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Documents\Mydocks\Diploma_git\Diploma\"/>
    </mc:Choice>
  </mc:AlternateContent>
  <xr:revisionPtr revIDLastSave="0" documentId="13_ncr:1_{7CC713A1-FC47-4C04-A95A-1050F6C98B73}" xr6:coauthVersionLast="47" xr6:coauthVersionMax="47" xr10:uidLastSave="{00000000-0000-0000-0000-000000000000}"/>
  <bookViews>
    <workbookView xWindow="-108" yWindow="-108" windowWidth="23256" windowHeight="12456" tabRatio="818" firstSheet="3" activeTab="12" xr2:uid="{00000000-000D-0000-FFFF-FFFF00000000}"/>
  </bookViews>
  <sheets>
    <sheet name="Спектрофотометр" sheetId="1" r:id="rId1"/>
    <sheet name="Малый стенд 2 лампы" sheetId="2" r:id="rId2"/>
    <sheet name="Диафрагмирование" sheetId="4" r:id="rId3"/>
    <sheet name="Малый стенд 1 лампа" sheetId="3" r:id="rId4"/>
    <sheet name="Проверка стенда по стёклам" sheetId="5" r:id="rId5"/>
    <sheet name="Большой стенд" sheetId="6" r:id="rId6"/>
    <sheet name="Сравнение с расчётом" sheetId="7" r:id="rId7"/>
    <sheet name="3 лампы" sheetId="8" r:id="rId8"/>
    <sheet name="4 лампы" sheetId="9" r:id="rId9"/>
    <sheet name="6 ламп" sheetId="10" r:id="rId10"/>
    <sheet name="8 ламп" sheetId="11" r:id="rId11"/>
    <sheet name="Лист1" sheetId="12" r:id="rId12"/>
    <sheet name="корреляция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3" l="1"/>
  <c r="C2" i="12"/>
  <c r="N290" i="12"/>
  <c r="N291" i="12"/>
  <c r="M291" i="12"/>
  <c r="M290" i="12"/>
  <c r="C274" i="12"/>
  <c r="J291" i="12"/>
  <c r="J290" i="12"/>
  <c r="P4" i="7"/>
  <c r="C288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J288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3" i="12"/>
  <c r="J4" i="12"/>
  <c r="J5" i="12"/>
  <c r="J6" i="12"/>
  <c r="J2" i="12"/>
  <c r="P7" i="7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2" i="12"/>
  <c r="G2" i="12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" i="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I10" i="10"/>
  <c r="I9" i="10"/>
  <c r="I3" i="8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" i="3"/>
  <c r="I9" i="11"/>
  <c r="I10" i="11"/>
  <c r="K11" i="8"/>
  <c r="K10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P11" i="8"/>
  <c r="O10" i="8"/>
  <c r="N9" i="10" l="1"/>
  <c r="Q9" i="9" l="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M9" i="11"/>
  <c r="L9" i="11"/>
  <c r="K9" i="11"/>
  <c r="J9" i="11"/>
  <c r="G9" i="11"/>
  <c r="G8" i="11"/>
  <c r="G7" i="11"/>
  <c r="G6" i="11"/>
  <c r="G5" i="11"/>
  <c r="G4" i="11"/>
  <c r="G3" i="11"/>
  <c r="M2" i="11"/>
  <c r="L2" i="11"/>
  <c r="K2" i="11"/>
  <c r="J2" i="11"/>
  <c r="I2" i="11"/>
  <c r="G2" i="11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M10" i="10"/>
  <c r="G10" i="10"/>
  <c r="M9" i="10"/>
  <c r="L9" i="10"/>
  <c r="K9" i="10"/>
  <c r="J9" i="10"/>
  <c r="G9" i="10"/>
  <c r="G8" i="10"/>
  <c r="G7" i="10"/>
  <c r="G6" i="10"/>
  <c r="G5" i="10"/>
  <c r="G4" i="10"/>
  <c r="G3" i="10"/>
  <c r="M2" i="10"/>
  <c r="L2" i="10"/>
  <c r="K2" i="10"/>
  <c r="J2" i="10"/>
  <c r="I2" i="10"/>
  <c r="G2" i="10"/>
  <c r="N10" i="10" s="1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P9" i="9"/>
  <c r="O9" i="9"/>
  <c r="N9" i="9"/>
  <c r="M9" i="9"/>
  <c r="L9" i="9"/>
  <c r="K9" i="9"/>
  <c r="H9" i="9"/>
  <c r="H8" i="9"/>
  <c r="H7" i="9"/>
  <c r="H6" i="9"/>
  <c r="H5" i="9"/>
  <c r="H4" i="9"/>
  <c r="H3" i="9"/>
  <c r="P2" i="9"/>
  <c r="O2" i="9"/>
  <c r="N2" i="9"/>
  <c r="M2" i="9"/>
  <c r="L2" i="9"/>
  <c r="K2" i="9"/>
  <c r="H2" i="9"/>
  <c r="L11" i="8"/>
  <c r="P10" i="8"/>
  <c r="N10" i="8"/>
  <c r="M10" i="8"/>
  <c r="L10" i="8"/>
  <c r="O4" i="8"/>
  <c r="K4" i="8"/>
  <c r="O3" i="8"/>
  <c r="N3" i="8"/>
  <c r="M3" i="8"/>
  <c r="L3" i="8"/>
  <c r="K3" i="8"/>
  <c r="N11" i="8"/>
  <c r="M8" i="7"/>
  <c r="D8" i="7"/>
  <c r="H239" i="6"/>
  <c r="P6" i="7"/>
  <c r="M6" i="7"/>
  <c r="L6" i="7"/>
  <c r="K6" i="7"/>
  <c r="P5" i="7"/>
  <c r="M5" i="7"/>
  <c r="L5" i="7"/>
  <c r="K5" i="7"/>
  <c r="D5" i="7"/>
  <c r="M4" i="7"/>
  <c r="L4" i="7"/>
  <c r="K4" i="7"/>
  <c r="D4" i="7"/>
  <c r="M3" i="7"/>
  <c r="L3" i="7"/>
  <c r="K3" i="7"/>
  <c r="D3" i="7"/>
  <c r="D2" i="7"/>
  <c r="H183" i="6"/>
  <c r="H172" i="6"/>
  <c r="H161" i="6"/>
  <c r="H151" i="6"/>
  <c r="H140" i="6"/>
  <c r="H129" i="6"/>
  <c r="H119" i="6"/>
  <c r="H111" i="6"/>
  <c r="H108" i="6"/>
  <c r="H97" i="6"/>
  <c r="H87" i="6"/>
  <c r="H76" i="6"/>
  <c r="H65" i="6"/>
  <c r="H55" i="6"/>
  <c r="H44" i="6"/>
  <c r="H33" i="6"/>
  <c r="H23" i="6"/>
  <c r="H12" i="6"/>
  <c r="H8" i="5"/>
  <c r="D8" i="5"/>
  <c r="H7" i="5"/>
  <c r="D7" i="5"/>
  <c r="H6" i="5"/>
  <c r="D6" i="5"/>
  <c r="H5" i="5"/>
  <c r="D5" i="5"/>
  <c r="H4" i="5"/>
  <c r="D4" i="5"/>
  <c r="H3" i="5"/>
  <c r="D3" i="5"/>
  <c r="B26" i="3"/>
  <c r="H26" i="3" s="1"/>
  <c r="B25" i="3"/>
  <c r="H25" i="3" s="1"/>
  <c r="B24" i="3"/>
  <c r="H24" i="3" s="1"/>
  <c r="B23" i="3"/>
  <c r="H23" i="3" s="1"/>
  <c r="B22" i="3"/>
  <c r="H22" i="3" s="1"/>
  <c r="B21" i="3"/>
  <c r="H21" i="3" s="1"/>
  <c r="B20" i="3"/>
  <c r="H20" i="3" s="1"/>
  <c r="B19" i="3"/>
  <c r="H19" i="3" s="1"/>
  <c r="B18" i="3"/>
  <c r="H18" i="3" s="1"/>
  <c r="B17" i="3"/>
  <c r="H17" i="3" s="1"/>
  <c r="B16" i="3"/>
  <c r="H16" i="3" s="1"/>
  <c r="B15" i="3"/>
  <c r="H15" i="3" s="1"/>
  <c r="B14" i="3"/>
  <c r="H14" i="3" s="1"/>
  <c r="B13" i="3"/>
  <c r="H13" i="3" s="1"/>
  <c r="B12" i="3"/>
  <c r="H12" i="3" s="1"/>
  <c r="B11" i="3"/>
  <c r="H11" i="3" s="1"/>
  <c r="B10" i="3"/>
  <c r="H10" i="3" s="1"/>
  <c r="B9" i="3"/>
  <c r="H9" i="3" s="1"/>
  <c r="B8" i="3"/>
  <c r="H8" i="3" s="1"/>
  <c r="B7" i="3"/>
  <c r="H7" i="3" s="1"/>
  <c r="B6" i="3"/>
  <c r="H6" i="3" s="1"/>
  <c r="B5" i="3"/>
  <c r="H5" i="3" s="1"/>
  <c r="B4" i="3"/>
  <c r="H4" i="3" s="1"/>
  <c r="B3" i="3"/>
  <c r="H3" i="3" s="1"/>
  <c r="B2" i="3"/>
  <c r="H2" i="3" s="1"/>
  <c r="L17" i="4"/>
  <c r="H17" i="4"/>
  <c r="D17" i="4"/>
  <c r="L16" i="4"/>
  <c r="H16" i="4"/>
  <c r="D16" i="4"/>
  <c r="L15" i="4"/>
  <c r="H15" i="4"/>
  <c r="D15" i="4"/>
  <c r="L14" i="4"/>
  <c r="H14" i="4"/>
  <c r="D14" i="4"/>
  <c r="L13" i="4"/>
  <c r="H13" i="4"/>
  <c r="D13" i="4"/>
  <c r="L12" i="4"/>
  <c r="H12" i="4"/>
  <c r="D12" i="4"/>
  <c r="L11" i="4"/>
  <c r="H11" i="4"/>
  <c r="D11" i="4"/>
  <c r="L10" i="4"/>
  <c r="H10" i="4"/>
  <c r="D10" i="4"/>
  <c r="L9" i="4"/>
  <c r="H9" i="4"/>
  <c r="D9" i="4"/>
  <c r="L8" i="4"/>
  <c r="H8" i="4"/>
  <c r="D8" i="4"/>
  <c r="L7" i="4"/>
  <c r="H7" i="4"/>
  <c r="D7" i="4"/>
  <c r="L6" i="4"/>
  <c r="H6" i="4"/>
  <c r="D6" i="4"/>
  <c r="L5" i="4"/>
  <c r="H5" i="4"/>
  <c r="D5" i="4"/>
  <c r="L4" i="4"/>
  <c r="H4" i="4"/>
  <c r="D4" i="4"/>
  <c r="L3" i="4"/>
  <c r="H3" i="4"/>
  <c r="D3" i="4"/>
  <c r="O21" i="2"/>
  <c r="N21" i="2"/>
  <c r="O20" i="2"/>
  <c r="N20" i="2"/>
  <c r="O19" i="2"/>
  <c r="N19" i="2"/>
  <c r="W18" i="2"/>
  <c r="V18" i="2"/>
  <c r="O18" i="2"/>
  <c r="N18" i="2"/>
  <c r="W17" i="2"/>
  <c r="V17" i="2"/>
  <c r="O17" i="2"/>
  <c r="N17" i="2"/>
  <c r="W16" i="2"/>
  <c r="V16" i="2"/>
  <c r="O16" i="2"/>
  <c r="N16" i="2"/>
  <c r="W15" i="2"/>
  <c r="V15" i="2"/>
  <c r="O15" i="2"/>
  <c r="N15" i="2"/>
  <c r="AB14" i="2"/>
  <c r="AA14" i="2"/>
  <c r="Z14" i="2"/>
  <c r="Y14" i="2"/>
  <c r="W14" i="2"/>
  <c r="V14" i="2"/>
  <c r="O14" i="2"/>
  <c r="N14" i="2"/>
  <c r="W13" i="2"/>
  <c r="V13" i="2"/>
  <c r="O13" i="2"/>
  <c r="N13" i="2"/>
  <c r="W12" i="2"/>
  <c r="V12" i="2"/>
  <c r="O12" i="2"/>
  <c r="N12" i="2"/>
  <c r="W11" i="2"/>
  <c r="V11" i="2"/>
  <c r="W10" i="2"/>
  <c r="V10" i="2"/>
  <c r="O10" i="2"/>
  <c r="N10" i="2"/>
  <c r="W9" i="2"/>
  <c r="V9" i="2"/>
  <c r="W8" i="2"/>
  <c r="V8" i="2"/>
  <c r="W7" i="2"/>
  <c r="V7" i="2"/>
  <c r="O7" i="2"/>
  <c r="N7" i="2"/>
  <c r="W6" i="2"/>
  <c r="V6" i="2"/>
  <c r="O6" i="2"/>
  <c r="N6" i="2"/>
  <c r="W5" i="2"/>
  <c r="V5" i="2"/>
  <c r="O5" i="2"/>
  <c r="N5" i="2"/>
  <c r="W4" i="2"/>
  <c r="V4" i="2"/>
  <c r="O4" i="2"/>
  <c r="N4" i="2"/>
  <c r="H193" i="6" l="1"/>
  <c r="H204" i="6"/>
  <c r="H215" i="6"/>
  <c r="H225" i="6"/>
  <c r="H236" i="6"/>
  <c r="H247" i="6"/>
  <c r="H257" i="6"/>
  <c r="H271" i="6"/>
  <c r="H4" i="6"/>
  <c r="H15" i="6"/>
  <c r="H25" i="6"/>
  <c r="H36" i="6"/>
  <c r="H47" i="6"/>
  <c r="H57" i="6"/>
  <c r="H68" i="6"/>
  <c r="H79" i="6"/>
  <c r="H89" i="6"/>
  <c r="H100" i="6"/>
  <c r="H121" i="6"/>
  <c r="H132" i="6"/>
  <c r="H143" i="6"/>
  <c r="H153" i="6"/>
  <c r="H164" i="6"/>
  <c r="H175" i="6"/>
  <c r="H185" i="6"/>
  <c r="H196" i="6"/>
  <c r="H207" i="6"/>
  <c r="H217" i="6"/>
  <c r="H228" i="6"/>
  <c r="H249" i="6"/>
  <c r="H260" i="6"/>
  <c r="H276" i="6"/>
  <c r="E164" i="7"/>
  <c r="H7" i="6"/>
  <c r="H17" i="6"/>
  <c r="H28" i="6"/>
  <c r="H39" i="6"/>
  <c r="H49" i="6"/>
  <c r="H60" i="6"/>
  <c r="H71" i="6"/>
  <c r="H81" i="6"/>
  <c r="H92" i="6"/>
  <c r="H103" i="6"/>
  <c r="H113" i="6"/>
  <c r="H124" i="6"/>
  <c r="H135" i="6"/>
  <c r="H145" i="6"/>
  <c r="H156" i="6"/>
  <c r="H167" i="6"/>
  <c r="H177" i="6"/>
  <c r="H188" i="6"/>
  <c r="H199" i="6"/>
  <c r="H209" i="6"/>
  <c r="H220" i="6"/>
  <c r="H231" i="6"/>
  <c r="H241" i="6"/>
  <c r="H252" i="6"/>
  <c r="H263" i="6"/>
  <c r="H281" i="6"/>
  <c r="H9" i="6"/>
  <c r="H20" i="6"/>
  <c r="H31" i="6"/>
  <c r="H41" i="6"/>
  <c r="H52" i="6"/>
  <c r="H63" i="6"/>
  <c r="H73" i="6"/>
  <c r="H84" i="6"/>
  <c r="H95" i="6"/>
  <c r="H105" i="6"/>
  <c r="H116" i="6"/>
  <c r="H127" i="6"/>
  <c r="H137" i="6"/>
  <c r="H148" i="6"/>
  <c r="H159" i="6"/>
  <c r="H169" i="6"/>
  <c r="H180" i="6"/>
  <c r="H191" i="6"/>
  <c r="H201" i="6"/>
  <c r="H212" i="6"/>
  <c r="H223" i="6"/>
  <c r="H233" i="6"/>
  <c r="H244" i="6"/>
  <c r="H255" i="6"/>
  <c r="H265" i="6"/>
  <c r="H287" i="6"/>
  <c r="E284" i="7"/>
  <c r="N6" i="12"/>
  <c r="N10" i="12"/>
  <c r="N14" i="12"/>
  <c r="N18" i="12"/>
  <c r="N22" i="12"/>
  <c r="N26" i="12"/>
  <c r="N30" i="12"/>
  <c r="N34" i="12"/>
  <c r="N38" i="12"/>
  <c r="N42" i="12"/>
  <c r="N46" i="12"/>
  <c r="N50" i="12"/>
  <c r="N54" i="12"/>
  <c r="N58" i="12"/>
  <c r="N62" i="12"/>
  <c r="N66" i="12"/>
  <c r="N70" i="12"/>
  <c r="N74" i="12"/>
  <c r="N78" i="12"/>
  <c r="N82" i="12"/>
  <c r="N86" i="12"/>
  <c r="N90" i="12"/>
  <c r="N94" i="12"/>
  <c r="N98" i="12"/>
  <c r="N102" i="12"/>
  <c r="N106" i="12"/>
  <c r="N110" i="12"/>
  <c r="N114" i="12"/>
  <c r="N118" i="12"/>
  <c r="N122" i="12"/>
  <c r="N126" i="12"/>
  <c r="N130" i="12"/>
  <c r="N134" i="12"/>
  <c r="N138" i="12"/>
  <c r="N142" i="12"/>
  <c r="N146" i="12"/>
  <c r="N150" i="12"/>
  <c r="N154" i="12"/>
  <c r="N158" i="12"/>
  <c r="N162" i="12"/>
  <c r="N166" i="12"/>
  <c r="N170" i="12"/>
  <c r="N174" i="12"/>
  <c r="N178" i="12"/>
  <c r="N182" i="12"/>
  <c r="N186" i="12"/>
  <c r="N190" i="12"/>
  <c r="N194" i="12"/>
  <c r="N198" i="12"/>
  <c r="N202" i="12"/>
  <c r="N206" i="12"/>
  <c r="N210" i="12"/>
  <c r="N214" i="12"/>
  <c r="N218" i="12"/>
  <c r="N222" i="12"/>
  <c r="N226" i="12"/>
  <c r="N230" i="12"/>
  <c r="N234" i="12"/>
  <c r="N238" i="12"/>
  <c r="N242" i="12"/>
  <c r="N246" i="12"/>
  <c r="N250" i="12"/>
  <c r="N254" i="12"/>
  <c r="N258" i="12"/>
  <c r="N262" i="12"/>
  <c r="N266" i="12"/>
  <c r="N270" i="12"/>
  <c r="N274" i="12"/>
  <c r="N278" i="12"/>
  <c r="N282" i="12"/>
  <c r="N286" i="12"/>
  <c r="M4" i="12"/>
  <c r="M8" i="12"/>
  <c r="M12" i="12"/>
  <c r="M16" i="12"/>
  <c r="M20" i="12"/>
  <c r="M24" i="12"/>
  <c r="M28" i="12"/>
  <c r="M32" i="12"/>
  <c r="M36" i="12"/>
  <c r="M40" i="12"/>
  <c r="M44" i="12"/>
  <c r="M48" i="12"/>
  <c r="M52" i="12"/>
  <c r="M56" i="12"/>
  <c r="N3" i="12"/>
  <c r="N7" i="12"/>
  <c r="N11" i="12"/>
  <c r="N15" i="12"/>
  <c r="N19" i="12"/>
  <c r="N23" i="12"/>
  <c r="N27" i="12"/>
  <c r="N31" i="12"/>
  <c r="N35" i="12"/>
  <c r="N39" i="12"/>
  <c r="N43" i="12"/>
  <c r="N47" i="12"/>
  <c r="N51" i="12"/>
  <c r="N55" i="12"/>
  <c r="N59" i="12"/>
  <c r="N63" i="12"/>
  <c r="N67" i="12"/>
  <c r="N71" i="12"/>
  <c r="N75" i="12"/>
  <c r="N79" i="12"/>
  <c r="N83" i="12"/>
  <c r="N87" i="12"/>
  <c r="N91" i="12"/>
  <c r="N95" i="12"/>
  <c r="N99" i="12"/>
  <c r="N103" i="12"/>
  <c r="N107" i="12"/>
  <c r="N111" i="12"/>
  <c r="N115" i="12"/>
  <c r="N119" i="12"/>
  <c r="N123" i="12"/>
  <c r="N127" i="12"/>
  <c r="N131" i="12"/>
  <c r="N135" i="12"/>
  <c r="N139" i="12"/>
  <c r="N143" i="12"/>
  <c r="N147" i="12"/>
  <c r="N151" i="12"/>
  <c r="N155" i="12"/>
  <c r="N159" i="12"/>
  <c r="N163" i="12"/>
  <c r="N167" i="12"/>
  <c r="N171" i="12"/>
  <c r="N175" i="12"/>
  <c r="N179" i="12"/>
  <c r="N183" i="12"/>
  <c r="N187" i="12"/>
  <c r="N191" i="12"/>
  <c r="N195" i="12"/>
  <c r="N199" i="12"/>
  <c r="N203" i="12"/>
  <c r="N207" i="12"/>
  <c r="N211" i="12"/>
  <c r="N215" i="12"/>
  <c r="N219" i="12"/>
  <c r="N223" i="12"/>
  <c r="N227" i="12"/>
  <c r="N231" i="12"/>
  <c r="N235" i="12"/>
  <c r="N239" i="12"/>
  <c r="N243" i="12"/>
  <c r="N247" i="12"/>
  <c r="N251" i="12"/>
  <c r="N255" i="12"/>
  <c r="N259" i="12"/>
  <c r="N263" i="12"/>
  <c r="N267" i="12"/>
  <c r="N271" i="12"/>
  <c r="N275" i="12"/>
  <c r="N279" i="12"/>
  <c r="N283" i="12"/>
  <c r="N287" i="12"/>
  <c r="M5" i="12"/>
  <c r="M9" i="12"/>
  <c r="M13" i="12"/>
  <c r="N4" i="12"/>
  <c r="N8" i="12"/>
  <c r="N12" i="12"/>
  <c r="N16" i="12"/>
  <c r="N20" i="12"/>
  <c r="N24" i="12"/>
  <c r="N28" i="12"/>
  <c r="N32" i="12"/>
  <c r="N36" i="12"/>
  <c r="N40" i="12"/>
  <c r="N44" i="12"/>
  <c r="N48" i="12"/>
  <c r="N52" i="12"/>
  <c r="N56" i="12"/>
  <c r="N60" i="12"/>
  <c r="N64" i="12"/>
  <c r="N68" i="12"/>
  <c r="N72" i="12"/>
  <c r="N76" i="12"/>
  <c r="N80" i="12"/>
  <c r="N84" i="12"/>
  <c r="N88" i="12"/>
  <c r="N92" i="12"/>
  <c r="N96" i="12"/>
  <c r="N100" i="12"/>
  <c r="N104" i="12"/>
  <c r="N108" i="12"/>
  <c r="N112" i="12"/>
  <c r="N116" i="12"/>
  <c r="N120" i="12"/>
  <c r="N124" i="12"/>
  <c r="N128" i="12"/>
  <c r="N132" i="12"/>
  <c r="N136" i="12"/>
  <c r="N140" i="12"/>
  <c r="N144" i="12"/>
  <c r="N148" i="12"/>
  <c r="N152" i="12"/>
  <c r="N156" i="12"/>
  <c r="N160" i="12"/>
  <c r="N164" i="12"/>
  <c r="N168" i="12"/>
  <c r="N172" i="12"/>
  <c r="N176" i="12"/>
  <c r="N180" i="12"/>
  <c r="N184" i="12"/>
  <c r="N188" i="12"/>
  <c r="N192" i="12"/>
  <c r="N196" i="12"/>
  <c r="N200" i="12"/>
  <c r="N204" i="12"/>
  <c r="N208" i="12"/>
  <c r="N212" i="12"/>
  <c r="N216" i="12"/>
  <c r="N220" i="12"/>
  <c r="N224" i="12"/>
  <c r="N228" i="12"/>
  <c r="N232" i="12"/>
  <c r="N236" i="12"/>
  <c r="N240" i="12"/>
  <c r="N244" i="12"/>
  <c r="N248" i="12"/>
  <c r="N252" i="12"/>
  <c r="N256" i="12"/>
  <c r="N260" i="12"/>
  <c r="N264" i="12"/>
  <c r="N268" i="12"/>
  <c r="N272" i="12"/>
  <c r="N276" i="12"/>
  <c r="N280" i="12"/>
  <c r="N284" i="12"/>
  <c r="N2" i="12"/>
  <c r="M6" i="12"/>
  <c r="M10" i="12"/>
  <c r="M14" i="12"/>
  <c r="M18" i="12"/>
  <c r="M22" i="12"/>
  <c r="M26" i="12"/>
  <c r="M30" i="12"/>
  <c r="M34" i="12"/>
  <c r="M38" i="12"/>
  <c r="M42" i="12"/>
  <c r="M46" i="12"/>
  <c r="M50" i="12"/>
  <c r="M54" i="12"/>
  <c r="N5" i="12"/>
  <c r="N9" i="12"/>
  <c r="N13" i="12"/>
  <c r="N17" i="12"/>
  <c r="N21" i="12"/>
  <c r="N25" i="12"/>
  <c r="N29" i="12"/>
  <c r="N33" i="12"/>
  <c r="N37" i="12"/>
  <c r="N41" i="12"/>
  <c r="N45" i="12"/>
  <c r="N49" i="12"/>
  <c r="N53" i="12"/>
  <c r="N57" i="12"/>
  <c r="N61" i="12"/>
  <c r="N65" i="12"/>
  <c r="N69" i="12"/>
  <c r="N73" i="12"/>
  <c r="N77" i="12"/>
  <c r="N81" i="12"/>
  <c r="N85" i="12"/>
  <c r="N89" i="12"/>
  <c r="N93" i="12"/>
  <c r="N97" i="12"/>
  <c r="N101" i="12"/>
  <c r="N105" i="12"/>
  <c r="N109" i="12"/>
  <c r="N113" i="12"/>
  <c r="N117" i="12"/>
  <c r="N121" i="12"/>
  <c r="N125" i="12"/>
  <c r="N129" i="12"/>
  <c r="N133" i="12"/>
  <c r="N137" i="12"/>
  <c r="N141" i="12"/>
  <c r="N145" i="12"/>
  <c r="N149" i="12"/>
  <c r="N153" i="12"/>
  <c r="N157" i="12"/>
  <c r="N161" i="12"/>
  <c r="N165" i="12"/>
  <c r="N169" i="12"/>
  <c r="N173" i="12"/>
  <c r="N177" i="12"/>
  <c r="N181" i="12"/>
  <c r="N185" i="12"/>
  <c r="N189" i="12"/>
  <c r="N193" i="12"/>
  <c r="N197" i="12"/>
  <c r="N201" i="12"/>
  <c r="N205" i="12"/>
  <c r="N209" i="12"/>
  <c r="N213" i="12"/>
  <c r="N217" i="12"/>
  <c r="N221" i="12"/>
  <c r="N225" i="12"/>
  <c r="N229" i="12"/>
  <c r="N233" i="12"/>
  <c r="N237" i="12"/>
  <c r="N241" i="12"/>
  <c r="N245" i="12"/>
  <c r="N249" i="12"/>
  <c r="N253" i="12"/>
  <c r="N257" i="12"/>
  <c r="N261" i="12"/>
  <c r="N265" i="12"/>
  <c r="N269" i="12"/>
  <c r="N273" i="12"/>
  <c r="N277" i="12"/>
  <c r="N281" i="12"/>
  <c r="N285" i="12"/>
  <c r="M3" i="12"/>
  <c r="M7" i="12"/>
  <c r="M11" i="12"/>
  <c r="M15" i="12"/>
  <c r="M23" i="12"/>
  <c r="M31" i="12"/>
  <c r="M39" i="12"/>
  <c r="M47" i="12"/>
  <c r="M55" i="12"/>
  <c r="M60" i="12"/>
  <c r="M64" i="12"/>
  <c r="M68" i="12"/>
  <c r="M72" i="12"/>
  <c r="M76" i="12"/>
  <c r="M80" i="12"/>
  <c r="M84" i="12"/>
  <c r="M88" i="12"/>
  <c r="M92" i="12"/>
  <c r="M96" i="12"/>
  <c r="M100" i="12"/>
  <c r="M104" i="12"/>
  <c r="M108" i="12"/>
  <c r="M112" i="12"/>
  <c r="M116" i="12"/>
  <c r="M120" i="12"/>
  <c r="M124" i="12"/>
  <c r="M128" i="12"/>
  <c r="M132" i="12"/>
  <c r="M136" i="12"/>
  <c r="M140" i="12"/>
  <c r="M144" i="12"/>
  <c r="M148" i="12"/>
  <c r="M152" i="12"/>
  <c r="M156" i="12"/>
  <c r="M160" i="12"/>
  <c r="M164" i="12"/>
  <c r="M168" i="12"/>
  <c r="M172" i="12"/>
  <c r="M176" i="12"/>
  <c r="M180" i="12"/>
  <c r="M184" i="12"/>
  <c r="M188" i="12"/>
  <c r="M192" i="12"/>
  <c r="M196" i="12"/>
  <c r="M200" i="12"/>
  <c r="M204" i="12"/>
  <c r="M208" i="12"/>
  <c r="M212" i="12"/>
  <c r="M216" i="12"/>
  <c r="M220" i="12"/>
  <c r="M224" i="12"/>
  <c r="M228" i="12"/>
  <c r="M232" i="12"/>
  <c r="M236" i="12"/>
  <c r="M240" i="12"/>
  <c r="M244" i="12"/>
  <c r="M248" i="12"/>
  <c r="M252" i="12"/>
  <c r="M256" i="12"/>
  <c r="M260" i="12"/>
  <c r="M264" i="12"/>
  <c r="M268" i="12"/>
  <c r="M272" i="12"/>
  <c r="M276" i="12"/>
  <c r="M280" i="12"/>
  <c r="M284" i="12"/>
  <c r="M2" i="12"/>
  <c r="M25" i="12"/>
  <c r="M33" i="12"/>
  <c r="M41" i="12"/>
  <c r="M49" i="12"/>
  <c r="M57" i="12"/>
  <c r="M61" i="12"/>
  <c r="M65" i="12"/>
  <c r="M69" i="12"/>
  <c r="M73" i="12"/>
  <c r="M77" i="12"/>
  <c r="M81" i="12"/>
  <c r="M85" i="12"/>
  <c r="M89" i="12"/>
  <c r="M93" i="12"/>
  <c r="M97" i="12"/>
  <c r="M101" i="12"/>
  <c r="M105" i="12"/>
  <c r="M109" i="12"/>
  <c r="M113" i="12"/>
  <c r="M117" i="12"/>
  <c r="M121" i="12"/>
  <c r="M125" i="12"/>
  <c r="M129" i="12"/>
  <c r="M133" i="12"/>
  <c r="M137" i="12"/>
  <c r="M141" i="12"/>
  <c r="M145" i="12"/>
  <c r="M149" i="12"/>
  <c r="M153" i="12"/>
  <c r="M157" i="12"/>
  <c r="M161" i="12"/>
  <c r="M165" i="12"/>
  <c r="M169" i="12"/>
  <c r="M173" i="12"/>
  <c r="M177" i="12"/>
  <c r="M181" i="12"/>
  <c r="M185" i="12"/>
  <c r="M189" i="12"/>
  <c r="M193" i="12"/>
  <c r="M197" i="12"/>
  <c r="M201" i="12"/>
  <c r="M205" i="12"/>
  <c r="M209" i="12"/>
  <c r="M213" i="12"/>
  <c r="M217" i="12"/>
  <c r="M221" i="12"/>
  <c r="M225" i="12"/>
  <c r="M229" i="12"/>
  <c r="M233" i="12"/>
  <c r="M237" i="12"/>
  <c r="M241" i="12"/>
  <c r="M245" i="12"/>
  <c r="M249" i="12"/>
  <c r="M253" i="12"/>
  <c r="M257" i="12"/>
  <c r="M261" i="12"/>
  <c r="M265" i="12"/>
  <c r="M269" i="12"/>
  <c r="M273" i="12"/>
  <c r="M277" i="12"/>
  <c r="M281" i="12"/>
  <c r="M285" i="12"/>
  <c r="M17" i="12"/>
  <c r="M21" i="12"/>
  <c r="M29" i="12"/>
  <c r="M37" i="12"/>
  <c r="M45" i="12"/>
  <c r="M53" i="12"/>
  <c r="M59" i="12"/>
  <c r="M63" i="12"/>
  <c r="M67" i="12"/>
  <c r="M71" i="12"/>
  <c r="M75" i="12"/>
  <c r="M79" i="12"/>
  <c r="M83" i="12"/>
  <c r="M87" i="12"/>
  <c r="M91" i="12"/>
  <c r="M95" i="12"/>
  <c r="M99" i="12"/>
  <c r="M103" i="12"/>
  <c r="M107" i="12"/>
  <c r="M111" i="12"/>
  <c r="M115" i="12"/>
  <c r="M119" i="12"/>
  <c r="M123" i="12"/>
  <c r="M127" i="12"/>
  <c r="M131" i="12"/>
  <c r="M135" i="12"/>
  <c r="M139" i="12"/>
  <c r="M143" i="12"/>
  <c r="M147" i="12"/>
  <c r="M151" i="12"/>
  <c r="M155" i="12"/>
  <c r="M159" i="12"/>
  <c r="M163" i="12"/>
  <c r="M167" i="12"/>
  <c r="M171" i="12"/>
  <c r="M175" i="12"/>
  <c r="M179" i="12"/>
  <c r="M183" i="12"/>
  <c r="M187" i="12"/>
  <c r="M191" i="12"/>
  <c r="M195" i="12"/>
  <c r="M199" i="12"/>
  <c r="M203" i="12"/>
  <c r="M207" i="12"/>
  <c r="M211" i="12"/>
  <c r="M215" i="12"/>
  <c r="M219" i="12"/>
  <c r="M223" i="12"/>
  <c r="M227" i="12"/>
  <c r="M231" i="12"/>
  <c r="M235" i="12"/>
  <c r="M239" i="12"/>
  <c r="M243" i="12"/>
  <c r="M247" i="12"/>
  <c r="M251" i="12"/>
  <c r="M255" i="12"/>
  <c r="M259" i="12"/>
  <c r="M263" i="12"/>
  <c r="M267" i="12"/>
  <c r="M271" i="12"/>
  <c r="M275" i="12"/>
  <c r="M279" i="12"/>
  <c r="M283" i="12"/>
  <c r="M287" i="12"/>
  <c r="M19" i="12"/>
  <c r="M27" i="12"/>
  <c r="M35" i="12"/>
  <c r="M43" i="12"/>
  <c r="M51" i="12"/>
  <c r="M58" i="12"/>
  <c r="M62" i="12"/>
  <c r="M66" i="12"/>
  <c r="M70" i="12"/>
  <c r="M74" i="12"/>
  <c r="M78" i="12"/>
  <c r="M82" i="12"/>
  <c r="M86" i="12"/>
  <c r="M90" i="12"/>
  <c r="M94" i="12"/>
  <c r="M98" i="12"/>
  <c r="M102" i="12"/>
  <c r="M106" i="12"/>
  <c r="M110" i="12"/>
  <c r="M114" i="12"/>
  <c r="M118" i="12"/>
  <c r="M122" i="12"/>
  <c r="M126" i="12"/>
  <c r="M130" i="12"/>
  <c r="M134" i="12"/>
  <c r="M138" i="12"/>
  <c r="M142" i="12"/>
  <c r="M146" i="12"/>
  <c r="M150" i="12"/>
  <c r="M154" i="12"/>
  <c r="M158" i="12"/>
  <c r="M162" i="12"/>
  <c r="M166" i="12"/>
  <c r="M170" i="12"/>
  <c r="M174" i="12"/>
  <c r="M178" i="12"/>
  <c r="M182" i="12"/>
  <c r="M186" i="12"/>
  <c r="M190" i="12"/>
  <c r="M194" i="12"/>
  <c r="M198" i="12"/>
  <c r="M202" i="12"/>
  <c r="M206" i="12"/>
  <c r="M210" i="12"/>
  <c r="M214" i="12"/>
  <c r="M218" i="12"/>
  <c r="M222" i="12"/>
  <c r="M226" i="12"/>
  <c r="M230" i="12"/>
  <c r="M234" i="12"/>
  <c r="M238" i="12"/>
  <c r="M242" i="12"/>
  <c r="M246" i="12"/>
  <c r="M250" i="12"/>
  <c r="M254" i="12"/>
  <c r="M258" i="12"/>
  <c r="M262" i="12"/>
  <c r="M266" i="12"/>
  <c r="M270" i="12"/>
  <c r="M274" i="12"/>
  <c r="M278" i="12"/>
  <c r="M282" i="12"/>
  <c r="M286" i="12"/>
  <c r="H268" i="6"/>
  <c r="H273" i="6"/>
  <c r="R273" i="6" s="1"/>
  <c r="H279" i="6"/>
  <c r="H284" i="6"/>
  <c r="E23" i="7"/>
  <c r="I23" i="7" s="1"/>
  <c r="E31" i="7"/>
  <c r="J31" i="7" s="1"/>
  <c r="E45" i="7"/>
  <c r="J45" i="7" s="1"/>
  <c r="E53" i="7"/>
  <c r="J53" i="7" s="1"/>
  <c r="E59" i="7"/>
  <c r="H59" i="7" s="1"/>
  <c r="E69" i="7"/>
  <c r="J69" i="7" s="1"/>
  <c r="E85" i="7"/>
  <c r="E117" i="7"/>
  <c r="J117" i="7" s="1"/>
  <c r="E154" i="7"/>
  <c r="G154" i="7" s="1"/>
  <c r="E175" i="7"/>
  <c r="H175" i="7" s="1"/>
  <c r="E219" i="7"/>
  <c r="E266" i="7"/>
  <c r="G266" i="7" s="1"/>
  <c r="H8" i="6"/>
  <c r="H13" i="6"/>
  <c r="R13" i="6" s="1"/>
  <c r="H19" i="6"/>
  <c r="H24" i="6"/>
  <c r="H29" i="6"/>
  <c r="H35" i="6"/>
  <c r="R35" i="6" s="1"/>
  <c r="H40" i="6"/>
  <c r="H45" i="6"/>
  <c r="H51" i="6"/>
  <c r="H56" i="6"/>
  <c r="H61" i="6"/>
  <c r="H67" i="6"/>
  <c r="H72" i="6"/>
  <c r="H77" i="6"/>
  <c r="R77" i="6" s="1"/>
  <c r="H83" i="6"/>
  <c r="H88" i="6"/>
  <c r="H93" i="6"/>
  <c r="H99" i="6"/>
  <c r="R99" i="6" s="1"/>
  <c r="H104" i="6"/>
  <c r="H109" i="6"/>
  <c r="H115" i="6"/>
  <c r="H120" i="6"/>
  <c r="R120" i="6" s="1"/>
  <c r="H125" i="6"/>
  <c r="H131" i="6"/>
  <c r="H136" i="6"/>
  <c r="H141" i="6"/>
  <c r="R141" i="6" s="1"/>
  <c r="H147" i="6"/>
  <c r="H152" i="6"/>
  <c r="H157" i="6"/>
  <c r="H163" i="6"/>
  <c r="R163" i="6" s="1"/>
  <c r="H168" i="6"/>
  <c r="H173" i="6"/>
  <c r="H179" i="6"/>
  <c r="H184" i="6"/>
  <c r="R184" i="6" s="1"/>
  <c r="H189" i="6"/>
  <c r="H195" i="6"/>
  <c r="H200" i="6"/>
  <c r="H205" i="6"/>
  <c r="R205" i="6" s="1"/>
  <c r="H211" i="6"/>
  <c r="H216" i="6"/>
  <c r="H221" i="6"/>
  <c r="H227" i="6"/>
  <c r="R227" i="6" s="1"/>
  <c r="H232" i="6"/>
  <c r="H237" i="6"/>
  <c r="H243" i="6"/>
  <c r="H248" i="6"/>
  <c r="R248" i="6" s="1"/>
  <c r="H253" i="6"/>
  <c r="H259" i="6"/>
  <c r="H264" i="6"/>
  <c r="H269" i="6"/>
  <c r="R269" i="6" s="1"/>
  <c r="H275" i="6"/>
  <c r="H280" i="6"/>
  <c r="H285" i="6"/>
  <c r="E16" i="7"/>
  <c r="I16" i="7" s="1"/>
  <c r="E25" i="7"/>
  <c r="E34" i="7"/>
  <c r="J34" i="7" s="1"/>
  <c r="E40" i="7"/>
  <c r="J40" i="7" s="1"/>
  <c r="E48" i="7"/>
  <c r="J48" i="7" s="1"/>
  <c r="E54" i="7"/>
  <c r="E62" i="7"/>
  <c r="H62" i="7" s="1"/>
  <c r="E75" i="7"/>
  <c r="G75" i="7" s="1"/>
  <c r="E91" i="7"/>
  <c r="G91" i="7" s="1"/>
  <c r="E127" i="7"/>
  <c r="E158" i="7"/>
  <c r="H158" i="7" s="1"/>
  <c r="E193" i="7"/>
  <c r="E234" i="7"/>
  <c r="E278" i="7"/>
  <c r="E207" i="7"/>
  <c r="I207" i="7" s="1"/>
  <c r="E251" i="7"/>
  <c r="G251" i="7" s="1"/>
  <c r="E288" i="7"/>
  <c r="H288" i="7" s="1"/>
  <c r="H3" i="6"/>
  <c r="L148" i="6" s="1"/>
  <c r="E19" i="7"/>
  <c r="H19" i="7" s="1"/>
  <c r="E28" i="7"/>
  <c r="E38" i="7"/>
  <c r="E42" i="7"/>
  <c r="J42" i="7" s="1"/>
  <c r="E49" i="7"/>
  <c r="H49" i="7" s="1"/>
  <c r="E56" i="7"/>
  <c r="J56" i="7" s="1"/>
  <c r="E65" i="7"/>
  <c r="G65" i="7" s="1"/>
  <c r="E80" i="7"/>
  <c r="I80" i="7" s="1"/>
  <c r="E103" i="7"/>
  <c r="I103" i="7" s="1"/>
  <c r="E138" i="7"/>
  <c r="H138" i="7" s="1"/>
  <c r="H5" i="6"/>
  <c r="R5" i="6" s="1"/>
  <c r="H11" i="6"/>
  <c r="H16" i="6"/>
  <c r="H21" i="6"/>
  <c r="H27" i="6"/>
  <c r="R27" i="6" s="1"/>
  <c r="H32" i="6"/>
  <c r="H37" i="6"/>
  <c r="H43" i="6"/>
  <c r="H48" i="6"/>
  <c r="H53" i="6"/>
  <c r="H59" i="6"/>
  <c r="H64" i="6"/>
  <c r="H69" i="6"/>
  <c r="R69" i="6" s="1"/>
  <c r="H75" i="6"/>
  <c r="H80" i="6"/>
  <c r="H85" i="6"/>
  <c r="H91" i="6"/>
  <c r="R91" i="6" s="1"/>
  <c r="H96" i="6"/>
  <c r="H101" i="6"/>
  <c r="H107" i="6"/>
  <c r="H112" i="6"/>
  <c r="R112" i="6" s="1"/>
  <c r="H117" i="6"/>
  <c r="H123" i="6"/>
  <c r="H128" i="6"/>
  <c r="H133" i="6"/>
  <c r="H139" i="6"/>
  <c r="H144" i="6"/>
  <c r="H149" i="6"/>
  <c r="H155" i="6"/>
  <c r="H160" i="6"/>
  <c r="H165" i="6"/>
  <c r="H171" i="6"/>
  <c r="H176" i="6"/>
  <c r="R176" i="6" s="1"/>
  <c r="H181" i="6"/>
  <c r="H187" i="6"/>
  <c r="H192" i="6"/>
  <c r="H197" i="6"/>
  <c r="R197" i="6" s="1"/>
  <c r="H203" i="6"/>
  <c r="H208" i="6"/>
  <c r="H213" i="6"/>
  <c r="H219" i="6"/>
  <c r="R219" i="6" s="1"/>
  <c r="H224" i="6"/>
  <c r="H229" i="6"/>
  <c r="H235" i="6"/>
  <c r="H240" i="6"/>
  <c r="R240" i="6" s="1"/>
  <c r="H245" i="6"/>
  <c r="H251" i="6"/>
  <c r="H256" i="6"/>
  <c r="H261" i="6"/>
  <c r="R261" i="6" s="1"/>
  <c r="H267" i="6"/>
  <c r="H272" i="6"/>
  <c r="H277" i="6"/>
  <c r="H283" i="6"/>
  <c r="R283" i="6" s="1"/>
  <c r="H288" i="6"/>
  <c r="E20" i="7"/>
  <c r="I20" i="7" s="1"/>
  <c r="E29" i="7"/>
  <c r="J29" i="7" s="1"/>
  <c r="E39" i="7"/>
  <c r="J39" i="7" s="1"/>
  <c r="E43" i="7"/>
  <c r="H43" i="7" s="1"/>
  <c r="E51" i="7"/>
  <c r="G51" i="7" s="1"/>
  <c r="E58" i="7"/>
  <c r="J58" i="7" s="1"/>
  <c r="E68" i="7"/>
  <c r="E84" i="7"/>
  <c r="E107" i="7"/>
  <c r="G107" i="7" s="1"/>
  <c r="E149" i="7"/>
  <c r="J149" i="7" s="1"/>
  <c r="E170" i="7"/>
  <c r="J170" i="7" s="1"/>
  <c r="E213" i="7"/>
  <c r="J213" i="7" s="1"/>
  <c r="E259" i="7"/>
  <c r="I259" i="7" s="1"/>
  <c r="I127" i="7"/>
  <c r="H127" i="7"/>
  <c r="H154" i="7"/>
  <c r="I154" i="7"/>
  <c r="I219" i="7"/>
  <c r="G219" i="7"/>
  <c r="G23" i="7"/>
  <c r="J75" i="7"/>
  <c r="I75" i="7"/>
  <c r="J85" i="7"/>
  <c r="I85" i="7"/>
  <c r="J138" i="7"/>
  <c r="G138" i="7"/>
  <c r="G158" i="7"/>
  <c r="I51" i="7"/>
  <c r="H164" i="7"/>
  <c r="I164" i="7"/>
  <c r="E95" i="7"/>
  <c r="J95" i="7" s="1"/>
  <c r="E100" i="7"/>
  <c r="E108" i="7"/>
  <c r="J108" i="7" s="1"/>
  <c r="E118" i="7"/>
  <c r="E122" i="7"/>
  <c r="E134" i="7"/>
  <c r="E144" i="7"/>
  <c r="E165" i="7"/>
  <c r="H165" i="7" s="1"/>
  <c r="E180" i="7"/>
  <c r="G180" i="7" s="1"/>
  <c r="E185" i="7"/>
  <c r="J185" i="7" s="1"/>
  <c r="E189" i="7"/>
  <c r="E195" i="7"/>
  <c r="H195" i="7" s="1"/>
  <c r="E200" i="7"/>
  <c r="E215" i="7"/>
  <c r="E235" i="7"/>
  <c r="I235" i="7" s="1"/>
  <c r="E240" i="7"/>
  <c r="H240" i="7" s="1"/>
  <c r="E247" i="7"/>
  <c r="E252" i="7"/>
  <c r="E260" i="7"/>
  <c r="H260" i="7" s="1"/>
  <c r="E267" i="7"/>
  <c r="H267" i="7" s="1"/>
  <c r="E272" i="7"/>
  <c r="H272" i="7" s="1"/>
  <c r="E279" i="7"/>
  <c r="H279" i="7" s="1"/>
  <c r="E285" i="7"/>
  <c r="H285" i="7" s="1"/>
  <c r="E292" i="7"/>
  <c r="J292" i="7" s="1"/>
  <c r="H6" i="6"/>
  <c r="H10" i="6"/>
  <c r="H14" i="6"/>
  <c r="R14" i="6" s="1"/>
  <c r="H18" i="6"/>
  <c r="H22" i="6"/>
  <c r="H26" i="6"/>
  <c r="H30" i="6"/>
  <c r="R30" i="6" s="1"/>
  <c r="H34" i="6"/>
  <c r="H38" i="6"/>
  <c r="R38" i="6" s="1"/>
  <c r="H42" i="6"/>
  <c r="H46" i="6"/>
  <c r="R46" i="6" s="1"/>
  <c r="H50" i="6"/>
  <c r="H54" i="6"/>
  <c r="R54" i="6" s="1"/>
  <c r="H58" i="6"/>
  <c r="H62" i="6"/>
  <c r="R62" i="6" s="1"/>
  <c r="H66" i="6"/>
  <c r="R66" i="6" s="1"/>
  <c r="H70" i="6"/>
  <c r="R70" i="6" s="1"/>
  <c r="H74" i="6"/>
  <c r="H78" i="6"/>
  <c r="R78" i="6" s="1"/>
  <c r="H82" i="6"/>
  <c r="H86" i="6"/>
  <c r="H90" i="6"/>
  <c r="H94" i="6"/>
  <c r="R94" i="6" s="1"/>
  <c r="H98" i="6"/>
  <c r="H102" i="6"/>
  <c r="R102" i="6" s="1"/>
  <c r="H106" i="6"/>
  <c r="H110" i="6"/>
  <c r="R110" i="6" s="1"/>
  <c r="H114" i="6"/>
  <c r="H118" i="6"/>
  <c r="R118" i="6" s="1"/>
  <c r="H122" i="6"/>
  <c r="H126" i="6"/>
  <c r="R126" i="6" s="1"/>
  <c r="H130" i="6"/>
  <c r="H134" i="6"/>
  <c r="R134" i="6" s="1"/>
  <c r="H138" i="6"/>
  <c r="R138" i="6" s="1"/>
  <c r="H142" i="6"/>
  <c r="R142" i="6" s="1"/>
  <c r="H146" i="6"/>
  <c r="R146" i="6" s="1"/>
  <c r="H150" i="6"/>
  <c r="R150" i="6" s="1"/>
  <c r="H154" i="6"/>
  <c r="H158" i="6"/>
  <c r="R158" i="6" s="1"/>
  <c r="H162" i="6"/>
  <c r="H166" i="6"/>
  <c r="R166" i="6" s="1"/>
  <c r="H170" i="6"/>
  <c r="H174" i="6"/>
  <c r="R174" i="6" s="1"/>
  <c r="H178" i="6"/>
  <c r="H182" i="6"/>
  <c r="R182" i="6" s="1"/>
  <c r="H186" i="6"/>
  <c r="H190" i="6"/>
  <c r="R190" i="6" s="1"/>
  <c r="H194" i="6"/>
  <c r="H198" i="6"/>
  <c r="R198" i="6" s="1"/>
  <c r="H202" i="6"/>
  <c r="H206" i="6"/>
  <c r="R206" i="6" s="1"/>
  <c r="H210" i="6"/>
  <c r="H214" i="6"/>
  <c r="R214" i="6" s="1"/>
  <c r="H218" i="6"/>
  <c r="H222" i="6"/>
  <c r="R222" i="6" s="1"/>
  <c r="H226" i="6"/>
  <c r="H230" i="6"/>
  <c r="R230" i="6" s="1"/>
  <c r="H234" i="6"/>
  <c r="H238" i="6"/>
  <c r="R238" i="6" s="1"/>
  <c r="H242" i="6"/>
  <c r="H246" i="6"/>
  <c r="R246" i="6" s="1"/>
  <c r="H250" i="6"/>
  <c r="R250" i="6" s="1"/>
  <c r="H254" i="6"/>
  <c r="R254" i="6" s="1"/>
  <c r="H258" i="6"/>
  <c r="H262" i="6"/>
  <c r="R262" i="6" s="1"/>
  <c r="H266" i="6"/>
  <c r="H270" i="6"/>
  <c r="R270" i="6" s="1"/>
  <c r="H274" i="6"/>
  <c r="H278" i="6"/>
  <c r="R278" i="6" s="1"/>
  <c r="H282" i="6"/>
  <c r="H286" i="6"/>
  <c r="R286" i="6" s="1"/>
  <c r="E12" i="7"/>
  <c r="H12" i="7" s="1"/>
  <c r="E14" i="7"/>
  <c r="E17" i="7"/>
  <c r="I17" i="7" s="1"/>
  <c r="E21" i="7"/>
  <c r="I21" i="7" s="1"/>
  <c r="E26" i="7"/>
  <c r="J26" i="7" s="1"/>
  <c r="E32" i="7"/>
  <c r="E35" i="7"/>
  <c r="E36" i="7"/>
  <c r="I36" i="7" s="1"/>
  <c r="E46" i="7"/>
  <c r="G46" i="7" s="1"/>
  <c r="E50" i="7"/>
  <c r="G50" i="7" s="1"/>
  <c r="E55" i="7"/>
  <c r="E60" i="7"/>
  <c r="E67" i="7"/>
  <c r="H67" i="7" s="1"/>
  <c r="E76" i="7"/>
  <c r="E82" i="7"/>
  <c r="H82" i="7" s="1"/>
  <c r="E87" i="7"/>
  <c r="J87" i="7" s="1"/>
  <c r="E97" i="7"/>
  <c r="J97" i="7" s="1"/>
  <c r="E101" i="7"/>
  <c r="E105" i="7"/>
  <c r="J105" i="7" s="1"/>
  <c r="E110" i="7"/>
  <c r="H110" i="7" s="1"/>
  <c r="E114" i="7"/>
  <c r="J114" i="7" s="1"/>
  <c r="E135" i="7"/>
  <c r="G135" i="7" s="1"/>
  <c r="E152" i="7"/>
  <c r="I152" i="7" s="1"/>
  <c r="E202" i="7"/>
  <c r="J202" i="7" s="1"/>
  <c r="E210" i="7"/>
  <c r="J210" i="7" s="1"/>
  <c r="E216" i="7"/>
  <c r="E223" i="7"/>
  <c r="H223" i="7" s="1"/>
  <c r="E256" i="7"/>
  <c r="E270" i="7"/>
  <c r="E296" i="7"/>
  <c r="E293" i="7"/>
  <c r="E291" i="7"/>
  <c r="J291" i="7" s="1"/>
  <c r="E282" i="7"/>
  <c r="G282" i="7" s="1"/>
  <c r="E280" i="7"/>
  <c r="E276" i="7"/>
  <c r="I276" i="7" s="1"/>
  <c r="E274" i="7"/>
  <c r="G274" i="7" s="1"/>
  <c r="E265" i="7"/>
  <c r="I265" i="7" s="1"/>
  <c r="E262" i="7"/>
  <c r="E255" i="7"/>
  <c r="H255" i="7" s="1"/>
  <c r="E250" i="7"/>
  <c r="G250" i="7" s="1"/>
  <c r="E248" i="7"/>
  <c r="H248" i="7" s="1"/>
  <c r="E246" i="7"/>
  <c r="E239" i="7"/>
  <c r="E238" i="7"/>
  <c r="E231" i="7"/>
  <c r="H231" i="7" s="1"/>
  <c r="E228" i="7"/>
  <c r="H228" i="7" s="1"/>
  <c r="E224" i="7"/>
  <c r="I224" i="7" s="1"/>
  <c r="E220" i="7"/>
  <c r="H220" i="7" s="1"/>
  <c r="E218" i="7"/>
  <c r="J218" i="7" s="1"/>
  <c r="E214" i="7"/>
  <c r="E206" i="7"/>
  <c r="I206" i="7" s="1"/>
  <c r="E203" i="7"/>
  <c r="E201" i="7"/>
  <c r="H201" i="7" s="1"/>
  <c r="E198" i="7"/>
  <c r="E194" i="7"/>
  <c r="I194" i="7" s="1"/>
  <c r="E192" i="7"/>
  <c r="G192" i="7" s="1"/>
  <c r="E190" i="7"/>
  <c r="J190" i="7" s="1"/>
  <c r="E188" i="7"/>
  <c r="E179" i="7"/>
  <c r="I179" i="7" s="1"/>
  <c r="E176" i="7"/>
  <c r="G176" i="7" s="1"/>
  <c r="E168" i="7"/>
  <c r="I168" i="7" s="1"/>
  <c r="E166" i="7"/>
  <c r="E162" i="7"/>
  <c r="I162" i="7" s="1"/>
  <c r="E160" i="7"/>
  <c r="G160" i="7" s="1"/>
  <c r="E143" i="7"/>
  <c r="J143" i="7" s="1"/>
  <c r="E136" i="7"/>
  <c r="E133" i="7"/>
  <c r="J133" i="7" s="1"/>
  <c r="E129" i="7"/>
  <c r="H129" i="7" s="1"/>
  <c r="E119" i="7"/>
  <c r="G119" i="7" s="1"/>
  <c r="E113" i="7"/>
  <c r="J113" i="7" s="1"/>
  <c r="E297" i="7"/>
  <c r="E287" i="7"/>
  <c r="E283" i="7"/>
  <c r="I283" i="7" s="1"/>
  <c r="E277" i="7"/>
  <c r="E273" i="7"/>
  <c r="E271" i="7"/>
  <c r="I271" i="7" s="1"/>
  <c r="E269" i="7"/>
  <c r="G269" i="7" s="1"/>
  <c r="E264" i="7"/>
  <c r="E261" i="7"/>
  <c r="E254" i="7"/>
  <c r="J254" i="7" s="1"/>
  <c r="E249" i="7"/>
  <c r="J249" i="7" s="1"/>
  <c r="E245" i="7"/>
  <c r="E242" i="7"/>
  <c r="E237" i="7"/>
  <c r="H237" i="7" s="1"/>
  <c r="E233" i="7"/>
  <c r="I233" i="7" s="1"/>
  <c r="E230" i="7"/>
  <c r="J230" i="7" s="1"/>
  <c r="E227" i="7"/>
  <c r="E222" i="7"/>
  <c r="H222" i="7" s="1"/>
  <c r="E212" i="7"/>
  <c r="G212" i="7" s="1"/>
  <c r="E209" i="7"/>
  <c r="J209" i="7" s="1"/>
  <c r="E205" i="7"/>
  <c r="E199" i="7"/>
  <c r="G199" i="7" s="1"/>
  <c r="E196" i="7"/>
  <c r="E184" i="7"/>
  <c r="E181" i="7"/>
  <c r="E174" i="7"/>
  <c r="E171" i="7"/>
  <c r="G171" i="7" s="1"/>
  <c r="E169" i="7"/>
  <c r="E157" i="7"/>
  <c r="I157" i="7" s="1"/>
  <c r="E155" i="7"/>
  <c r="G155" i="7" s="1"/>
  <c r="E151" i="7"/>
  <c r="J151" i="7" s="1"/>
  <c r="E148" i="7"/>
  <c r="E145" i="7"/>
  <c r="J145" i="7" s="1"/>
  <c r="E142" i="7"/>
  <c r="E139" i="7"/>
  <c r="G139" i="7" s="1"/>
  <c r="E137" i="7"/>
  <c r="G137" i="7" s="1"/>
  <c r="E132" i="7"/>
  <c r="J132" i="7" s="1"/>
  <c r="E124" i="7"/>
  <c r="G124" i="7" s="1"/>
  <c r="E121" i="7"/>
  <c r="J121" i="7" s="1"/>
  <c r="E111" i="7"/>
  <c r="G111" i="7" s="1"/>
  <c r="E109" i="7"/>
  <c r="G109" i="7" s="1"/>
  <c r="E99" i="7"/>
  <c r="E96" i="7"/>
  <c r="H96" i="7" s="1"/>
  <c r="E90" i="7"/>
  <c r="E86" i="7"/>
  <c r="G86" i="7" s="1"/>
  <c r="E83" i="7"/>
  <c r="I83" i="7" s="1"/>
  <c r="E79" i="7"/>
  <c r="I79" i="7" s="1"/>
  <c r="E74" i="7"/>
  <c r="E71" i="7"/>
  <c r="H71" i="7" s="1"/>
  <c r="E66" i="7"/>
  <c r="J66" i="7" s="1"/>
  <c r="E63" i="7"/>
  <c r="H63" i="7" s="1"/>
  <c r="E295" i="7"/>
  <c r="G295" i="7" s="1"/>
  <c r="E290" i="7"/>
  <c r="G290" i="7" s="1"/>
  <c r="E286" i="7"/>
  <c r="E281" i="7"/>
  <c r="J281" i="7" s="1"/>
  <c r="E275" i="7"/>
  <c r="E268" i="7"/>
  <c r="I268" i="7" s="1"/>
  <c r="E263" i="7"/>
  <c r="H263" i="7" s="1"/>
  <c r="E258" i="7"/>
  <c r="G258" i="7" s="1"/>
  <c r="E253" i="7"/>
  <c r="G253" i="7" s="1"/>
  <c r="E244" i="7"/>
  <c r="G244" i="7" s="1"/>
  <c r="E241" i="7"/>
  <c r="G241" i="7" s="1"/>
  <c r="E236" i="7"/>
  <c r="I236" i="7" s="1"/>
  <c r="E232" i="7"/>
  <c r="E229" i="7"/>
  <c r="E226" i="7"/>
  <c r="E221" i="7"/>
  <c r="H221" i="7" s="1"/>
  <c r="E208" i="7"/>
  <c r="G208" i="7" s="1"/>
  <c r="E204" i="7"/>
  <c r="J204" i="7" s="1"/>
  <c r="E186" i="7"/>
  <c r="E183" i="7"/>
  <c r="J183" i="7" s="1"/>
  <c r="E178" i="7"/>
  <c r="J178" i="7" s="1"/>
  <c r="E173" i="7"/>
  <c r="J173" i="7" s="1"/>
  <c r="E167" i="7"/>
  <c r="G167" i="7" s="1"/>
  <c r="E163" i="7"/>
  <c r="H163" i="7" s="1"/>
  <c r="E159" i="7"/>
  <c r="G159" i="7" s="1"/>
  <c r="E153" i="7"/>
  <c r="E150" i="7"/>
  <c r="G150" i="7" s="1"/>
  <c r="E147" i="7"/>
  <c r="H147" i="7" s="1"/>
  <c r="E141" i="7"/>
  <c r="E131" i="7"/>
  <c r="J131" i="7" s="1"/>
  <c r="E128" i="7"/>
  <c r="E126" i="7"/>
  <c r="H126" i="7" s="1"/>
  <c r="E123" i="7"/>
  <c r="E120" i="7"/>
  <c r="J120" i="7" s="1"/>
  <c r="E116" i="7"/>
  <c r="J116" i="7" s="1"/>
  <c r="E112" i="7"/>
  <c r="J112" i="7" s="1"/>
  <c r="E106" i="7"/>
  <c r="E104" i="7"/>
  <c r="J104" i="7" s="1"/>
  <c r="E98" i="7"/>
  <c r="E94" i="7"/>
  <c r="H94" i="7" s="1"/>
  <c r="E92" i="7"/>
  <c r="G92" i="7" s="1"/>
  <c r="E89" i="7"/>
  <c r="E81" i="7"/>
  <c r="J81" i="7" s="1"/>
  <c r="E78" i="7"/>
  <c r="J78" i="7" s="1"/>
  <c r="E73" i="7"/>
  <c r="E70" i="7"/>
  <c r="E13" i="7"/>
  <c r="J13" i="7" s="1"/>
  <c r="E15" i="7"/>
  <c r="H15" i="7" s="1"/>
  <c r="E18" i="7"/>
  <c r="E22" i="7"/>
  <c r="E24" i="7"/>
  <c r="J24" i="7" s="1"/>
  <c r="E27" i="7"/>
  <c r="J27" i="7" s="1"/>
  <c r="E30" i="7"/>
  <c r="E33" i="7"/>
  <c r="E37" i="7"/>
  <c r="J37" i="7" s="1"/>
  <c r="E41" i="7"/>
  <c r="G41" i="7" s="1"/>
  <c r="E44" i="7"/>
  <c r="E47" i="7"/>
  <c r="G47" i="7" s="1"/>
  <c r="E52" i="7"/>
  <c r="E57" i="7"/>
  <c r="G57" i="7" s="1"/>
  <c r="E61" i="7"/>
  <c r="E64" i="7"/>
  <c r="J64" i="7" s="1"/>
  <c r="E72" i="7"/>
  <c r="J72" i="7" s="1"/>
  <c r="E77" i="7"/>
  <c r="J77" i="7" s="1"/>
  <c r="E88" i="7"/>
  <c r="E93" i="7"/>
  <c r="I93" i="7" s="1"/>
  <c r="E102" i="7"/>
  <c r="H102" i="7" s="1"/>
  <c r="E115" i="7"/>
  <c r="J115" i="7" s="1"/>
  <c r="E125" i="7"/>
  <c r="E130" i="7"/>
  <c r="H130" i="7" s="1"/>
  <c r="E140" i="7"/>
  <c r="E146" i="7"/>
  <c r="J146" i="7" s="1"/>
  <c r="E156" i="7"/>
  <c r="E161" i="7"/>
  <c r="G161" i="7" s="1"/>
  <c r="E172" i="7"/>
  <c r="H172" i="7" s="1"/>
  <c r="E177" i="7"/>
  <c r="J177" i="7" s="1"/>
  <c r="E182" i="7"/>
  <c r="E187" i="7"/>
  <c r="E191" i="7"/>
  <c r="G191" i="7" s="1"/>
  <c r="E197" i="7"/>
  <c r="J197" i="7" s="1"/>
  <c r="E211" i="7"/>
  <c r="E217" i="7"/>
  <c r="E225" i="7"/>
  <c r="I225" i="7" s="1"/>
  <c r="E243" i="7"/>
  <c r="G243" i="7" s="1"/>
  <c r="E257" i="7"/>
  <c r="E289" i="7"/>
  <c r="I289" i="7" s="1"/>
  <c r="E294" i="7"/>
  <c r="L4" i="6"/>
  <c r="L8" i="6"/>
  <c r="O21" i="6"/>
  <c r="O25" i="6"/>
  <c r="O33" i="6"/>
  <c r="O45" i="6"/>
  <c r="L48" i="6"/>
  <c r="O57" i="6"/>
  <c r="L60" i="6"/>
  <c r="L64" i="6"/>
  <c r="L68" i="6"/>
  <c r="Q84" i="6"/>
  <c r="Q98" i="6"/>
  <c r="L197" i="6"/>
  <c r="I19" i="7"/>
  <c r="J194" i="7"/>
  <c r="H194" i="7"/>
  <c r="L3" i="6"/>
  <c r="O4" i="6"/>
  <c r="L7" i="6"/>
  <c r="O8" i="6"/>
  <c r="L11" i="6"/>
  <c r="O12" i="6"/>
  <c r="L15" i="6"/>
  <c r="O16" i="6"/>
  <c r="L19" i="6"/>
  <c r="O20" i="6"/>
  <c r="L23" i="6"/>
  <c r="O24" i="6"/>
  <c r="L27" i="6"/>
  <c r="O28" i="6"/>
  <c r="L31" i="6"/>
  <c r="O32" i="6"/>
  <c r="L35" i="6"/>
  <c r="O36" i="6"/>
  <c r="L39" i="6"/>
  <c r="O40" i="6"/>
  <c r="L43" i="6"/>
  <c r="O44" i="6"/>
  <c r="L47" i="6"/>
  <c r="O48" i="6"/>
  <c r="L51" i="6"/>
  <c r="O52" i="6"/>
  <c r="L55" i="6"/>
  <c r="O56" i="6"/>
  <c r="L59" i="6"/>
  <c r="O60" i="6"/>
  <c r="L63" i="6"/>
  <c r="O64" i="6"/>
  <c r="L67" i="6"/>
  <c r="O68" i="6"/>
  <c r="L71" i="6"/>
  <c r="O72" i="6"/>
  <c r="L75" i="6"/>
  <c r="O76" i="6"/>
  <c r="O80" i="6"/>
  <c r="R83" i="6"/>
  <c r="O87" i="6"/>
  <c r="L92" i="6"/>
  <c r="L94" i="6"/>
  <c r="P106" i="6"/>
  <c r="L116" i="6"/>
  <c r="M133" i="6"/>
  <c r="Q160" i="6"/>
  <c r="L163" i="6"/>
  <c r="Q176" i="6"/>
  <c r="L179" i="6"/>
  <c r="O256" i="6"/>
  <c r="H14" i="7"/>
  <c r="H107" i="7"/>
  <c r="I112" i="7"/>
  <c r="H266" i="7"/>
  <c r="O9" i="6"/>
  <c r="L12" i="6"/>
  <c r="L16" i="6"/>
  <c r="L24" i="6"/>
  <c r="L28" i="6"/>
  <c r="O37" i="6"/>
  <c r="O41" i="6"/>
  <c r="O49" i="6"/>
  <c r="O53" i="6"/>
  <c r="O61" i="6"/>
  <c r="O65" i="6"/>
  <c r="L72" i="6"/>
  <c r="O77" i="6"/>
  <c r="M125" i="6"/>
  <c r="J147" i="7"/>
  <c r="O3" i="6"/>
  <c r="L6" i="6"/>
  <c r="O7" i="6"/>
  <c r="L10" i="6"/>
  <c r="O11" i="6"/>
  <c r="L14" i="6"/>
  <c r="O15" i="6"/>
  <c r="L18" i="6"/>
  <c r="O19" i="6"/>
  <c r="L22" i="6"/>
  <c r="O23" i="6"/>
  <c r="L26" i="6"/>
  <c r="O27" i="6"/>
  <c r="L30" i="6"/>
  <c r="O31" i="6"/>
  <c r="L34" i="6"/>
  <c r="O35" i="6"/>
  <c r="L38" i="6"/>
  <c r="O39" i="6"/>
  <c r="L42" i="6"/>
  <c r="O43" i="6"/>
  <c r="L46" i="6"/>
  <c r="O47" i="6"/>
  <c r="L50" i="6"/>
  <c r="O51" i="6"/>
  <c r="L54" i="6"/>
  <c r="O55" i="6"/>
  <c r="L58" i="6"/>
  <c r="O59" i="6"/>
  <c r="L62" i="6"/>
  <c r="O63" i="6"/>
  <c r="L66" i="6"/>
  <c r="O67" i="6"/>
  <c r="L70" i="6"/>
  <c r="O71" i="6"/>
  <c r="L74" i="6"/>
  <c r="O75" i="6"/>
  <c r="P78" i="6"/>
  <c r="R81" i="6"/>
  <c r="Q90" i="6"/>
  <c r="Q92" i="6"/>
  <c r="O97" i="6"/>
  <c r="Q104" i="6"/>
  <c r="P110" i="6"/>
  <c r="Q120" i="6"/>
  <c r="H47" i="7"/>
  <c r="J86" i="7"/>
  <c r="G93" i="7"/>
  <c r="J107" i="7"/>
  <c r="I137" i="7"/>
  <c r="H162" i="7"/>
  <c r="G162" i="7"/>
  <c r="G173" i="7"/>
  <c r="I226" i="7"/>
  <c r="O264" i="6"/>
  <c r="Q216" i="6"/>
  <c r="L209" i="6"/>
  <c r="L140" i="6"/>
  <c r="O127" i="6"/>
  <c r="P118" i="6"/>
  <c r="Q112" i="6"/>
  <c r="O248" i="6"/>
  <c r="L193" i="6"/>
  <c r="P150" i="6"/>
  <c r="Q144" i="6"/>
  <c r="O135" i="6"/>
  <c r="M108" i="6"/>
  <c r="O5" i="6"/>
  <c r="O13" i="6"/>
  <c r="O17" i="6"/>
  <c r="L20" i="6"/>
  <c r="O29" i="6"/>
  <c r="L32" i="6"/>
  <c r="L36" i="6"/>
  <c r="L40" i="6"/>
  <c r="L44" i="6"/>
  <c r="L52" i="6"/>
  <c r="L56" i="6"/>
  <c r="O69" i="6"/>
  <c r="O73" i="6"/>
  <c r="L76" i="6"/>
  <c r="O82" i="6"/>
  <c r="O89" i="6"/>
  <c r="Q100" i="6"/>
  <c r="Q224" i="6"/>
  <c r="J59" i="7"/>
  <c r="G59" i="7"/>
  <c r="I59" i="7"/>
  <c r="H131" i="7"/>
  <c r="H159" i="7"/>
  <c r="J179" i="7"/>
  <c r="H179" i="7"/>
  <c r="L5" i="6"/>
  <c r="O6" i="6"/>
  <c r="L9" i="6"/>
  <c r="O10" i="6"/>
  <c r="L13" i="6"/>
  <c r="O14" i="6"/>
  <c r="L17" i="6"/>
  <c r="O18" i="6"/>
  <c r="L21" i="6"/>
  <c r="O22" i="6"/>
  <c r="L25" i="6"/>
  <c r="O26" i="6"/>
  <c r="L29" i="6"/>
  <c r="O30" i="6"/>
  <c r="L33" i="6"/>
  <c r="O34" i="6"/>
  <c r="L37" i="6"/>
  <c r="O38" i="6"/>
  <c r="L41" i="6"/>
  <c r="O42" i="6"/>
  <c r="L45" i="6"/>
  <c r="O46" i="6"/>
  <c r="L49" i="6"/>
  <c r="O50" i="6"/>
  <c r="L53" i="6"/>
  <c r="O54" i="6"/>
  <c r="L57" i="6"/>
  <c r="O58" i="6"/>
  <c r="L61" i="6"/>
  <c r="O62" i="6"/>
  <c r="L65" i="6"/>
  <c r="O66" i="6"/>
  <c r="L69" i="6"/>
  <c r="O70" i="6"/>
  <c r="L73" i="6"/>
  <c r="O74" i="6"/>
  <c r="L77" i="6"/>
  <c r="L84" i="6"/>
  <c r="L86" i="6"/>
  <c r="O95" i="6"/>
  <c r="L100" i="6"/>
  <c r="L102" i="6"/>
  <c r="P142" i="6"/>
  <c r="Q152" i="6"/>
  <c r="L155" i="6"/>
  <c r="Q168" i="6"/>
  <c r="L171" i="6"/>
  <c r="R266" i="6"/>
  <c r="O281" i="6"/>
  <c r="J43" i="7"/>
  <c r="I43" i="7"/>
  <c r="G43" i="7"/>
  <c r="G90" i="7"/>
  <c r="H104" i="7"/>
  <c r="I120" i="7"/>
  <c r="J122" i="7"/>
  <c r="J137" i="7"/>
  <c r="H75" i="7"/>
  <c r="J127" i="7"/>
  <c r="G145" i="7"/>
  <c r="J164" i="7"/>
  <c r="H230" i="7"/>
  <c r="I277" i="7"/>
  <c r="M3" i="9"/>
  <c r="O10" i="9"/>
  <c r="M10" i="9"/>
  <c r="P10" i="9"/>
  <c r="N10" i="9"/>
  <c r="K10" i="9"/>
  <c r="Q10" i="9"/>
  <c r="G193" i="7"/>
  <c r="I193" i="7"/>
  <c r="J207" i="7"/>
  <c r="J278" i="7"/>
  <c r="I278" i="7"/>
  <c r="H278" i="7"/>
  <c r="H23" i="7"/>
  <c r="H51" i="7"/>
  <c r="H55" i="7"/>
  <c r="H118" i="7"/>
  <c r="J152" i="7"/>
  <c r="I158" i="7"/>
  <c r="I180" i="7"/>
  <c r="J193" i="7"/>
  <c r="J199" i="7"/>
  <c r="G207" i="7"/>
  <c r="J219" i="7"/>
  <c r="H219" i="7"/>
  <c r="H234" i="7"/>
  <c r="H262" i="7"/>
  <c r="G278" i="7"/>
  <c r="L10" i="9"/>
  <c r="M4" i="8"/>
  <c r="M11" i="8"/>
  <c r="G242" i="7"/>
  <c r="N4" i="8"/>
  <c r="O11" i="8"/>
  <c r="I3" i="10"/>
  <c r="M3" i="10"/>
  <c r="O3" i="9"/>
  <c r="L3" i="9"/>
  <c r="N3" i="9"/>
  <c r="H25" i="7"/>
  <c r="I25" i="7"/>
  <c r="G25" i="7"/>
  <c r="J25" i="7"/>
  <c r="G204" i="7"/>
  <c r="I223" i="7"/>
  <c r="J223" i="7"/>
  <c r="J255" i="7"/>
  <c r="H276" i="7"/>
  <c r="J276" i="7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O79" i="6"/>
  <c r="O81" i="6"/>
  <c r="O83" i="6"/>
  <c r="Q86" i="6"/>
  <c r="L88" i="6"/>
  <c r="O91" i="6"/>
  <c r="Q94" i="6"/>
  <c r="L96" i="6"/>
  <c r="O99" i="6"/>
  <c r="R103" i="6"/>
  <c r="P105" i="6"/>
  <c r="O107" i="6"/>
  <c r="M109" i="6"/>
  <c r="O111" i="6"/>
  <c r="L124" i="6"/>
  <c r="P126" i="6"/>
  <c r="Q128" i="6"/>
  <c r="M141" i="6"/>
  <c r="O143" i="6"/>
  <c r="L185" i="6"/>
  <c r="L201" i="6"/>
  <c r="Q232" i="6"/>
  <c r="H17" i="7"/>
  <c r="J17" i="7"/>
  <c r="I57" i="7"/>
  <c r="J244" i="7"/>
  <c r="I244" i="7"/>
  <c r="J265" i="7"/>
  <c r="P288" i="6"/>
  <c r="L288" i="6"/>
  <c r="P287" i="6"/>
  <c r="L287" i="6"/>
  <c r="P286" i="6"/>
  <c r="L286" i="6"/>
  <c r="P285" i="6"/>
  <c r="L285" i="6"/>
  <c r="P284" i="6"/>
  <c r="L284" i="6"/>
  <c r="P283" i="6"/>
  <c r="L283" i="6"/>
  <c r="P282" i="6"/>
  <c r="L282" i="6"/>
  <c r="P281" i="6"/>
  <c r="L281" i="6"/>
  <c r="P280" i="6"/>
  <c r="L280" i="6"/>
  <c r="P279" i="6"/>
  <c r="L279" i="6"/>
  <c r="P278" i="6"/>
  <c r="L278" i="6"/>
  <c r="P277" i="6"/>
  <c r="L277" i="6"/>
  <c r="P276" i="6"/>
  <c r="L276" i="6"/>
  <c r="P275" i="6"/>
  <c r="L275" i="6"/>
  <c r="P274" i="6"/>
  <c r="L274" i="6"/>
  <c r="P273" i="6"/>
  <c r="L273" i="6"/>
  <c r="P272" i="6"/>
  <c r="L272" i="6"/>
  <c r="P271" i="6"/>
  <c r="L271" i="6"/>
  <c r="P270" i="6"/>
  <c r="L270" i="6"/>
  <c r="P269" i="6"/>
  <c r="L269" i="6"/>
  <c r="P268" i="6"/>
  <c r="L268" i="6"/>
  <c r="P267" i="6"/>
  <c r="L267" i="6"/>
  <c r="P266" i="6"/>
  <c r="L266" i="6"/>
  <c r="P265" i="6"/>
  <c r="L265" i="6"/>
  <c r="P264" i="6"/>
  <c r="L264" i="6"/>
  <c r="P263" i="6"/>
  <c r="L263" i="6"/>
  <c r="P262" i="6"/>
  <c r="L262" i="6"/>
  <c r="P261" i="6"/>
  <c r="L261" i="6"/>
  <c r="P260" i="6"/>
  <c r="L260" i="6"/>
  <c r="P259" i="6"/>
  <c r="L259" i="6"/>
  <c r="P258" i="6"/>
  <c r="L258" i="6"/>
  <c r="P257" i="6"/>
  <c r="L257" i="6"/>
  <c r="P256" i="6"/>
  <c r="L256" i="6"/>
  <c r="P255" i="6"/>
  <c r="L255" i="6"/>
  <c r="P254" i="6"/>
  <c r="L254" i="6"/>
  <c r="P253" i="6"/>
  <c r="L253" i="6"/>
  <c r="P252" i="6"/>
  <c r="L252" i="6"/>
  <c r="P251" i="6"/>
  <c r="L251" i="6"/>
  <c r="P250" i="6"/>
  <c r="L250" i="6"/>
  <c r="P249" i="6"/>
  <c r="L249" i="6"/>
  <c r="P248" i="6"/>
  <c r="L248" i="6"/>
  <c r="P247" i="6"/>
  <c r="L247" i="6"/>
  <c r="P246" i="6"/>
  <c r="L246" i="6"/>
  <c r="P245" i="6"/>
  <c r="L245" i="6"/>
  <c r="P244" i="6"/>
  <c r="L244" i="6"/>
  <c r="P243" i="6"/>
  <c r="L243" i="6"/>
  <c r="P242" i="6"/>
  <c r="L242" i="6"/>
  <c r="P241" i="6"/>
  <c r="L241" i="6"/>
  <c r="P240" i="6"/>
  <c r="L240" i="6"/>
  <c r="P239" i="6"/>
  <c r="L239" i="6"/>
  <c r="P238" i="6"/>
  <c r="L238" i="6"/>
  <c r="P237" i="6"/>
  <c r="L237" i="6"/>
  <c r="P236" i="6"/>
  <c r="L236" i="6"/>
  <c r="P235" i="6"/>
  <c r="L235" i="6"/>
  <c r="P234" i="6"/>
  <c r="L234" i="6"/>
  <c r="P233" i="6"/>
  <c r="L233" i="6"/>
  <c r="P232" i="6"/>
  <c r="L232" i="6"/>
  <c r="P231" i="6"/>
  <c r="L231" i="6"/>
  <c r="P230" i="6"/>
  <c r="L230" i="6"/>
  <c r="P229" i="6"/>
  <c r="L229" i="6"/>
  <c r="P228" i="6"/>
  <c r="L228" i="6"/>
  <c r="P227" i="6"/>
  <c r="L227" i="6"/>
  <c r="P226" i="6"/>
  <c r="L226" i="6"/>
  <c r="P225" i="6"/>
  <c r="L225" i="6"/>
  <c r="P224" i="6"/>
  <c r="L224" i="6"/>
  <c r="P223" i="6"/>
  <c r="L223" i="6"/>
  <c r="P222" i="6"/>
  <c r="L222" i="6"/>
  <c r="P221" i="6"/>
  <c r="L221" i="6"/>
  <c r="P220" i="6"/>
  <c r="L220" i="6"/>
  <c r="P219" i="6"/>
  <c r="L219" i="6"/>
  <c r="P218" i="6"/>
  <c r="L218" i="6"/>
  <c r="P217" i="6"/>
  <c r="L217" i="6"/>
  <c r="P216" i="6"/>
  <c r="L216" i="6"/>
  <c r="P215" i="6"/>
  <c r="L215" i="6"/>
  <c r="P214" i="6"/>
  <c r="L214" i="6"/>
  <c r="P213" i="6"/>
  <c r="L213" i="6"/>
  <c r="P212" i="6"/>
  <c r="L212" i="6"/>
  <c r="P211" i="6"/>
  <c r="L211" i="6"/>
  <c r="P210" i="6"/>
  <c r="O288" i="6"/>
  <c r="R287" i="6"/>
  <c r="M287" i="6"/>
  <c r="O286" i="6"/>
  <c r="R285" i="6"/>
  <c r="M285" i="6"/>
  <c r="O284" i="6"/>
  <c r="M283" i="6"/>
  <c r="O282" i="6"/>
  <c r="R281" i="6"/>
  <c r="M281" i="6"/>
  <c r="O280" i="6"/>
  <c r="R279" i="6"/>
  <c r="M279" i="6"/>
  <c r="O278" i="6"/>
  <c r="R277" i="6"/>
  <c r="M277" i="6"/>
  <c r="O276" i="6"/>
  <c r="R275" i="6"/>
  <c r="M275" i="6"/>
  <c r="O274" i="6"/>
  <c r="M273" i="6"/>
  <c r="O272" i="6"/>
  <c r="N288" i="6"/>
  <c r="Q287" i="6"/>
  <c r="N286" i="6"/>
  <c r="Q285" i="6"/>
  <c r="N284" i="6"/>
  <c r="Q283" i="6"/>
  <c r="N282" i="6"/>
  <c r="Q281" i="6"/>
  <c r="N280" i="6"/>
  <c r="Q279" i="6"/>
  <c r="N278" i="6"/>
  <c r="Q277" i="6"/>
  <c r="N276" i="6"/>
  <c r="Q275" i="6"/>
  <c r="N274" i="6"/>
  <c r="Q273" i="6"/>
  <c r="N272" i="6"/>
  <c r="Q271" i="6"/>
  <c r="N270" i="6"/>
  <c r="Q269" i="6"/>
  <c r="N268" i="6"/>
  <c r="Q267" i="6"/>
  <c r="N266" i="6"/>
  <c r="Q265" i="6"/>
  <c r="N264" i="6"/>
  <c r="Q263" i="6"/>
  <c r="N262" i="6"/>
  <c r="Q261" i="6"/>
  <c r="N260" i="6"/>
  <c r="Q259" i="6"/>
  <c r="N258" i="6"/>
  <c r="Q257" i="6"/>
  <c r="N256" i="6"/>
  <c r="Q255" i="6"/>
  <c r="N254" i="6"/>
  <c r="Q253" i="6"/>
  <c r="N252" i="6"/>
  <c r="Q251" i="6"/>
  <c r="N250" i="6"/>
  <c r="Q249" i="6"/>
  <c r="N248" i="6"/>
  <c r="Q247" i="6"/>
  <c r="N246" i="6"/>
  <c r="Q245" i="6"/>
  <c r="N244" i="6"/>
  <c r="Q243" i="6"/>
  <c r="N242" i="6"/>
  <c r="M288" i="6"/>
  <c r="O283" i="6"/>
  <c r="Q282" i="6"/>
  <c r="N281" i="6"/>
  <c r="M280" i="6"/>
  <c r="O275" i="6"/>
  <c r="Q274" i="6"/>
  <c r="N273" i="6"/>
  <c r="M272" i="6"/>
  <c r="N271" i="6"/>
  <c r="Q270" i="6"/>
  <c r="M268" i="6"/>
  <c r="N267" i="6"/>
  <c r="Q266" i="6"/>
  <c r="M264" i="6"/>
  <c r="N263" i="6"/>
  <c r="Q262" i="6"/>
  <c r="M260" i="6"/>
  <c r="N259" i="6"/>
  <c r="Q258" i="6"/>
  <c r="R257" i="6"/>
  <c r="M256" i="6"/>
  <c r="N255" i="6"/>
  <c r="Q254" i="6"/>
  <c r="R253" i="6"/>
  <c r="M252" i="6"/>
  <c r="N251" i="6"/>
  <c r="Q250" i="6"/>
  <c r="R249" i="6"/>
  <c r="M248" i="6"/>
  <c r="N247" i="6"/>
  <c r="Q246" i="6"/>
  <c r="R245" i="6"/>
  <c r="M244" i="6"/>
  <c r="N243" i="6"/>
  <c r="Q242" i="6"/>
  <c r="M241" i="6"/>
  <c r="O240" i="6"/>
  <c r="M239" i="6"/>
  <c r="O238" i="6"/>
  <c r="M237" i="6"/>
  <c r="O236" i="6"/>
  <c r="M235" i="6"/>
  <c r="O234" i="6"/>
  <c r="M233" i="6"/>
  <c r="O232" i="6"/>
  <c r="M231" i="6"/>
  <c r="O230" i="6"/>
  <c r="M229" i="6"/>
  <c r="O228" i="6"/>
  <c r="M227" i="6"/>
  <c r="O226" i="6"/>
  <c r="M225" i="6"/>
  <c r="O224" i="6"/>
  <c r="M223" i="6"/>
  <c r="O222" i="6"/>
  <c r="M221" i="6"/>
  <c r="O220" i="6"/>
  <c r="M219" i="6"/>
  <c r="O218" i="6"/>
  <c r="M217" i="6"/>
  <c r="O216" i="6"/>
  <c r="M215" i="6"/>
  <c r="O214" i="6"/>
  <c r="M213" i="6"/>
  <c r="O212" i="6"/>
  <c r="M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285" i="6"/>
  <c r="Q284" i="6"/>
  <c r="N283" i="6"/>
  <c r="M282" i="6"/>
  <c r="O277" i="6"/>
  <c r="Q276" i="6"/>
  <c r="N275" i="6"/>
  <c r="M274" i="6"/>
  <c r="M271" i="6"/>
  <c r="O270" i="6"/>
  <c r="O269" i="6"/>
  <c r="M267" i="6"/>
  <c r="O266" i="6"/>
  <c r="O265" i="6"/>
  <c r="M263" i="6"/>
  <c r="O262" i="6"/>
  <c r="O261" i="6"/>
  <c r="M259" i="6"/>
  <c r="O258" i="6"/>
  <c r="O257" i="6"/>
  <c r="M255" i="6"/>
  <c r="O254" i="6"/>
  <c r="O253" i="6"/>
  <c r="M251" i="6"/>
  <c r="O250" i="6"/>
  <c r="O249" i="6"/>
  <c r="M247" i="6"/>
  <c r="O246" i="6"/>
  <c r="O245" i="6"/>
  <c r="M243" i="6"/>
  <c r="O242" i="6"/>
  <c r="Q241" i="6"/>
  <c r="N240" i="6"/>
  <c r="Q239" i="6"/>
  <c r="N238" i="6"/>
  <c r="Q237" i="6"/>
  <c r="N236" i="6"/>
  <c r="Q235" i="6"/>
  <c r="N234" i="6"/>
  <c r="Q233" i="6"/>
  <c r="N232" i="6"/>
  <c r="Q231" i="6"/>
  <c r="N230" i="6"/>
  <c r="Q229" i="6"/>
  <c r="N228" i="6"/>
  <c r="Q227" i="6"/>
  <c r="N226" i="6"/>
  <c r="Q225" i="6"/>
  <c r="N224" i="6"/>
  <c r="Q223" i="6"/>
  <c r="N222" i="6"/>
  <c r="Q221" i="6"/>
  <c r="N220" i="6"/>
  <c r="Q219" i="6"/>
  <c r="N218" i="6"/>
  <c r="Q217" i="6"/>
  <c r="N216" i="6"/>
  <c r="Q215" i="6"/>
  <c r="N214" i="6"/>
  <c r="Q213" i="6"/>
  <c r="N212" i="6"/>
  <c r="Q211" i="6"/>
  <c r="N210" i="6"/>
  <c r="R209" i="6"/>
  <c r="N209" i="6"/>
  <c r="N208" i="6"/>
  <c r="R207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R288" i="6"/>
  <c r="O287" i="6"/>
  <c r="Q286" i="6"/>
  <c r="N285" i="6"/>
  <c r="M284" i="6"/>
  <c r="O279" i="6"/>
  <c r="Q278" i="6"/>
  <c r="N277" i="6"/>
  <c r="M276" i="6"/>
  <c r="R272" i="6"/>
  <c r="R271" i="6"/>
  <c r="M270" i="6"/>
  <c r="N269" i="6"/>
  <c r="Q268" i="6"/>
  <c r="R267" i="6"/>
  <c r="M266" i="6"/>
  <c r="N265" i="6"/>
  <c r="Q264" i="6"/>
  <c r="R263" i="6"/>
  <c r="M262" i="6"/>
  <c r="N261" i="6"/>
  <c r="Q260" i="6"/>
  <c r="M258" i="6"/>
  <c r="N257" i="6"/>
  <c r="Q256" i="6"/>
  <c r="R255" i="6"/>
  <c r="M254" i="6"/>
  <c r="N253" i="6"/>
  <c r="Q252" i="6"/>
  <c r="M250" i="6"/>
  <c r="N249" i="6"/>
  <c r="Q248" i="6"/>
  <c r="R247" i="6"/>
  <c r="M246" i="6"/>
  <c r="N245" i="6"/>
  <c r="Q244" i="6"/>
  <c r="R243" i="6"/>
  <c r="M242" i="6"/>
  <c r="O241" i="6"/>
  <c r="M240" i="6"/>
  <c r="O239" i="6"/>
  <c r="M238" i="6"/>
  <c r="O237" i="6"/>
  <c r="M236" i="6"/>
  <c r="O235" i="6"/>
  <c r="M234" i="6"/>
  <c r="O233" i="6"/>
  <c r="M232" i="6"/>
  <c r="O231" i="6"/>
  <c r="M230" i="6"/>
  <c r="O229" i="6"/>
  <c r="M228" i="6"/>
  <c r="O227" i="6"/>
  <c r="M226" i="6"/>
  <c r="O225" i="6"/>
  <c r="M224" i="6"/>
  <c r="O223" i="6"/>
  <c r="M222" i="6"/>
  <c r="O221" i="6"/>
  <c r="M220" i="6"/>
  <c r="O219" i="6"/>
  <c r="M218" i="6"/>
  <c r="O217" i="6"/>
  <c r="M216" i="6"/>
  <c r="O215" i="6"/>
  <c r="M214" i="6"/>
  <c r="O213" i="6"/>
  <c r="M212" i="6"/>
  <c r="O211" i="6"/>
  <c r="M210" i="6"/>
  <c r="Q209" i="6"/>
  <c r="M209" i="6"/>
  <c r="Q208" i="6"/>
  <c r="M208" i="6"/>
  <c r="Q207" i="6"/>
  <c r="M207" i="6"/>
  <c r="Q206" i="6"/>
  <c r="M206" i="6"/>
  <c r="Q205" i="6"/>
  <c r="M205" i="6"/>
  <c r="Q204" i="6"/>
  <c r="M204" i="6"/>
  <c r="Q203" i="6"/>
  <c r="M203" i="6"/>
  <c r="Q202" i="6"/>
  <c r="M202" i="6"/>
  <c r="Q201" i="6"/>
  <c r="M201" i="6"/>
  <c r="Q200" i="6"/>
  <c r="M200" i="6"/>
  <c r="Q199" i="6"/>
  <c r="M199" i="6"/>
  <c r="Q198" i="6"/>
  <c r="M198" i="6"/>
  <c r="Q197" i="6"/>
  <c r="M197" i="6"/>
  <c r="Q196" i="6"/>
  <c r="M196" i="6"/>
  <c r="Q195" i="6"/>
  <c r="M195" i="6"/>
  <c r="Q194" i="6"/>
  <c r="M194" i="6"/>
  <c r="Q193" i="6"/>
  <c r="M193" i="6"/>
  <c r="Q192" i="6"/>
  <c r="M192" i="6"/>
  <c r="Q191" i="6"/>
  <c r="M191" i="6"/>
  <c r="Q190" i="6"/>
  <c r="M190" i="6"/>
  <c r="Q189" i="6"/>
  <c r="M189" i="6"/>
  <c r="Q188" i="6"/>
  <c r="M188" i="6"/>
  <c r="Q187" i="6"/>
  <c r="M187" i="6"/>
  <c r="Q186" i="6"/>
  <c r="M186" i="6"/>
  <c r="Q185" i="6"/>
  <c r="M185" i="6"/>
  <c r="Q184" i="6"/>
  <c r="M184" i="6"/>
  <c r="Q288" i="6"/>
  <c r="M286" i="6"/>
  <c r="O273" i="6"/>
  <c r="O271" i="6"/>
  <c r="M269" i="6"/>
  <c r="O267" i="6"/>
  <c r="M265" i="6"/>
  <c r="O263" i="6"/>
  <c r="M261" i="6"/>
  <c r="O259" i="6"/>
  <c r="M257" i="6"/>
  <c r="O255" i="6"/>
  <c r="M253" i="6"/>
  <c r="O251" i="6"/>
  <c r="M249" i="6"/>
  <c r="O247" i="6"/>
  <c r="M245" i="6"/>
  <c r="O243" i="6"/>
  <c r="N241" i="6"/>
  <c r="N239" i="6"/>
  <c r="N237" i="6"/>
  <c r="N235" i="6"/>
  <c r="N233" i="6"/>
  <c r="N231" i="6"/>
  <c r="N229" i="6"/>
  <c r="N227" i="6"/>
  <c r="N225" i="6"/>
  <c r="N223" i="6"/>
  <c r="N221" i="6"/>
  <c r="N219" i="6"/>
  <c r="N217" i="6"/>
  <c r="N215" i="6"/>
  <c r="N213" i="6"/>
  <c r="N211" i="6"/>
  <c r="P208" i="6"/>
  <c r="L207" i="6"/>
  <c r="P204" i="6"/>
  <c r="L203" i="6"/>
  <c r="P200" i="6"/>
  <c r="L199" i="6"/>
  <c r="P196" i="6"/>
  <c r="L195" i="6"/>
  <c r="P192" i="6"/>
  <c r="L191" i="6"/>
  <c r="P188" i="6"/>
  <c r="L187" i="6"/>
  <c r="P184" i="6"/>
  <c r="P183" i="6"/>
  <c r="Q182" i="6"/>
  <c r="L181" i="6"/>
  <c r="M180" i="6"/>
  <c r="P179" i="6"/>
  <c r="Q178" i="6"/>
  <c r="L177" i="6"/>
  <c r="M176" i="6"/>
  <c r="P175" i="6"/>
  <c r="Q174" i="6"/>
  <c r="L173" i="6"/>
  <c r="M172" i="6"/>
  <c r="P171" i="6"/>
  <c r="Q170" i="6"/>
  <c r="L169" i="6"/>
  <c r="M168" i="6"/>
  <c r="P167" i="6"/>
  <c r="Q166" i="6"/>
  <c r="L165" i="6"/>
  <c r="M164" i="6"/>
  <c r="P163" i="6"/>
  <c r="Q162" i="6"/>
  <c r="L161" i="6"/>
  <c r="M160" i="6"/>
  <c r="P159" i="6"/>
  <c r="Q158" i="6"/>
  <c r="L157" i="6"/>
  <c r="M156" i="6"/>
  <c r="P155" i="6"/>
  <c r="Q154" i="6"/>
  <c r="L153" i="6"/>
  <c r="O152" i="6"/>
  <c r="Q151" i="6"/>
  <c r="L151" i="6"/>
  <c r="O150" i="6"/>
  <c r="Q149" i="6"/>
  <c r="L149" i="6"/>
  <c r="O148" i="6"/>
  <c r="Q147" i="6"/>
  <c r="L147" i="6"/>
  <c r="O146" i="6"/>
  <c r="Q145" i="6"/>
  <c r="L145" i="6"/>
  <c r="O144" i="6"/>
  <c r="Q143" i="6"/>
  <c r="L143" i="6"/>
  <c r="O142" i="6"/>
  <c r="Q141" i="6"/>
  <c r="L141" i="6"/>
  <c r="O140" i="6"/>
  <c r="Q139" i="6"/>
  <c r="L139" i="6"/>
  <c r="O138" i="6"/>
  <c r="Q137" i="6"/>
  <c r="L137" i="6"/>
  <c r="O136" i="6"/>
  <c r="Q135" i="6"/>
  <c r="L135" i="6"/>
  <c r="O134" i="6"/>
  <c r="Q133" i="6"/>
  <c r="L133" i="6"/>
  <c r="O132" i="6"/>
  <c r="Q131" i="6"/>
  <c r="L131" i="6"/>
  <c r="O130" i="6"/>
  <c r="Q129" i="6"/>
  <c r="L129" i="6"/>
  <c r="O128" i="6"/>
  <c r="Q127" i="6"/>
  <c r="L127" i="6"/>
  <c r="O126" i="6"/>
  <c r="Q125" i="6"/>
  <c r="L125" i="6"/>
  <c r="O124" i="6"/>
  <c r="Q123" i="6"/>
  <c r="L123" i="6"/>
  <c r="O122" i="6"/>
  <c r="Q121" i="6"/>
  <c r="L121" i="6"/>
  <c r="O120" i="6"/>
  <c r="Q119" i="6"/>
  <c r="L119" i="6"/>
  <c r="O118" i="6"/>
  <c r="Q117" i="6"/>
  <c r="L117" i="6"/>
  <c r="O116" i="6"/>
  <c r="Q115" i="6"/>
  <c r="L115" i="6"/>
  <c r="O114" i="6"/>
  <c r="Q113" i="6"/>
  <c r="L113" i="6"/>
  <c r="O112" i="6"/>
  <c r="Q111" i="6"/>
  <c r="L111" i="6"/>
  <c r="O110" i="6"/>
  <c r="Q109" i="6"/>
  <c r="L109" i="6"/>
  <c r="O108" i="6"/>
  <c r="Q107" i="6"/>
  <c r="L107" i="6"/>
  <c r="O106" i="6"/>
  <c r="Q105" i="6"/>
  <c r="L105" i="6"/>
  <c r="O104" i="6"/>
  <c r="Q103" i="6"/>
  <c r="L103" i="6"/>
  <c r="O102" i="6"/>
  <c r="R282" i="6"/>
  <c r="Q280" i="6"/>
  <c r="M278" i="6"/>
  <c r="P209" i="6"/>
  <c r="L208" i="6"/>
  <c r="P205" i="6"/>
  <c r="L204" i="6"/>
  <c r="P201" i="6"/>
  <c r="L200" i="6"/>
  <c r="P197" i="6"/>
  <c r="L196" i="6"/>
  <c r="P193" i="6"/>
  <c r="L192" i="6"/>
  <c r="P189" i="6"/>
  <c r="L188" i="6"/>
  <c r="P185" i="6"/>
  <c r="L184" i="6"/>
  <c r="M183" i="6"/>
  <c r="P182" i="6"/>
  <c r="Q181" i="6"/>
  <c r="L180" i="6"/>
  <c r="M179" i="6"/>
  <c r="P178" i="6"/>
  <c r="Q177" i="6"/>
  <c r="L176" i="6"/>
  <c r="M175" i="6"/>
  <c r="P174" i="6"/>
  <c r="Q173" i="6"/>
  <c r="L172" i="6"/>
  <c r="M171" i="6"/>
  <c r="P170" i="6"/>
  <c r="Q169" i="6"/>
  <c r="L168" i="6"/>
  <c r="M167" i="6"/>
  <c r="P166" i="6"/>
  <c r="Q165" i="6"/>
  <c r="L164" i="6"/>
  <c r="M163" i="6"/>
  <c r="P162" i="6"/>
  <c r="Q161" i="6"/>
  <c r="L160" i="6"/>
  <c r="M159" i="6"/>
  <c r="P158" i="6"/>
  <c r="Q157" i="6"/>
  <c r="L156" i="6"/>
  <c r="M155" i="6"/>
  <c r="P154" i="6"/>
  <c r="Q153" i="6"/>
  <c r="M152" i="6"/>
  <c r="P151" i="6"/>
  <c r="M150" i="6"/>
  <c r="P149" i="6"/>
  <c r="M148" i="6"/>
  <c r="P147" i="6"/>
  <c r="M146" i="6"/>
  <c r="P145" i="6"/>
  <c r="M144" i="6"/>
  <c r="P143" i="6"/>
  <c r="M142" i="6"/>
  <c r="P141" i="6"/>
  <c r="M140" i="6"/>
  <c r="P139" i="6"/>
  <c r="M138" i="6"/>
  <c r="P137" i="6"/>
  <c r="M136" i="6"/>
  <c r="P135" i="6"/>
  <c r="M134" i="6"/>
  <c r="P133" i="6"/>
  <c r="M132" i="6"/>
  <c r="P131" i="6"/>
  <c r="M130" i="6"/>
  <c r="P129" i="6"/>
  <c r="M128" i="6"/>
  <c r="P127" i="6"/>
  <c r="M126" i="6"/>
  <c r="P125" i="6"/>
  <c r="M124" i="6"/>
  <c r="P123" i="6"/>
  <c r="M122" i="6"/>
  <c r="P121" i="6"/>
  <c r="M120" i="6"/>
  <c r="P119" i="6"/>
  <c r="M118" i="6"/>
  <c r="P117" i="6"/>
  <c r="M116" i="6"/>
  <c r="P115" i="6"/>
  <c r="M114" i="6"/>
  <c r="P113" i="6"/>
  <c r="M112" i="6"/>
  <c r="P111" i="6"/>
  <c r="M110" i="6"/>
  <c r="P109" i="6"/>
  <c r="N287" i="6"/>
  <c r="Q234" i="6"/>
  <c r="Q226" i="6"/>
  <c r="Q218" i="6"/>
  <c r="Q210" i="6"/>
  <c r="P206" i="6"/>
  <c r="P202" i="6"/>
  <c r="P198" i="6"/>
  <c r="P194" i="6"/>
  <c r="P190" i="6"/>
  <c r="P186" i="6"/>
  <c r="P181" i="6"/>
  <c r="P180" i="6"/>
  <c r="P177" i="6"/>
  <c r="P176" i="6"/>
  <c r="P173" i="6"/>
  <c r="P172" i="6"/>
  <c r="P169" i="6"/>
  <c r="P168" i="6"/>
  <c r="P165" i="6"/>
  <c r="P164" i="6"/>
  <c r="P161" i="6"/>
  <c r="P160" i="6"/>
  <c r="P157" i="6"/>
  <c r="P156" i="6"/>
  <c r="P153" i="6"/>
  <c r="P152" i="6"/>
  <c r="M151" i="6"/>
  <c r="L150" i="6"/>
  <c r="Q146" i="6"/>
  <c r="O145" i="6"/>
  <c r="P144" i="6"/>
  <c r="M143" i="6"/>
  <c r="L142" i="6"/>
  <c r="Q138" i="6"/>
  <c r="O137" i="6"/>
  <c r="P136" i="6"/>
  <c r="M135" i="6"/>
  <c r="L134" i="6"/>
  <c r="Q130" i="6"/>
  <c r="O129" i="6"/>
  <c r="P128" i="6"/>
  <c r="M127" i="6"/>
  <c r="L126" i="6"/>
  <c r="Q122" i="6"/>
  <c r="O121" i="6"/>
  <c r="P120" i="6"/>
  <c r="M119" i="6"/>
  <c r="L118" i="6"/>
  <c r="Q114" i="6"/>
  <c r="O113" i="6"/>
  <c r="P112" i="6"/>
  <c r="M111" i="6"/>
  <c r="L110" i="6"/>
  <c r="L108" i="6"/>
  <c r="M107" i="6"/>
  <c r="M106" i="6"/>
  <c r="O105" i="6"/>
  <c r="P104" i="6"/>
  <c r="P103" i="6"/>
  <c r="Q102" i="6"/>
  <c r="M101" i="6"/>
  <c r="P100" i="6"/>
  <c r="M99" i="6"/>
  <c r="P98" i="6"/>
  <c r="M97" i="6"/>
  <c r="P96" i="6"/>
  <c r="M95" i="6"/>
  <c r="P94" i="6"/>
  <c r="M93" i="6"/>
  <c r="P92" i="6"/>
  <c r="M91" i="6"/>
  <c r="P90" i="6"/>
  <c r="M89" i="6"/>
  <c r="P88" i="6"/>
  <c r="M87" i="6"/>
  <c r="P86" i="6"/>
  <c r="M85" i="6"/>
  <c r="P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R3" i="6"/>
  <c r="N3" i="6"/>
  <c r="Q222" i="6"/>
  <c r="Q214" i="6"/>
  <c r="P199" i="6"/>
  <c r="P187" i="6"/>
  <c r="Q183" i="6"/>
  <c r="Q179" i="6"/>
  <c r="Q175" i="6"/>
  <c r="Q171" i="6"/>
  <c r="Q167" i="6"/>
  <c r="Q163" i="6"/>
  <c r="Q159" i="6"/>
  <c r="Q155" i="6"/>
  <c r="L154" i="6"/>
  <c r="Q150" i="6"/>
  <c r="O149" i="6"/>
  <c r="P148" i="6"/>
  <c r="L146" i="6"/>
  <c r="L138" i="6"/>
  <c r="Q134" i="6"/>
  <c r="O133" i="6"/>
  <c r="M131" i="6"/>
  <c r="Q118" i="6"/>
  <c r="O117" i="6"/>
  <c r="P116" i="6"/>
  <c r="M115" i="6"/>
  <c r="P108" i="6"/>
  <c r="Q106" i="6"/>
  <c r="M103" i="6"/>
  <c r="P101" i="6"/>
  <c r="M98" i="6"/>
  <c r="P97" i="6"/>
  <c r="M92" i="6"/>
  <c r="P91" i="6"/>
  <c r="M86" i="6"/>
  <c r="P85" i="6"/>
  <c r="P82" i="6"/>
  <c r="P81" i="6"/>
  <c r="P80" i="6"/>
  <c r="P79" i="6"/>
  <c r="O268" i="6"/>
  <c r="O260" i="6"/>
  <c r="O252" i="6"/>
  <c r="O244" i="6"/>
  <c r="Q236" i="6"/>
  <c r="Q228" i="6"/>
  <c r="Q220" i="6"/>
  <c r="Q212" i="6"/>
  <c r="L210" i="6"/>
  <c r="L206" i="6"/>
  <c r="L202" i="6"/>
  <c r="L198" i="6"/>
  <c r="L194" i="6"/>
  <c r="L190" i="6"/>
  <c r="L186" i="6"/>
  <c r="M182" i="6"/>
  <c r="M181" i="6"/>
  <c r="M178" i="6"/>
  <c r="M177" i="6"/>
  <c r="M174" i="6"/>
  <c r="M173" i="6"/>
  <c r="M170" i="6"/>
  <c r="M169" i="6"/>
  <c r="M166" i="6"/>
  <c r="M165" i="6"/>
  <c r="M162" i="6"/>
  <c r="M161" i="6"/>
  <c r="M158" i="6"/>
  <c r="M157" i="6"/>
  <c r="M154" i="6"/>
  <c r="M153" i="6"/>
  <c r="L152" i="6"/>
  <c r="Q148" i="6"/>
  <c r="O147" i="6"/>
  <c r="P146" i="6"/>
  <c r="M145" i="6"/>
  <c r="L144" i="6"/>
  <c r="Q140" i="6"/>
  <c r="O139" i="6"/>
  <c r="P138" i="6"/>
  <c r="M137" i="6"/>
  <c r="L136" i="6"/>
  <c r="Q132" i="6"/>
  <c r="O131" i="6"/>
  <c r="P130" i="6"/>
  <c r="M129" i="6"/>
  <c r="L128" i="6"/>
  <c r="Q124" i="6"/>
  <c r="O123" i="6"/>
  <c r="P122" i="6"/>
  <c r="M121" i="6"/>
  <c r="L120" i="6"/>
  <c r="Q116" i="6"/>
  <c r="O115" i="6"/>
  <c r="P114" i="6"/>
  <c r="M113" i="6"/>
  <c r="L112" i="6"/>
  <c r="Q108" i="6"/>
  <c r="L106" i="6"/>
  <c r="M105" i="6"/>
  <c r="M104" i="6"/>
  <c r="O103" i="6"/>
  <c r="P102" i="6"/>
  <c r="Q101" i="6"/>
  <c r="L101" i="6"/>
  <c r="O100" i="6"/>
  <c r="Q99" i="6"/>
  <c r="L99" i="6"/>
  <c r="O98" i="6"/>
  <c r="Q97" i="6"/>
  <c r="L97" i="6"/>
  <c r="O96" i="6"/>
  <c r="Q95" i="6"/>
  <c r="L95" i="6"/>
  <c r="O94" i="6"/>
  <c r="Q93" i="6"/>
  <c r="L93" i="6"/>
  <c r="O92" i="6"/>
  <c r="Q91" i="6"/>
  <c r="L91" i="6"/>
  <c r="O90" i="6"/>
  <c r="Q89" i="6"/>
  <c r="L89" i="6"/>
  <c r="O88" i="6"/>
  <c r="Q87" i="6"/>
  <c r="L87" i="6"/>
  <c r="O86" i="6"/>
  <c r="Q85" i="6"/>
  <c r="L85" i="6"/>
  <c r="O84" i="6"/>
  <c r="Q83" i="6"/>
  <c r="M83" i="6"/>
  <c r="Q82" i="6"/>
  <c r="M82" i="6"/>
  <c r="Q81" i="6"/>
  <c r="M81" i="6"/>
  <c r="Q80" i="6"/>
  <c r="M80" i="6"/>
  <c r="Q79" i="6"/>
  <c r="M79" i="6"/>
  <c r="Q78" i="6"/>
  <c r="M78" i="6"/>
  <c r="Q77" i="6"/>
  <c r="M77" i="6"/>
  <c r="Q76" i="6"/>
  <c r="M76" i="6"/>
  <c r="Q75" i="6"/>
  <c r="M75" i="6"/>
  <c r="Q74" i="6"/>
  <c r="M74" i="6"/>
  <c r="Q73" i="6"/>
  <c r="M73" i="6"/>
  <c r="Q72" i="6"/>
  <c r="M72" i="6"/>
  <c r="Q71" i="6"/>
  <c r="M71" i="6"/>
  <c r="Q70" i="6"/>
  <c r="M70" i="6"/>
  <c r="Q69" i="6"/>
  <c r="M69" i="6"/>
  <c r="Q68" i="6"/>
  <c r="M68" i="6"/>
  <c r="Q67" i="6"/>
  <c r="M67" i="6"/>
  <c r="Q66" i="6"/>
  <c r="M66" i="6"/>
  <c r="Q65" i="6"/>
  <c r="M65" i="6"/>
  <c r="Q64" i="6"/>
  <c r="M64" i="6"/>
  <c r="Q63" i="6"/>
  <c r="M63" i="6"/>
  <c r="Q62" i="6"/>
  <c r="M62" i="6"/>
  <c r="Q61" i="6"/>
  <c r="M61" i="6"/>
  <c r="Q60" i="6"/>
  <c r="M60" i="6"/>
  <c r="Q59" i="6"/>
  <c r="M59" i="6"/>
  <c r="Q58" i="6"/>
  <c r="M58" i="6"/>
  <c r="Q57" i="6"/>
  <c r="M57" i="6"/>
  <c r="Q56" i="6"/>
  <c r="M56" i="6"/>
  <c r="Q55" i="6"/>
  <c r="M55" i="6"/>
  <c r="Q54" i="6"/>
  <c r="M54" i="6"/>
  <c r="Q53" i="6"/>
  <c r="M53" i="6"/>
  <c r="Q52" i="6"/>
  <c r="M52" i="6"/>
  <c r="Q51" i="6"/>
  <c r="M51" i="6"/>
  <c r="Q50" i="6"/>
  <c r="M50" i="6"/>
  <c r="Q49" i="6"/>
  <c r="M49" i="6"/>
  <c r="Q48" i="6"/>
  <c r="M48" i="6"/>
  <c r="Q47" i="6"/>
  <c r="M47" i="6"/>
  <c r="Q46" i="6"/>
  <c r="M46" i="6"/>
  <c r="Q45" i="6"/>
  <c r="M45" i="6"/>
  <c r="Q44" i="6"/>
  <c r="M44" i="6"/>
  <c r="Q43" i="6"/>
  <c r="M43" i="6"/>
  <c r="Q42" i="6"/>
  <c r="M42" i="6"/>
  <c r="Q41" i="6"/>
  <c r="M41" i="6"/>
  <c r="Q40" i="6"/>
  <c r="M40" i="6"/>
  <c r="Q39" i="6"/>
  <c r="M39" i="6"/>
  <c r="Q38" i="6"/>
  <c r="M38" i="6"/>
  <c r="Q37" i="6"/>
  <c r="M37" i="6"/>
  <c r="Q36" i="6"/>
  <c r="M36" i="6"/>
  <c r="Q35" i="6"/>
  <c r="M35" i="6"/>
  <c r="Q34" i="6"/>
  <c r="M34" i="6"/>
  <c r="Q33" i="6"/>
  <c r="M33" i="6"/>
  <c r="Q32" i="6"/>
  <c r="M32" i="6"/>
  <c r="Q31" i="6"/>
  <c r="M31" i="6"/>
  <c r="Q30" i="6"/>
  <c r="M30" i="6"/>
  <c r="Q29" i="6"/>
  <c r="M29" i="6"/>
  <c r="Q28" i="6"/>
  <c r="M28" i="6"/>
  <c r="Q27" i="6"/>
  <c r="M27" i="6"/>
  <c r="Q26" i="6"/>
  <c r="M26" i="6"/>
  <c r="Q25" i="6"/>
  <c r="M25" i="6"/>
  <c r="Q24" i="6"/>
  <c r="M24" i="6"/>
  <c r="Q23" i="6"/>
  <c r="M23" i="6"/>
  <c r="Q22" i="6"/>
  <c r="M22" i="6"/>
  <c r="Q21" i="6"/>
  <c r="M21" i="6"/>
  <c r="Q20" i="6"/>
  <c r="M20" i="6"/>
  <c r="Q19" i="6"/>
  <c r="M19" i="6"/>
  <c r="Q18" i="6"/>
  <c r="M18" i="6"/>
  <c r="Q17" i="6"/>
  <c r="M17" i="6"/>
  <c r="Q16" i="6"/>
  <c r="M16" i="6"/>
  <c r="Q15" i="6"/>
  <c r="M15" i="6"/>
  <c r="Q14" i="6"/>
  <c r="M14" i="6"/>
  <c r="Q13" i="6"/>
  <c r="M13" i="6"/>
  <c r="Q12" i="6"/>
  <c r="M12" i="6"/>
  <c r="Q11" i="6"/>
  <c r="M11" i="6"/>
  <c r="Q10" i="6"/>
  <c r="M10" i="6"/>
  <c r="Q9" i="6"/>
  <c r="M9" i="6"/>
  <c r="Q8" i="6"/>
  <c r="M8" i="6"/>
  <c r="Q7" i="6"/>
  <c r="M7" i="6"/>
  <c r="Q6" i="6"/>
  <c r="M6" i="6"/>
  <c r="Q5" i="6"/>
  <c r="M5" i="6"/>
  <c r="Q4" i="6"/>
  <c r="M4" i="6"/>
  <c r="Q3" i="6"/>
  <c r="M3" i="6"/>
  <c r="N279" i="6"/>
  <c r="Q238" i="6"/>
  <c r="Q230" i="6"/>
  <c r="P207" i="6"/>
  <c r="P203" i="6"/>
  <c r="P195" i="6"/>
  <c r="P191" i="6"/>
  <c r="L182" i="6"/>
  <c r="L178" i="6"/>
  <c r="L174" i="6"/>
  <c r="L170" i="6"/>
  <c r="L166" i="6"/>
  <c r="L162" i="6"/>
  <c r="L158" i="6"/>
  <c r="M147" i="6"/>
  <c r="Q142" i="6"/>
  <c r="O141" i="6"/>
  <c r="P140" i="6"/>
  <c r="M139" i="6"/>
  <c r="P132" i="6"/>
  <c r="L130" i="6"/>
  <c r="Q126" i="6"/>
  <c r="O125" i="6"/>
  <c r="P124" i="6"/>
  <c r="M123" i="6"/>
  <c r="L122" i="6"/>
  <c r="L114" i="6"/>
  <c r="Q110" i="6"/>
  <c r="O109" i="6"/>
  <c r="P107" i="6"/>
  <c r="L104" i="6"/>
  <c r="M102" i="6"/>
  <c r="M100" i="6"/>
  <c r="P99" i="6"/>
  <c r="M96" i="6"/>
  <c r="P95" i="6"/>
  <c r="M94" i="6"/>
  <c r="P93" i="6"/>
  <c r="M90" i="6"/>
  <c r="P89" i="6"/>
  <c r="M88" i="6"/>
  <c r="P87" i="6"/>
  <c r="M84" i="6"/>
  <c r="P83" i="6"/>
  <c r="L83" i="6"/>
  <c r="L82" i="6"/>
  <c r="L81" i="6"/>
  <c r="L80" i="6"/>
  <c r="L79" i="6"/>
  <c r="L78" i="6"/>
  <c r="P77" i="6"/>
  <c r="R4" i="6"/>
  <c r="R6" i="6"/>
  <c r="R7" i="6"/>
  <c r="R8" i="6"/>
  <c r="R10" i="6"/>
  <c r="R11" i="6"/>
  <c r="R12" i="6"/>
  <c r="R15" i="6"/>
  <c r="R17" i="6"/>
  <c r="R18" i="6"/>
  <c r="R19" i="6"/>
  <c r="R20" i="6"/>
  <c r="R21" i="6"/>
  <c r="R22" i="6"/>
  <c r="R23" i="6"/>
  <c r="R25" i="6"/>
  <c r="R26" i="6"/>
  <c r="R29" i="6"/>
  <c r="R31" i="6"/>
  <c r="R32" i="6"/>
  <c r="R33" i="6"/>
  <c r="R34" i="6"/>
  <c r="R39" i="6"/>
  <c r="R40" i="6"/>
  <c r="R41" i="6"/>
  <c r="R42" i="6"/>
  <c r="R43" i="6"/>
  <c r="R44" i="6"/>
  <c r="R47" i="6"/>
  <c r="R48" i="6"/>
  <c r="R49" i="6"/>
  <c r="R50" i="6"/>
  <c r="R51" i="6"/>
  <c r="R52" i="6"/>
  <c r="R53" i="6"/>
  <c r="R55" i="6"/>
  <c r="R56" i="6"/>
  <c r="R57" i="6"/>
  <c r="R58" i="6"/>
  <c r="R59" i="6"/>
  <c r="R60" i="6"/>
  <c r="R61" i="6"/>
  <c r="R63" i="6"/>
  <c r="R64" i="6"/>
  <c r="R65" i="6"/>
  <c r="R67" i="6"/>
  <c r="R68" i="6"/>
  <c r="R72" i="6"/>
  <c r="R73" i="6"/>
  <c r="R74" i="6"/>
  <c r="R75" i="6"/>
  <c r="R76" i="6"/>
  <c r="O78" i="6"/>
  <c r="R80" i="6"/>
  <c r="O85" i="6"/>
  <c r="Q88" i="6"/>
  <c r="L90" i="6"/>
  <c r="O93" i="6"/>
  <c r="Q96" i="6"/>
  <c r="L98" i="6"/>
  <c r="O101" i="6"/>
  <c r="R104" i="6"/>
  <c r="M117" i="6"/>
  <c r="O119" i="6"/>
  <c r="R122" i="6"/>
  <c r="L132" i="6"/>
  <c r="P134" i="6"/>
  <c r="Q136" i="6"/>
  <c r="M149" i="6"/>
  <c r="O151" i="6"/>
  <c r="Q156" i="6"/>
  <c r="L159" i="6"/>
  <c r="Q164" i="6"/>
  <c r="L167" i="6"/>
  <c r="Q172" i="6"/>
  <c r="L175" i="6"/>
  <c r="Q180" i="6"/>
  <c r="L183" i="6"/>
  <c r="L189" i="6"/>
  <c r="L205" i="6"/>
  <c r="Q240" i="6"/>
  <c r="Q272" i="6"/>
  <c r="R87" i="6"/>
  <c r="R93" i="6"/>
  <c r="R106" i="6"/>
  <c r="R136" i="6"/>
  <c r="R152" i="6"/>
  <c r="R220" i="6"/>
  <c r="R228" i="6"/>
  <c r="R252" i="6"/>
  <c r="R260" i="6"/>
  <c r="R268" i="6"/>
  <c r="H33" i="7"/>
  <c r="I33" i="7"/>
  <c r="G33" i="7"/>
  <c r="J33" i="7"/>
  <c r="J44" i="7"/>
  <c r="R107" i="6"/>
  <c r="R108" i="6"/>
  <c r="R160" i="6"/>
  <c r="R164" i="6"/>
  <c r="R168" i="6"/>
  <c r="R172" i="6"/>
  <c r="R180" i="6"/>
  <c r="R188" i="6"/>
  <c r="R192" i="6"/>
  <c r="R196" i="6"/>
  <c r="R200" i="6"/>
  <c r="R204" i="6"/>
  <c r="R218" i="6"/>
  <c r="R226" i="6"/>
  <c r="R234" i="6"/>
  <c r="R85" i="6"/>
  <c r="R89" i="6"/>
  <c r="R97" i="6"/>
  <c r="R105" i="6"/>
  <c r="R128" i="6"/>
  <c r="R212" i="6"/>
  <c r="R236" i="6"/>
  <c r="R244" i="6"/>
  <c r="G22" i="7"/>
  <c r="I22" i="7"/>
  <c r="H22" i="7"/>
  <c r="J22" i="7"/>
  <c r="G54" i="7"/>
  <c r="I54" i="7"/>
  <c r="H54" i="7"/>
  <c r="J54" i="7"/>
  <c r="I73" i="7"/>
  <c r="R84" i="6"/>
  <c r="R86" i="6"/>
  <c r="R88" i="6"/>
  <c r="R90" i="6"/>
  <c r="R92" i="6"/>
  <c r="R96" i="6"/>
  <c r="R100" i="6"/>
  <c r="R109" i="6"/>
  <c r="R116" i="6"/>
  <c r="R124" i="6"/>
  <c r="R140" i="6"/>
  <c r="R148" i="6"/>
  <c r="R155" i="6"/>
  <c r="R159" i="6"/>
  <c r="R167" i="6"/>
  <c r="R171" i="6"/>
  <c r="R179" i="6"/>
  <c r="R183" i="6"/>
  <c r="R185" i="6"/>
  <c r="R189" i="6"/>
  <c r="R193" i="6"/>
  <c r="R201" i="6"/>
  <c r="R216" i="6"/>
  <c r="R224" i="6"/>
  <c r="R232" i="6"/>
  <c r="R256" i="6"/>
  <c r="R264" i="6"/>
  <c r="R284" i="6"/>
  <c r="R111" i="6"/>
  <c r="R113" i="6"/>
  <c r="R115" i="6"/>
  <c r="R117" i="6"/>
  <c r="R119" i="6"/>
  <c r="R121" i="6"/>
  <c r="R125" i="6"/>
  <c r="R127" i="6"/>
  <c r="R129" i="6"/>
  <c r="R133" i="6"/>
  <c r="R135" i="6"/>
  <c r="R139" i="6"/>
  <c r="R143" i="6"/>
  <c r="R145" i="6"/>
  <c r="R147" i="6"/>
  <c r="R149" i="6"/>
  <c r="R151" i="6"/>
  <c r="R153" i="6"/>
  <c r="R157" i="6"/>
  <c r="R161" i="6"/>
  <c r="R165" i="6"/>
  <c r="R169" i="6"/>
  <c r="R177" i="6"/>
  <c r="R181" i="6"/>
  <c r="R191" i="6"/>
  <c r="R195" i="6"/>
  <c r="R203" i="6"/>
  <c r="R211" i="6"/>
  <c r="R213" i="6"/>
  <c r="R215" i="6"/>
  <c r="R221" i="6"/>
  <c r="R229" i="6"/>
  <c r="R231" i="6"/>
  <c r="R233" i="6"/>
  <c r="R235" i="6"/>
  <c r="R237" i="6"/>
  <c r="R239" i="6"/>
  <c r="J12" i="7"/>
  <c r="G30" i="7"/>
  <c r="H41" i="7"/>
  <c r="J52" i="7"/>
  <c r="G62" i="7"/>
  <c r="I62" i="7"/>
  <c r="G70" i="7"/>
  <c r="I70" i="7"/>
  <c r="H70" i="7"/>
  <c r="J70" i="7"/>
  <c r="G83" i="7"/>
  <c r="R154" i="6"/>
  <c r="R170" i="6"/>
  <c r="R186" i="6"/>
  <c r="R202" i="6"/>
  <c r="G20" i="7"/>
  <c r="J20" i="7"/>
  <c r="I28" i="7"/>
  <c r="H28" i="7"/>
  <c r="G28" i="7"/>
  <c r="J28" i="7"/>
  <c r="G38" i="7"/>
  <c r="G49" i="7"/>
  <c r="J49" i="7"/>
  <c r="H60" i="7"/>
  <c r="I78" i="7"/>
  <c r="H78" i="7"/>
  <c r="J79" i="7"/>
  <c r="H84" i="7"/>
  <c r="G84" i="7"/>
  <c r="J84" i="7"/>
  <c r="G89" i="7"/>
  <c r="H89" i="7"/>
  <c r="J89" i="7"/>
  <c r="J220" i="7"/>
  <c r="J231" i="7"/>
  <c r="H241" i="7"/>
  <c r="H252" i="7"/>
  <c r="J252" i="7"/>
  <c r="G252" i="7"/>
  <c r="I252" i="7"/>
  <c r="G263" i="7"/>
  <c r="G273" i="7"/>
  <c r="J273" i="7"/>
  <c r="H273" i="7"/>
  <c r="I273" i="7"/>
  <c r="H284" i="7"/>
  <c r="J284" i="7"/>
  <c r="G284" i="7"/>
  <c r="I284" i="7"/>
  <c r="G16" i="7"/>
  <c r="H18" i="7"/>
  <c r="H21" i="7"/>
  <c r="H24" i="7"/>
  <c r="I26" i="7"/>
  <c r="H26" i="7"/>
  <c r="H29" i="7"/>
  <c r="I29" i="7"/>
  <c r="G29" i="7"/>
  <c r="I32" i="7"/>
  <c r="G34" i="7"/>
  <c r="I34" i="7"/>
  <c r="H37" i="7"/>
  <c r="I40" i="7"/>
  <c r="H40" i="7"/>
  <c r="G40" i="7"/>
  <c r="G42" i="7"/>
  <c r="I42" i="7"/>
  <c r="H42" i="7"/>
  <c r="H45" i="7"/>
  <c r="I45" i="7"/>
  <c r="G45" i="7"/>
  <c r="I48" i="7"/>
  <c r="H53" i="7"/>
  <c r="I56" i="7"/>
  <c r="H56" i="7"/>
  <c r="G56" i="7"/>
  <c r="G58" i="7"/>
  <c r="I58" i="7"/>
  <c r="H58" i="7"/>
  <c r="I64" i="7"/>
  <c r="H64" i="7"/>
  <c r="G64" i="7"/>
  <c r="I66" i="7"/>
  <c r="G69" i="7"/>
  <c r="H74" i="7"/>
  <c r="H77" i="7"/>
  <c r="I84" i="7"/>
  <c r="I89" i="7"/>
  <c r="I214" i="7"/>
  <c r="J21" i="7"/>
  <c r="H81" i="7"/>
  <c r="G200" i="7"/>
  <c r="H205" i="7"/>
  <c r="G205" i="7"/>
  <c r="J205" i="7"/>
  <c r="G210" i="7"/>
  <c r="I227" i="7"/>
  <c r="J227" i="7"/>
  <c r="H227" i="7"/>
  <c r="G227" i="7"/>
  <c r="I237" i="7"/>
  <c r="I248" i="7"/>
  <c r="G248" i="7"/>
  <c r="H259" i="7"/>
  <c r="G259" i="7"/>
  <c r="I269" i="7"/>
  <c r="H269" i="7"/>
  <c r="I291" i="7"/>
  <c r="H80" i="7"/>
  <c r="G80" i="7"/>
  <c r="G85" i="7"/>
  <c r="H85" i="7"/>
  <c r="I205" i="7"/>
  <c r="I210" i="7"/>
  <c r="G202" i="7"/>
  <c r="H213" i="7"/>
  <c r="G213" i="7"/>
  <c r="H93" i="7"/>
  <c r="G95" i="7"/>
  <c r="G99" i="7"/>
  <c r="G100" i="7"/>
  <c r="G104" i="7"/>
  <c r="H105" i="7"/>
  <c r="H109" i="7"/>
  <c r="G115" i="7"/>
  <c r="G120" i="7"/>
  <c r="H121" i="7"/>
  <c r="G127" i="7"/>
  <c r="G131" i="7"/>
  <c r="G132" i="7"/>
  <c r="H133" i="7"/>
  <c r="G144" i="7"/>
  <c r="H145" i="7"/>
  <c r="G147" i="7"/>
  <c r="H149" i="7"/>
  <c r="G152" i="7"/>
  <c r="H153" i="7"/>
  <c r="H157" i="7"/>
  <c r="H161" i="7"/>
  <c r="G164" i="7"/>
  <c r="G168" i="7"/>
  <c r="H173" i="7"/>
  <c r="G175" i="7"/>
  <c r="G179" i="7"/>
  <c r="H181" i="7"/>
  <c r="H185" i="7"/>
  <c r="G187" i="7"/>
  <c r="H193" i="7"/>
  <c r="G195" i="7"/>
  <c r="G196" i="7"/>
  <c r="I202" i="7"/>
  <c r="G206" i="7"/>
  <c r="H206" i="7"/>
  <c r="I212" i="7"/>
  <c r="I213" i="7"/>
  <c r="H217" i="7"/>
  <c r="G217" i="7"/>
  <c r="J221" i="7"/>
  <c r="I221" i="7"/>
  <c r="H225" i="7"/>
  <c r="H232" i="7"/>
  <c r="G236" i="7"/>
  <c r="I239" i="7"/>
  <c r="J239" i="7"/>
  <c r="H243" i="7"/>
  <c r="I247" i="7"/>
  <c r="G249" i="7"/>
  <c r="G257" i="7"/>
  <c r="J257" i="7"/>
  <c r="H268" i="7"/>
  <c r="J268" i="7"/>
  <c r="G268" i="7"/>
  <c r="I279" i="7"/>
  <c r="J279" i="7"/>
  <c r="G279" i="7"/>
  <c r="I285" i="7"/>
  <c r="G289" i="7"/>
  <c r="J289" i="7"/>
  <c r="H289" i="7"/>
  <c r="H292" i="7"/>
  <c r="G296" i="7"/>
  <c r="H224" i="7"/>
  <c r="J224" i="7"/>
  <c r="G229" i="7"/>
  <c r="J229" i="7"/>
  <c r="I251" i="7"/>
  <c r="J251" i="7"/>
  <c r="H256" i="7"/>
  <c r="G261" i="7"/>
  <c r="J261" i="7"/>
  <c r="I267" i="7"/>
  <c r="J267" i="7"/>
  <c r="J272" i="7"/>
  <c r="G277" i="7"/>
  <c r="G293" i="7"/>
  <c r="J293" i="7"/>
  <c r="G297" i="7"/>
  <c r="J297" i="7"/>
  <c r="M10" i="11"/>
  <c r="L10" i="11"/>
  <c r="K10" i="11"/>
  <c r="L3" i="11"/>
  <c r="J10" i="11"/>
  <c r="J3" i="11"/>
  <c r="K3" i="11"/>
  <c r="K10" i="10"/>
  <c r="L3" i="10"/>
  <c r="J3" i="10"/>
  <c r="J10" i="10"/>
  <c r="M3" i="11"/>
  <c r="K3" i="9"/>
  <c r="P3" i="9"/>
  <c r="K3" i="10"/>
  <c r="L10" i="10"/>
  <c r="I3" i="11"/>
  <c r="L4" i="8"/>
  <c r="J211" i="7" l="1"/>
  <c r="H211" i="7"/>
  <c r="J156" i="7"/>
  <c r="H156" i="7"/>
  <c r="I156" i="7"/>
  <c r="G156" i="7"/>
  <c r="I125" i="7"/>
  <c r="H125" i="7"/>
  <c r="G125" i="7"/>
  <c r="J125" i="7"/>
  <c r="J61" i="7"/>
  <c r="I61" i="7"/>
  <c r="H61" i="7"/>
  <c r="I44" i="7"/>
  <c r="G44" i="7"/>
  <c r="H44" i="7"/>
  <c r="J18" i="7"/>
  <c r="I18" i="7"/>
  <c r="G18" i="7"/>
  <c r="H106" i="7"/>
  <c r="I106" i="7"/>
  <c r="J106" i="7"/>
  <c r="J141" i="7"/>
  <c r="H141" i="7"/>
  <c r="G275" i="7"/>
  <c r="J275" i="7"/>
  <c r="H275" i="7"/>
  <c r="J74" i="7"/>
  <c r="I74" i="7"/>
  <c r="G74" i="7"/>
  <c r="H90" i="7"/>
  <c r="I90" i="7"/>
  <c r="J90" i="7"/>
  <c r="J148" i="7"/>
  <c r="G148" i="7"/>
  <c r="H148" i="7"/>
  <c r="G169" i="7"/>
  <c r="H169" i="7"/>
  <c r="I184" i="7"/>
  <c r="H184" i="7"/>
  <c r="J184" i="7"/>
  <c r="G245" i="7"/>
  <c r="I245" i="7"/>
  <c r="J245" i="7"/>
  <c r="H245" i="7"/>
  <c r="G264" i="7"/>
  <c r="H264" i="7"/>
  <c r="J136" i="7"/>
  <c r="H136" i="7"/>
  <c r="I136" i="7"/>
  <c r="G136" i="7"/>
  <c r="J166" i="7"/>
  <c r="G166" i="7"/>
  <c r="J188" i="7"/>
  <c r="G188" i="7"/>
  <c r="H188" i="7"/>
  <c r="H198" i="7"/>
  <c r="J198" i="7"/>
  <c r="I198" i="7"/>
  <c r="G214" i="7"/>
  <c r="J214" i="7"/>
  <c r="H214" i="7"/>
  <c r="G246" i="7"/>
  <c r="J246" i="7"/>
  <c r="I246" i="7"/>
  <c r="H246" i="7"/>
  <c r="I262" i="7"/>
  <c r="G262" i="7"/>
  <c r="J262" i="7"/>
  <c r="H280" i="7"/>
  <c r="I280" i="7"/>
  <c r="J280" i="7"/>
  <c r="I296" i="7"/>
  <c r="H296" i="7"/>
  <c r="J216" i="7"/>
  <c r="H216" i="7"/>
  <c r="I216" i="7"/>
  <c r="G101" i="7"/>
  <c r="J101" i="7"/>
  <c r="I101" i="7"/>
  <c r="H101" i="7"/>
  <c r="I76" i="7"/>
  <c r="H76" i="7"/>
  <c r="G76" i="7"/>
  <c r="J32" i="7"/>
  <c r="H32" i="7"/>
  <c r="G32" i="7"/>
  <c r="J14" i="7"/>
  <c r="G14" i="7"/>
  <c r="I14" i="7"/>
  <c r="H247" i="7"/>
  <c r="J247" i="7"/>
  <c r="G247" i="7"/>
  <c r="J200" i="7"/>
  <c r="I200" i="7"/>
  <c r="H200" i="7"/>
  <c r="H122" i="7"/>
  <c r="G122" i="7"/>
  <c r="I122" i="7"/>
  <c r="I275" i="7"/>
  <c r="I264" i="7"/>
  <c r="J228" i="7"/>
  <c r="G184" i="7"/>
  <c r="H137" i="7"/>
  <c r="G61" i="7"/>
  <c r="I188" i="7"/>
  <c r="I148" i="7"/>
  <c r="I257" i="7"/>
  <c r="H257" i="7"/>
  <c r="H182" i="7"/>
  <c r="I182" i="7"/>
  <c r="J88" i="7"/>
  <c r="I88" i="7"/>
  <c r="H88" i="7"/>
  <c r="I30" i="7"/>
  <c r="J30" i="7"/>
  <c r="H30" i="7"/>
  <c r="G73" i="7"/>
  <c r="H73" i="7"/>
  <c r="J73" i="7"/>
  <c r="I123" i="7"/>
  <c r="J123" i="7"/>
  <c r="J159" i="7"/>
  <c r="I159" i="7"/>
  <c r="J208" i="7"/>
  <c r="I208" i="7"/>
  <c r="H208" i="7"/>
  <c r="G232" i="7"/>
  <c r="J232" i="7"/>
  <c r="I232" i="7"/>
  <c r="H253" i="7"/>
  <c r="J253" i="7"/>
  <c r="I253" i="7"/>
  <c r="I295" i="7"/>
  <c r="J295" i="7"/>
  <c r="H295" i="7"/>
  <c r="I209" i="7"/>
  <c r="H209" i="7"/>
  <c r="G209" i="7"/>
  <c r="H277" i="7"/>
  <c r="J277" i="7"/>
  <c r="J50" i="7"/>
  <c r="I50" i="7"/>
  <c r="H50" i="7"/>
  <c r="J264" i="7"/>
  <c r="G123" i="7"/>
  <c r="H113" i="7"/>
  <c r="J296" i="7"/>
  <c r="G280" i="7"/>
  <c r="G216" i="7"/>
  <c r="G198" i="7"/>
  <c r="G88" i="7"/>
  <c r="J76" i="7"/>
  <c r="H178" i="7"/>
  <c r="G106" i="7"/>
  <c r="I169" i="7"/>
  <c r="G281" i="7"/>
  <c r="J243" i="7"/>
  <c r="G201" i="7"/>
  <c r="G163" i="7"/>
  <c r="G143" i="7"/>
  <c r="H210" i="7"/>
  <c r="I77" i="7"/>
  <c r="G231" i="7"/>
  <c r="I12" i="7"/>
  <c r="J46" i="7"/>
  <c r="H115" i="7"/>
  <c r="H212" i="7"/>
  <c r="I41" i="7"/>
  <c r="J233" i="7"/>
  <c r="J168" i="7"/>
  <c r="I63" i="7"/>
  <c r="J23" i="7"/>
  <c r="I149" i="7"/>
  <c r="R265" i="6"/>
  <c r="R223" i="6"/>
  <c r="R137" i="6"/>
  <c r="R95" i="6"/>
  <c r="R9" i="6"/>
  <c r="R241" i="6"/>
  <c r="R199" i="6"/>
  <c r="R156" i="6"/>
  <c r="R71" i="6"/>
  <c r="R28" i="6"/>
  <c r="R276" i="6"/>
  <c r="R217" i="6"/>
  <c r="R175" i="6"/>
  <c r="R132" i="6"/>
  <c r="R79" i="6"/>
  <c r="R36" i="6"/>
  <c r="R225" i="6"/>
  <c r="J109" i="7"/>
  <c r="I71" i="7"/>
  <c r="I133" i="7"/>
  <c r="J80" i="7"/>
  <c r="I255" i="7"/>
  <c r="I204" i="7"/>
  <c r="I145" i="7"/>
  <c r="G182" i="7"/>
  <c r="J130" i="7"/>
  <c r="J169" i="7"/>
  <c r="R274" i="6"/>
  <c r="R258" i="6"/>
  <c r="R242" i="6"/>
  <c r="R210" i="6"/>
  <c r="R194" i="6"/>
  <c r="R178" i="6"/>
  <c r="R162" i="6"/>
  <c r="R130" i="6"/>
  <c r="R114" i="6"/>
  <c r="R98" i="6"/>
  <c r="R82" i="6"/>
  <c r="R251" i="6"/>
  <c r="R208" i="6"/>
  <c r="R187" i="6"/>
  <c r="R144" i="6"/>
  <c r="R123" i="6"/>
  <c r="R101" i="6"/>
  <c r="R37" i="6"/>
  <c r="R16" i="6"/>
  <c r="I47" i="7"/>
  <c r="I172" i="7"/>
  <c r="J172" i="7"/>
  <c r="I52" i="7"/>
  <c r="H52" i="7"/>
  <c r="H150" i="7"/>
  <c r="J150" i="7"/>
  <c r="G286" i="7"/>
  <c r="I286" i="7"/>
  <c r="H286" i="7"/>
  <c r="H287" i="7"/>
  <c r="G287" i="7"/>
  <c r="I287" i="7"/>
  <c r="J203" i="7"/>
  <c r="I203" i="7"/>
  <c r="I256" i="7"/>
  <c r="G256" i="7"/>
  <c r="I189" i="7"/>
  <c r="G189" i="7"/>
  <c r="J189" i="7"/>
  <c r="G68" i="7"/>
  <c r="J68" i="7"/>
  <c r="I68" i="7"/>
  <c r="I38" i="7"/>
  <c r="H38" i="7"/>
  <c r="J288" i="7"/>
  <c r="J235" i="7"/>
  <c r="J225" i="7"/>
  <c r="G291" i="7"/>
  <c r="J237" i="7"/>
  <c r="G81" i="7"/>
  <c r="J16" i="7"/>
  <c r="G72" i="7"/>
  <c r="G66" i="7"/>
  <c r="I24" i="7"/>
  <c r="H16" i="7"/>
  <c r="J263" i="7"/>
  <c r="G52" i="7"/>
  <c r="J286" i="7"/>
  <c r="J191" i="7"/>
  <c r="H140" i="7"/>
  <c r="I140" i="7"/>
  <c r="J140" i="7"/>
  <c r="I98" i="7"/>
  <c r="G98" i="7"/>
  <c r="H98" i="7"/>
  <c r="J83" i="7"/>
  <c r="H83" i="7"/>
  <c r="J142" i="7"/>
  <c r="H142" i="7"/>
  <c r="I142" i="7"/>
  <c r="G142" i="7"/>
  <c r="G222" i="7"/>
  <c r="J222" i="7"/>
  <c r="I222" i="7"/>
  <c r="H36" i="7"/>
  <c r="G36" i="7"/>
  <c r="J36" i="7"/>
  <c r="H170" i="7"/>
  <c r="I170" i="7"/>
  <c r="G170" i="7"/>
  <c r="J65" i="7"/>
  <c r="H65" i="7"/>
  <c r="H91" i="7"/>
  <c r="J91" i="7"/>
  <c r="J285" i="7"/>
  <c r="I69" i="7"/>
  <c r="J241" i="7"/>
  <c r="G285" i="7"/>
  <c r="J271" i="7"/>
  <c r="J260" i="7"/>
  <c r="G225" i="7"/>
  <c r="G172" i="7"/>
  <c r="G116" i="7"/>
  <c r="I91" i="7"/>
  <c r="I81" i="7"/>
  <c r="H291" i="7"/>
  <c r="G237" i="7"/>
  <c r="G87" i="7"/>
  <c r="H72" i="7"/>
  <c r="H69" i="7"/>
  <c r="G48" i="7"/>
  <c r="G37" i="7"/>
  <c r="G21" i="7"/>
  <c r="I263" i="7"/>
  <c r="I65" i="7"/>
  <c r="H68" i="7"/>
  <c r="H294" i="7"/>
  <c r="G294" i="7"/>
  <c r="I294" i="7"/>
  <c r="H191" i="7"/>
  <c r="I191" i="7"/>
  <c r="I128" i="7"/>
  <c r="J128" i="7"/>
  <c r="I167" i="7"/>
  <c r="H167" i="7"/>
  <c r="J167" i="7"/>
  <c r="H226" i="7"/>
  <c r="J226" i="7"/>
  <c r="G226" i="7"/>
  <c r="J99" i="7"/>
  <c r="I99" i="7"/>
  <c r="H99" i="7"/>
  <c r="H174" i="7"/>
  <c r="J174" i="7"/>
  <c r="I174" i="7"/>
  <c r="G174" i="7"/>
  <c r="I254" i="7"/>
  <c r="H254" i="7"/>
  <c r="G254" i="7"/>
  <c r="G220" i="7"/>
  <c r="I220" i="7"/>
  <c r="J60" i="7"/>
  <c r="I60" i="7"/>
  <c r="H235" i="7"/>
  <c r="G235" i="7"/>
  <c r="I39" i="7"/>
  <c r="H39" i="7"/>
  <c r="G39" i="7"/>
  <c r="I288" i="7"/>
  <c r="G288" i="7"/>
  <c r="I234" i="7"/>
  <c r="G234" i="7"/>
  <c r="J234" i="7"/>
  <c r="I175" i="7"/>
  <c r="J175" i="7"/>
  <c r="H31" i="7"/>
  <c r="G31" i="7"/>
  <c r="I31" i="7"/>
  <c r="J256" i="7"/>
  <c r="H189" i="7"/>
  <c r="G140" i="7"/>
  <c r="G128" i="7"/>
  <c r="G108" i="7"/>
  <c r="H202" i="7"/>
  <c r="H87" i="7"/>
  <c r="I87" i="7"/>
  <c r="I72" i="7"/>
  <c r="H66" i="7"/>
  <c r="H48" i="7"/>
  <c r="I37" i="7"/>
  <c r="G24" i="7"/>
  <c r="I241" i="7"/>
  <c r="G60" i="7"/>
  <c r="J38" i="7"/>
  <c r="J287" i="7"/>
  <c r="I150" i="7"/>
  <c r="J294" i="7"/>
  <c r="H128" i="7"/>
  <c r="J98" i="7"/>
  <c r="H244" i="7"/>
  <c r="G17" i="7"/>
  <c r="G276" i="7"/>
  <c r="G255" i="7"/>
  <c r="G223" i="7"/>
  <c r="H204" i="7"/>
  <c r="H152" i="7"/>
  <c r="J157" i="7"/>
  <c r="H120" i="7"/>
  <c r="G224" i="7"/>
  <c r="I131" i="7"/>
  <c r="I173" i="7"/>
  <c r="J162" i="7"/>
  <c r="G130" i="7"/>
  <c r="I86" i="7"/>
  <c r="G71" i="7"/>
  <c r="J206" i="7"/>
  <c r="G133" i="7"/>
  <c r="J161" i="7"/>
  <c r="I109" i="7"/>
  <c r="J47" i="7"/>
  <c r="G194" i="7"/>
  <c r="H251" i="7"/>
  <c r="I138" i="7"/>
  <c r="J154" i="7"/>
  <c r="G149" i="7"/>
  <c r="R280" i="6"/>
  <c r="R259" i="6"/>
  <c r="R173" i="6"/>
  <c r="R131" i="6"/>
  <c r="R45" i="6"/>
  <c r="R24" i="6"/>
  <c r="G157" i="7"/>
  <c r="I104" i="7"/>
  <c r="J93" i="7"/>
  <c r="H86" i="7"/>
  <c r="I130" i="7"/>
  <c r="J71" i="7"/>
  <c r="J283" i="7"/>
  <c r="J240" i="7"/>
  <c r="I243" i="7"/>
  <c r="J236" i="7"/>
  <c r="G221" i="7"/>
  <c r="G183" i="7"/>
  <c r="H177" i="7"/>
  <c r="G151" i="7"/>
  <c r="G103" i="7"/>
  <c r="H97" i="7"/>
  <c r="H218" i="7"/>
  <c r="G197" i="7"/>
  <c r="J269" i="7"/>
  <c r="J259" i="7"/>
  <c r="J248" i="7"/>
  <c r="H79" i="7"/>
  <c r="G53" i="7"/>
  <c r="G26" i="7"/>
  <c r="I231" i="7"/>
  <c r="G79" i="7"/>
  <c r="G78" i="7"/>
  <c r="I49" i="7"/>
  <c r="H20" i="7"/>
  <c r="J62" i="7"/>
  <c r="J41" i="7"/>
  <c r="G12" i="7"/>
  <c r="G265" i="7"/>
  <c r="G233" i="7"/>
  <c r="H57" i="7"/>
  <c r="H46" i="7"/>
  <c r="J195" i="7"/>
  <c r="I177" i="7"/>
  <c r="J158" i="7"/>
  <c r="G267" i="7"/>
  <c r="H168" i="7"/>
  <c r="I115" i="7"/>
  <c r="I15" i="7"/>
  <c r="J212" i="7"/>
  <c r="J182" i="7"/>
  <c r="H114" i="7"/>
  <c r="G63" i="7"/>
  <c r="I147" i="7"/>
  <c r="J266" i="7"/>
  <c r="G114" i="7"/>
  <c r="H112" i="7"/>
  <c r="I107" i="7"/>
  <c r="I27" i="7"/>
  <c r="G19" i="7"/>
  <c r="J51" i="7"/>
  <c r="H236" i="7"/>
  <c r="I218" i="7"/>
  <c r="I197" i="7"/>
  <c r="H117" i="7"/>
  <c r="G112" i="7"/>
  <c r="G96" i="7"/>
  <c r="G218" i="7"/>
  <c r="H197" i="7"/>
  <c r="G77" i="7"/>
  <c r="I53" i="7"/>
  <c r="H34" i="7"/>
  <c r="H265" i="7"/>
  <c r="H233" i="7"/>
  <c r="J57" i="7"/>
  <c r="I46" i="7"/>
  <c r="I195" i="7"/>
  <c r="H183" i="7"/>
  <c r="G177" i="7"/>
  <c r="H146" i="7"/>
  <c r="I190" i="7"/>
  <c r="J163" i="7"/>
  <c r="H151" i="7"/>
  <c r="I117" i="7"/>
  <c r="G15" i="7"/>
  <c r="J96" i="7"/>
  <c r="J63" i="7"/>
  <c r="I266" i="7"/>
  <c r="I114" i="7"/>
  <c r="I96" i="7"/>
  <c r="H27" i="7"/>
  <c r="G141" i="7"/>
  <c r="G27" i="7"/>
  <c r="J19" i="7"/>
  <c r="H103" i="7"/>
  <c r="I183" i="7"/>
  <c r="J103" i="7"/>
  <c r="H207" i="7"/>
  <c r="I163" i="7"/>
  <c r="I151" i="7"/>
  <c r="G117" i="7"/>
  <c r="J15" i="7"/>
  <c r="I161" i="7"/>
  <c r="H123" i="7"/>
  <c r="I141" i="7"/>
  <c r="I146" i="7"/>
  <c r="G146" i="7"/>
  <c r="J94" i="7"/>
  <c r="G94" i="7"/>
  <c r="I94" i="7"/>
  <c r="J126" i="7"/>
  <c r="I126" i="7"/>
  <c r="G126" i="7"/>
  <c r="J258" i="7"/>
  <c r="H258" i="7"/>
  <c r="I258" i="7"/>
  <c r="H281" i="7"/>
  <c r="I281" i="7"/>
  <c r="G121" i="7"/>
  <c r="I121" i="7"/>
  <c r="I139" i="7"/>
  <c r="J139" i="7"/>
  <c r="H139" i="7"/>
  <c r="I171" i="7"/>
  <c r="J171" i="7"/>
  <c r="H171" i="7"/>
  <c r="H196" i="7"/>
  <c r="I196" i="7"/>
  <c r="J196" i="7"/>
  <c r="I249" i="7"/>
  <c r="H249" i="7"/>
  <c r="G283" i="7"/>
  <c r="H283" i="7"/>
  <c r="I119" i="7"/>
  <c r="J119" i="7"/>
  <c r="H119" i="7"/>
  <c r="I143" i="7"/>
  <c r="H143" i="7"/>
  <c r="G190" i="7"/>
  <c r="H190" i="7"/>
  <c r="J201" i="7"/>
  <c r="I201" i="7"/>
  <c r="J282" i="7"/>
  <c r="I282" i="7"/>
  <c r="H282" i="7"/>
  <c r="J270" i="7"/>
  <c r="H270" i="7"/>
  <c r="I270" i="7"/>
  <c r="G270" i="7"/>
  <c r="G97" i="7"/>
  <c r="I97" i="7"/>
  <c r="J67" i="7"/>
  <c r="I67" i="7"/>
  <c r="G67" i="7"/>
  <c r="I292" i="7"/>
  <c r="G292" i="7"/>
  <c r="G240" i="7"/>
  <c r="I240" i="7"/>
  <c r="G165" i="7"/>
  <c r="J165" i="7"/>
  <c r="I165" i="7"/>
  <c r="J118" i="7"/>
  <c r="I118" i="7"/>
  <c r="G118" i="7"/>
  <c r="J102" i="7"/>
  <c r="I102" i="7"/>
  <c r="G102" i="7"/>
  <c r="H13" i="7"/>
  <c r="G13" i="7"/>
  <c r="M12" i="7" s="1"/>
  <c r="I13" i="7"/>
  <c r="H116" i="7"/>
  <c r="I116" i="7"/>
  <c r="J186" i="7"/>
  <c r="I186" i="7"/>
  <c r="G186" i="7"/>
  <c r="H186" i="7"/>
  <c r="H124" i="7"/>
  <c r="J124" i="7"/>
  <c r="I124" i="7"/>
  <c r="I155" i="7"/>
  <c r="J155" i="7"/>
  <c r="H155" i="7"/>
  <c r="I199" i="7"/>
  <c r="H199" i="7"/>
  <c r="H271" i="7"/>
  <c r="G271" i="7"/>
  <c r="G129" i="7"/>
  <c r="I129" i="7"/>
  <c r="J129" i="7"/>
  <c r="H160" i="7"/>
  <c r="I160" i="7"/>
  <c r="J160" i="7"/>
  <c r="H176" i="7"/>
  <c r="I176" i="7"/>
  <c r="J176" i="7"/>
  <c r="H192" i="7"/>
  <c r="J192" i="7"/>
  <c r="I192" i="7"/>
  <c r="H203" i="7"/>
  <c r="G203" i="7"/>
  <c r="J238" i="7"/>
  <c r="I238" i="7"/>
  <c r="H238" i="7"/>
  <c r="G238" i="7"/>
  <c r="J250" i="7"/>
  <c r="I250" i="7"/>
  <c r="H250" i="7"/>
  <c r="J274" i="7"/>
  <c r="I274" i="7"/>
  <c r="H274" i="7"/>
  <c r="J110" i="7"/>
  <c r="I110" i="7"/>
  <c r="G110" i="7"/>
  <c r="G260" i="7"/>
  <c r="I260" i="7"/>
  <c r="H144" i="7"/>
  <c r="J144" i="7"/>
  <c r="I144" i="7"/>
  <c r="H108" i="7"/>
  <c r="I108" i="7"/>
  <c r="I217" i="7"/>
  <c r="J217" i="7"/>
  <c r="I187" i="7"/>
  <c r="J187" i="7"/>
  <c r="H187" i="7"/>
  <c r="G153" i="7"/>
  <c r="I153" i="7"/>
  <c r="J153" i="7"/>
  <c r="H229" i="7"/>
  <c r="I229" i="7"/>
  <c r="J290" i="7"/>
  <c r="H290" i="7"/>
  <c r="I290" i="7"/>
  <c r="H132" i="7"/>
  <c r="I132" i="7"/>
  <c r="G181" i="7"/>
  <c r="I181" i="7"/>
  <c r="J181" i="7"/>
  <c r="J242" i="7"/>
  <c r="I242" i="7"/>
  <c r="H242" i="7"/>
  <c r="H261" i="7"/>
  <c r="I261" i="7"/>
  <c r="I297" i="7"/>
  <c r="H297" i="7"/>
  <c r="G239" i="7"/>
  <c r="H239" i="7"/>
  <c r="H293" i="7"/>
  <c r="I293" i="7"/>
  <c r="G105" i="7"/>
  <c r="I105" i="7"/>
  <c r="J82" i="7"/>
  <c r="I82" i="7"/>
  <c r="G82" i="7"/>
  <c r="J55" i="7"/>
  <c r="G55" i="7"/>
  <c r="I55" i="7"/>
  <c r="J35" i="7"/>
  <c r="G35" i="7"/>
  <c r="I35" i="7"/>
  <c r="H35" i="7"/>
  <c r="J215" i="7"/>
  <c r="I215" i="7"/>
  <c r="H215" i="7"/>
  <c r="G215" i="7"/>
  <c r="M14" i="7" s="1"/>
  <c r="G185" i="7"/>
  <c r="I185" i="7"/>
  <c r="J134" i="7"/>
  <c r="I134" i="7"/>
  <c r="H134" i="7"/>
  <c r="G134" i="7"/>
  <c r="H100" i="7"/>
  <c r="J100" i="7"/>
  <c r="P14" i="7" s="1"/>
  <c r="I100" i="7"/>
  <c r="G211" i="7"/>
  <c r="I211" i="7"/>
  <c r="H92" i="7"/>
  <c r="I92" i="7"/>
  <c r="J92" i="7"/>
  <c r="G178" i="7"/>
  <c r="I178" i="7"/>
  <c r="I111" i="7"/>
  <c r="J111" i="7"/>
  <c r="H111" i="7"/>
  <c r="I230" i="7"/>
  <c r="G230" i="7"/>
  <c r="G113" i="7"/>
  <c r="I113" i="7"/>
  <c r="I166" i="7"/>
  <c r="H166" i="7"/>
  <c r="I228" i="7"/>
  <c r="G228" i="7"/>
  <c r="I135" i="7"/>
  <c r="J135" i="7"/>
  <c r="H135" i="7"/>
  <c r="G272" i="7"/>
  <c r="I272" i="7"/>
  <c r="H180" i="7"/>
  <c r="J180" i="7"/>
  <c r="I95" i="7"/>
  <c r="H95" i="7"/>
  <c r="N14" i="7" s="1"/>
  <c r="M13" i="7" l="1"/>
  <c r="O12" i="7"/>
  <c r="P12" i="7"/>
  <c r="P13" i="7"/>
  <c r="O13" i="7"/>
  <c r="N13" i="7"/>
  <c r="O14" i="7"/>
  <c r="N12" i="7"/>
</calcChain>
</file>

<file path=xl/sharedStrings.xml><?xml version="1.0" encoding="utf-8"?>
<sst xmlns="http://schemas.openxmlformats.org/spreadsheetml/2006/main" count="166" uniqueCount="110">
  <si>
    <t>Пустышка</t>
  </si>
  <si>
    <t>Лампа</t>
  </si>
  <si>
    <t>Комментарий</t>
  </si>
  <si>
    <t>Разница небольшая, могла возникнуть из-за того, что использовался разный кварц для изготовления лампы</t>
  </si>
  <si>
    <t>измерения фона</t>
  </si>
  <si>
    <t>степень</t>
  </si>
  <si>
    <t>Измерения объектов</t>
  </si>
  <si>
    <t>дерево 2 щели</t>
  </si>
  <si>
    <t>дерево, щель ближе к датчику</t>
  </si>
  <si>
    <t>дерево, щель ближе к лампе</t>
  </si>
  <si>
    <t>далее все измерения на 2х щелях</t>
  </si>
  <si>
    <t>негорящая лампа перед горящей</t>
  </si>
  <si>
    <t>горящая лампа дальняя</t>
  </si>
  <si>
    <t xml:space="preserve">горящая лампа ближняя </t>
  </si>
  <si>
    <t>две горящие лампы</t>
  </si>
  <si>
    <t>Набор статистических данных</t>
  </si>
  <si>
    <t>№</t>
  </si>
  <si>
    <t>негорящая</t>
  </si>
  <si>
    <t>две лампы</t>
  </si>
  <si>
    <t>пропускание горящей</t>
  </si>
  <si>
    <t>пропускание негорящей</t>
  </si>
  <si>
    <t>Новый способ измерений</t>
  </si>
  <si>
    <t>попытка 1</t>
  </si>
  <si>
    <t>попытка 2</t>
  </si>
  <si>
    <t>попытка 3</t>
  </si>
  <si>
    <t>Что пишут по поглащению паров ртути на 254 нм</t>
  </si>
  <si>
    <t>Кузьменко</t>
  </si>
  <si>
    <t>попытка 4</t>
  </si>
  <si>
    <t>лампа д</t>
  </si>
  <si>
    <t>лампа б</t>
  </si>
  <si>
    <t>Ток 3,2А, оставил только одну щель (ближе к лампам)</t>
  </si>
  <si>
    <t>Ток 3,2А и две щели (у датчика и у ламп)</t>
  </si>
  <si>
    <t>нет измерений</t>
  </si>
  <si>
    <t>Ощущение, что щель размером 2мм слишком широкая, из-за этого происходит не только поглащение кварцевой трубкой, но и рассеяние, вносящее заметный вклад.</t>
  </si>
  <si>
    <t>Пробный запуск</t>
  </si>
  <si>
    <t>апертура</t>
  </si>
  <si>
    <t>чистое излучение</t>
  </si>
  <si>
    <t>через трубку</t>
  </si>
  <si>
    <t>пропускание</t>
  </si>
  <si>
    <t>Две диафрагмы</t>
  </si>
  <si>
    <t>Без диафрагм</t>
  </si>
  <si>
    <t>Одна диафрагма</t>
  </si>
  <si>
    <t>УФС-1</t>
  </si>
  <si>
    <t>открытый</t>
  </si>
  <si>
    <t>через стекло</t>
  </si>
  <si>
    <t>k_прох</t>
  </si>
  <si>
    <t>УФС-2</t>
  </si>
  <si>
    <t>Средний k_прох</t>
  </si>
  <si>
    <t>3мм</t>
  </si>
  <si>
    <t>1мм</t>
  </si>
  <si>
    <t>2мм</t>
  </si>
  <si>
    <t>4мм</t>
  </si>
  <si>
    <t>попытка 5</t>
  </si>
  <si>
    <t>среднее пропускание пустой лампы</t>
  </si>
  <si>
    <t>Кв. отклонение</t>
  </si>
  <si>
    <t>среднее пропускание горящей лампы</t>
  </si>
  <si>
    <t>угол</t>
  </si>
  <si>
    <t>Интенсивность</t>
  </si>
  <si>
    <t>4 лампы</t>
  </si>
  <si>
    <t>6 ламп</t>
  </si>
  <si>
    <t>8 ламп</t>
  </si>
  <si>
    <t>3 лампы</t>
  </si>
  <si>
    <t>4 лампы 45*</t>
  </si>
  <si>
    <t>Десятичный множитель</t>
  </si>
  <si>
    <t>3 лампы наклон</t>
  </si>
  <si>
    <t>4 лампы наклон 2 плоск</t>
  </si>
  <si>
    <t>4 лампы наклон 1 плоск</t>
  </si>
  <si>
    <t>№ лампы</t>
  </si>
  <si>
    <t>максимум стенд №1</t>
  </si>
  <si>
    <t>полка стенд №1</t>
  </si>
  <si>
    <t>Ф_полк/Ф_макс</t>
  </si>
  <si>
    <t>макс</t>
  </si>
  <si>
    <t>Измерения на сборном стенде</t>
  </si>
  <si>
    <t>полка 3м</t>
  </si>
  <si>
    <t>полка 5м</t>
  </si>
  <si>
    <t>полка 7м</t>
  </si>
  <si>
    <t>отношение 3м</t>
  </si>
  <si>
    <t>отношение 5м</t>
  </si>
  <si>
    <t>отношение 7м</t>
  </si>
  <si>
    <t>Расчёт по Кайтцу на 3м</t>
  </si>
  <si>
    <t>дистанция</t>
  </si>
  <si>
    <t>высота лампы</t>
  </si>
  <si>
    <t>сумм. мощность</t>
  </si>
  <si>
    <t>Ватт</t>
  </si>
  <si>
    <t>ослабление на полке</t>
  </si>
  <si>
    <t>%</t>
  </si>
  <si>
    <t>Облучённость</t>
  </si>
  <si>
    <t>угол зрения</t>
  </si>
  <si>
    <t>метр</t>
  </si>
  <si>
    <t>радиан</t>
  </si>
  <si>
    <t>4 лампы расчёт</t>
  </si>
  <si>
    <t>Ватт/м2</t>
  </si>
  <si>
    <t>Исходные данные</t>
  </si>
  <si>
    <t>Использование светового потока</t>
  </si>
  <si>
    <t>Характерные значения</t>
  </si>
  <si>
    <t>минимум</t>
  </si>
  <si>
    <t>максимум</t>
  </si>
  <si>
    <t>среднее</t>
  </si>
  <si>
    <t>расчёт</t>
  </si>
  <si>
    <t>Экспериментальные данные</t>
  </si>
  <si>
    <t>Перепроверка минимумов и максимумов</t>
  </si>
  <si>
    <t>мин</t>
  </si>
  <si>
    <t>Ср. норм</t>
  </si>
  <si>
    <t>светолит 720</t>
  </si>
  <si>
    <t>светолит 880</t>
  </si>
  <si>
    <t>Турболит 720</t>
  </si>
  <si>
    <t>4 турбо норм</t>
  </si>
  <si>
    <t>4 турбо</t>
  </si>
  <si>
    <t>4 обычн</t>
  </si>
  <si>
    <t>4 обычн норм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</si>
</sst>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1" fillId="0" borderId="5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16" xfId="0" applyFill="1" applyBorder="1"/>
    <xf numFmtId="0" fontId="0" fillId="2" borderId="11" xfId="0" applyFill="1" applyBorder="1"/>
    <xf numFmtId="0" fontId="0" fillId="2" borderId="17" xfId="0" applyFill="1" applyBorder="1"/>
    <xf numFmtId="0" fontId="0" fillId="2" borderId="12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9" xfId="0" applyFill="1" applyBorder="1"/>
    <xf numFmtId="0" fontId="0" fillId="3" borderId="32" xfId="0" applyFill="1" applyBorder="1"/>
    <xf numFmtId="0" fontId="0" fillId="4" borderId="33" xfId="0" applyFill="1" applyBorder="1"/>
    <xf numFmtId="0" fontId="0" fillId="5" borderId="33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1" xfId="0" applyBorder="1"/>
    <xf numFmtId="0" fontId="0" fillId="0" borderId="37" xfId="0" applyBorder="1"/>
    <xf numFmtId="0" fontId="0" fillId="0" borderId="2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2" borderId="1" xfId="0" applyFill="1" applyBorder="1"/>
    <xf numFmtId="11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DBB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Влияние</a:t>
            </a:r>
            <a:r>
              <a:rPr lang="ru-RU" baseline="0"/>
              <a:t> апертуры на регистрируемый коэффициент пропускания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Две диафрагмы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Диафрагмирование!$A$3:$A$17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Диафрагмирование!$D$3:$D$17</c:f>
              <c:numCache>
                <c:formatCode>General</c:formatCode>
                <c:ptCount val="15"/>
                <c:pt idx="0">
                  <c:v>45.5</c:v>
                </c:pt>
                <c:pt idx="1">
                  <c:v>45.2</c:v>
                </c:pt>
                <c:pt idx="2">
                  <c:v>45.7</c:v>
                </c:pt>
                <c:pt idx="3">
                  <c:v>46</c:v>
                </c:pt>
                <c:pt idx="4">
                  <c:v>45.3</c:v>
                </c:pt>
                <c:pt idx="5">
                  <c:v>44.7</c:v>
                </c:pt>
                <c:pt idx="6">
                  <c:v>44.7</c:v>
                </c:pt>
                <c:pt idx="7">
                  <c:v>45.2</c:v>
                </c:pt>
                <c:pt idx="8">
                  <c:v>44.7</c:v>
                </c:pt>
                <c:pt idx="9">
                  <c:v>43.9</c:v>
                </c:pt>
                <c:pt idx="10">
                  <c:v>42.7</c:v>
                </c:pt>
                <c:pt idx="11">
                  <c:v>41.8</c:v>
                </c:pt>
                <c:pt idx="12">
                  <c:v>41.3</c:v>
                </c:pt>
                <c:pt idx="13">
                  <c:v>40.1</c:v>
                </c:pt>
                <c:pt idx="14">
                  <c:v>39.299999999999997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A-43DA-B389-EA0072B7404B}"/>
            </c:ext>
          </c:extLst>
        </c:ser>
        <c:ser>
          <c:idx val="1"/>
          <c:order val="1"/>
          <c:tx>
            <c:v>Одна диафрагма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Диафрагмирование!$I$3:$I$17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Диафрагмирование!$L$3:$L$17</c:f>
              <c:numCache>
                <c:formatCode>General</c:formatCode>
                <c:ptCount val="15"/>
                <c:pt idx="0">
                  <c:v>44.1</c:v>
                </c:pt>
                <c:pt idx="1">
                  <c:v>45</c:v>
                </c:pt>
                <c:pt idx="2">
                  <c:v>45.4</c:v>
                </c:pt>
                <c:pt idx="3">
                  <c:v>44.9</c:v>
                </c:pt>
                <c:pt idx="4">
                  <c:v>44.3</c:v>
                </c:pt>
                <c:pt idx="5">
                  <c:v>44.7</c:v>
                </c:pt>
                <c:pt idx="6">
                  <c:v>44.6</c:v>
                </c:pt>
                <c:pt idx="7">
                  <c:v>44.6</c:v>
                </c:pt>
                <c:pt idx="8">
                  <c:v>44.1</c:v>
                </c:pt>
                <c:pt idx="9">
                  <c:v>42.5</c:v>
                </c:pt>
                <c:pt idx="10">
                  <c:v>42.3</c:v>
                </c:pt>
                <c:pt idx="11">
                  <c:v>40.799999999999997</c:v>
                </c:pt>
                <c:pt idx="12">
                  <c:v>38.799999999999997</c:v>
                </c:pt>
                <c:pt idx="13">
                  <c:v>38</c:v>
                </c:pt>
                <c:pt idx="14">
                  <c:v>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A-43DA-B389-EA0072B7404B}"/>
            </c:ext>
          </c:extLst>
        </c:ser>
        <c:ser>
          <c:idx val="2"/>
          <c:order val="2"/>
          <c:tx>
            <c:v>Без диафрагм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Диафрагмирование!$E$3:$E$17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Диафрагмирование!$H$3:$H$17</c:f>
              <c:numCache>
                <c:formatCode>General</c:formatCode>
                <c:ptCount val="15"/>
                <c:pt idx="0">
                  <c:v>36.4</c:v>
                </c:pt>
                <c:pt idx="1">
                  <c:v>36.4</c:v>
                </c:pt>
                <c:pt idx="2">
                  <c:v>36.4</c:v>
                </c:pt>
                <c:pt idx="3">
                  <c:v>36.4</c:v>
                </c:pt>
                <c:pt idx="4">
                  <c:v>36.4</c:v>
                </c:pt>
                <c:pt idx="5">
                  <c:v>36.4</c:v>
                </c:pt>
                <c:pt idx="6">
                  <c:v>36.4</c:v>
                </c:pt>
                <c:pt idx="7">
                  <c:v>36.4</c:v>
                </c:pt>
                <c:pt idx="8">
                  <c:v>36.4</c:v>
                </c:pt>
                <c:pt idx="9">
                  <c:v>36.4</c:v>
                </c:pt>
                <c:pt idx="10">
                  <c:v>36.4</c:v>
                </c:pt>
                <c:pt idx="11">
                  <c:v>36.4</c:v>
                </c:pt>
                <c:pt idx="12">
                  <c:v>36.4</c:v>
                </c:pt>
                <c:pt idx="13">
                  <c:v>36.4</c:v>
                </c:pt>
                <c:pt idx="14">
                  <c:v>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A-43DA-B389-EA0072B7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69872"/>
        <c:axId val="409467352"/>
      </c:scatterChart>
      <c:valAx>
        <c:axId val="409469872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апертуры (мм)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7352"/>
        <c:crosses val="autoZero"/>
        <c:crossBetween val="midCat"/>
        <c:majorUnit val="1"/>
      </c:valAx>
      <c:valAx>
        <c:axId val="409467352"/>
        <c:scaling>
          <c:orientation val="minMax"/>
          <c:min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</a:t>
                </a:r>
                <a:r>
                  <a:rPr lang="ru-RU" baseline="0"/>
                  <a:t> прошедшего излучения (%)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4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 четырёхламповых</a:t>
            </a:r>
            <a:r>
              <a:rPr lang="ru-RU" baseline="0"/>
              <a:t> установок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-4 см</c:v>
          </c:tx>
          <c:spPr>
            <a:ln w="28575" cap="rnd">
              <a:solidFill>
                <a:srgbClr val="0070C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лампы'!$B$2:$B$145</c:f>
              <c:numCache>
                <c:formatCode>General</c:formatCode>
                <c:ptCount val="144"/>
                <c:pt idx="0">
                  <c:v>0.77</c:v>
                </c:pt>
                <c:pt idx="1">
                  <c:v>0.81</c:v>
                </c:pt>
                <c:pt idx="2">
                  <c:v>0.92</c:v>
                </c:pt>
                <c:pt idx="3">
                  <c:v>1.06</c:v>
                </c:pt>
                <c:pt idx="4">
                  <c:v>1.22</c:v>
                </c:pt>
                <c:pt idx="5">
                  <c:v>1.34</c:v>
                </c:pt>
                <c:pt idx="6">
                  <c:v>1.41</c:v>
                </c:pt>
                <c:pt idx="7">
                  <c:v>1.43</c:v>
                </c:pt>
                <c:pt idx="8">
                  <c:v>1.43</c:v>
                </c:pt>
                <c:pt idx="9">
                  <c:v>1.43</c:v>
                </c:pt>
                <c:pt idx="10">
                  <c:v>1.43</c:v>
                </c:pt>
                <c:pt idx="11">
                  <c:v>1.4</c:v>
                </c:pt>
                <c:pt idx="12">
                  <c:v>1.19</c:v>
                </c:pt>
                <c:pt idx="13">
                  <c:v>1.04</c:v>
                </c:pt>
                <c:pt idx="14">
                  <c:v>1.17</c:v>
                </c:pt>
                <c:pt idx="15">
                  <c:v>1.24</c:v>
                </c:pt>
                <c:pt idx="16">
                  <c:v>1.1499999999999999</c:v>
                </c:pt>
                <c:pt idx="17">
                  <c:v>0.94</c:v>
                </c:pt>
                <c:pt idx="18">
                  <c:v>0.78</c:v>
                </c:pt>
                <c:pt idx="19">
                  <c:v>0.8</c:v>
                </c:pt>
                <c:pt idx="20">
                  <c:v>0.95</c:v>
                </c:pt>
                <c:pt idx="21">
                  <c:v>1.1299999999999999</c:v>
                </c:pt>
                <c:pt idx="22">
                  <c:v>1.1499999999999999</c:v>
                </c:pt>
                <c:pt idx="23">
                  <c:v>1.03</c:v>
                </c:pt>
                <c:pt idx="24">
                  <c:v>1.1100000000000001</c:v>
                </c:pt>
                <c:pt idx="25">
                  <c:v>1.34</c:v>
                </c:pt>
                <c:pt idx="26">
                  <c:v>1.42</c:v>
                </c:pt>
                <c:pt idx="27">
                  <c:v>1.43</c:v>
                </c:pt>
                <c:pt idx="28">
                  <c:v>1.43</c:v>
                </c:pt>
                <c:pt idx="29">
                  <c:v>1.43</c:v>
                </c:pt>
                <c:pt idx="30">
                  <c:v>1.4</c:v>
                </c:pt>
                <c:pt idx="31">
                  <c:v>1.32</c:v>
                </c:pt>
                <c:pt idx="32">
                  <c:v>1.22</c:v>
                </c:pt>
                <c:pt idx="33">
                  <c:v>1.1000000000000001</c:v>
                </c:pt>
                <c:pt idx="34">
                  <c:v>0.98</c:v>
                </c:pt>
                <c:pt idx="35">
                  <c:v>0.91</c:v>
                </c:pt>
                <c:pt idx="36">
                  <c:v>0.88</c:v>
                </c:pt>
                <c:pt idx="37">
                  <c:v>0.91</c:v>
                </c:pt>
                <c:pt idx="38">
                  <c:v>0.98</c:v>
                </c:pt>
                <c:pt idx="39">
                  <c:v>1.1000000000000001</c:v>
                </c:pt>
                <c:pt idx="40">
                  <c:v>1.22</c:v>
                </c:pt>
                <c:pt idx="41">
                  <c:v>1.32</c:v>
                </c:pt>
                <c:pt idx="42">
                  <c:v>1.4</c:v>
                </c:pt>
                <c:pt idx="43">
                  <c:v>1.43</c:v>
                </c:pt>
                <c:pt idx="44">
                  <c:v>1.43</c:v>
                </c:pt>
                <c:pt idx="45">
                  <c:v>1.43</c:v>
                </c:pt>
                <c:pt idx="46">
                  <c:v>1.42</c:v>
                </c:pt>
                <c:pt idx="47">
                  <c:v>1.34</c:v>
                </c:pt>
                <c:pt idx="48">
                  <c:v>1.1100000000000001</c:v>
                </c:pt>
                <c:pt idx="49">
                  <c:v>1.03</c:v>
                </c:pt>
                <c:pt idx="50">
                  <c:v>1.1499999999999999</c:v>
                </c:pt>
                <c:pt idx="51">
                  <c:v>1.1299999999999999</c:v>
                </c:pt>
                <c:pt idx="52">
                  <c:v>0.95</c:v>
                </c:pt>
                <c:pt idx="53">
                  <c:v>0.8</c:v>
                </c:pt>
                <c:pt idx="54">
                  <c:v>0.78</c:v>
                </c:pt>
                <c:pt idx="55">
                  <c:v>0.94</c:v>
                </c:pt>
                <c:pt idx="56">
                  <c:v>1.1499999999999999</c:v>
                </c:pt>
                <c:pt idx="57">
                  <c:v>1.24</c:v>
                </c:pt>
                <c:pt idx="58">
                  <c:v>1.17</c:v>
                </c:pt>
                <c:pt idx="59">
                  <c:v>1.04</c:v>
                </c:pt>
                <c:pt idx="60">
                  <c:v>1.19</c:v>
                </c:pt>
                <c:pt idx="61">
                  <c:v>1.4</c:v>
                </c:pt>
                <c:pt idx="62">
                  <c:v>1.43</c:v>
                </c:pt>
                <c:pt idx="63">
                  <c:v>1.43</c:v>
                </c:pt>
                <c:pt idx="64">
                  <c:v>1.43</c:v>
                </c:pt>
                <c:pt idx="65">
                  <c:v>1.43</c:v>
                </c:pt>
                <c:pt idx="66">
                  <c:v>1.41</c:v>
                </c:pt>
                <c:pt idx="67">
                  <c:v>1.34</c:v>
                </c:pt>
                <c:pt idx="68">
                  <c:v>1.22</c:v>
                </c:pt>
                <c:pt idx="69">
                  <c:v>1.06</c:v>
                </c:pt>
                <c:pt idx="70">
                  <c:v>0.92</c:v>
                </c:pt>
                <c:pt idx="71">
                  <c:v>0.81</c:v>
                </c:pt>
                <c:pt idx="72">
                  <c:v>0.77</c:v>
                </c:pt>
                <c:pt idx="73">
                  <c:v>0.81</c:v>
                </c:pt>
                <c:pt idx="74">
                  <c:v>0.92</c:v>
                </c:pt>
                <c:pt idx="75">
                  <c:v>1.06</c:v>
                </c:pt>
                <c:pt idx="76">
                  <c:v>1.22</c:v>
                </c:pt>
                <c:pt idx="77">
                  <c:v>1.34</c:v>
                </c:pt>
                <c:pt idx="78">
                  <c:v>1.41</c:v>
                </c:pt>
                <c:pt idx="79">
                  <c:v>1.43</c:v>
                </c:pt>
                <c:pt idx="80">
                  <c:v>1.43</c:v>
                </c:pt>
                <c:pt idx="81">
                  <c:v>1.43</c:v>
                </c:pt>
                <c:pt idx="82">
                  <c:v>1.43</c:v>
                </c:pt>
                <c:pt idx="83">
                  <c:v>1.4</c:v>
                </c:pt>
                <c:pt idx="84">
                  <c:v>1.19</c:v>
                </c:pt>
                <c:pt idx="85">
                  <c:v>1.04</c:v>
                </c:pt>
                <c:pt idx="86">
                  <c:v>1.17</c:v>
                </c:pt>
                <c:pt idx="87">
                  <c:v>1.24</c:v>
                </c:pt>
                <c:pt idx="88">
                  <c:v>1.1499999999999999</c:v>
                </c:pt>
                <c:pt idx="89">
                  <c:v>0.94</c:v>
                </c:pt>
                <c:pt idx="90">
                  <c:v>0.78</c:v>
                </c:pt>
                <c:pt idx="91">
                  <c:v>0.8</c:v>
                </c:pt>
                <c:pt idx="92">
                  <c:v>0.95</c:v>
                </c:pt>
                <c:pt idx="93">
                  <c:v>1.1299999999999999</c:v>
                </c:pt>
                <c:pt idx="94">
                  <c:v>1.1499999999999999</c:v>
                </c:pt>
                <c:pt idx="95">
                  <c:v>1.03</c:v>
                </c:pt>
                <c:pt idx="96">
                  <c:v>1.1100000000000001</c:v>
                </c:pt>
                <c:pt idx="97">
                  <c:v>1.34</c:v>
                </c:pt>
                <c:pt idx="98">
                  <c:v>1.42</c:v>
                </c:pt>
                <c:pt idx="99">
                  <c:v>1.43</c:v>
                </c:pt>
                <c:pt idx="100">
                  <c:v>1.43</c:v>
                </c:pt>
                <c:pt idx="101">
                  <c:v>1.43</c:v>
                </c:pt>
                <c:pt idx="102">
                  <c:v>1.4</c:v>
                </c:pt>
                <c:pt idx="103">
                  <c:v>1.32</c:v>
                </c:pt>
                <c:pt idx="104">
                  <c:v>1.22</c:v>
                </c:pt>
                <c:pt idx="105">
                  <c:v>1.1000000000000001</c:v>
                </c:pt>
                <c:pt idx="106">
                  <c:v>0.98</c:v>
                </c:pt>
                <c:pt idx="107">
                  <c:v>0.91</c:v>
                </c:pt>
                <c:pt idx="108">
                  <c:v>0.88</c:v>
                </c:pt>
                <c:pt idx="109">
                  <c:v>0.91</c:v>
                </c:pt>
                <c:pt idx="110">
                  <c:v>0.98</c:v>
                </c:pt>
                <c:pt idx="111">
                  <c:v>1.1000000000000001</c:v>
                </c:pt>
                <c:pt idx="112">
                  <c:v>1.22</c:v>
                </c:pt>
                <c:pt idx="113">
                  <c:v>1.32</c:v>
                </c:pt>
                <c:pt idx="114">
                  <c:v>1.4</c:v>
                </c:pt>
                <c:pt idx="115">
                  <c:v>1.43</c:v>
                </c:pt>
                <c:pt idx="116">
                  <c:v>1.43</c:v>
                </c:pt>
                <c:pt idx="117">
                  <c:v>1.43</c:v>
                </c:pt>
                <c:pt idx="118">
                  <c:v>1.42</c:v>
                </c:pt>
                <c:pt idx="119">
                  <c:v>1.34</c:v>
                </c:pt>
                <c:pt idx="120">
                  <c:v>1.1100000000000001</c:v>
                </c:pt>
                <c:pt idx="121">
                  <c:v>1.03</c:v>
                </c:pt>
                <c:pt idx="122">
                  <c:v>1.1499999999999999</c:v>
                </c:pt>
                <c:pt idx="123">
                  <c:v>1.1299999999999999</c:v>
                </c:pt>
                <c:pt idx="124">
                  <c:v>0.95</c:v>
                </c:pt>
                <c:pt idx="125">
                  <c:v>0.8</c:v>
                </c:pt>
                <c:pt idx="126">
                  <c:v>0.78</c:v>
                </c:pt>
                <c:pt idx="127">
                  <c:v>0.94</c:v>
                </c:pt>
                <c:pt idx="128">
                  <c:v>1.1499999999999999</c:v>
                </c:pt>
                <c:pt idx="129">
                  <c:v>1.24</c:v>
                </c:pt>
                <c:pt idx="130">
                  <c:v>1.17</c:v>
                </c:pt>
                <c:pt idx="131">
                  <c:v>1.04</c:v>
                </c:pt>
                <c:pt idx="132">
                  <c:v>1.19</c:v>
                </c:pt>
                <c:pt idx="133">
                  <c:v>1.4</c:v>
                </c:pt>
                <c:pt idx="134">
                  <c:v>1.43</c:v>
                </c:pt>
                <c:pt idx="135">
                  <c:v>1.43</c:v>
                </c:pt>
                <c:pt idx="136">
                  <c:v>1.43</c:v>
                </c:pt>
                <c:pt idx="137">
                  <c:v>1.43</c:v>
                </c:pt>
                <c:pt idx="138">
                  <c:v>1.41</c:v>
                </c:pt>
                <c:pt idx="139">
                  <c:v>1.34</c:v>
                </c:pt>
                <c:pt idx="140">
                  <c:v>1.22</c:v>
                </c:pt>
                <c:pt idx="141">
                  <c:v>1.06</c:v>
                </c:pt>
                <c:pt idx="142">
                  <c:v>0.92</c:v>
                </c:pt>
                <c:pt idx="14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E-46BA-889D-8E917AF78F8B}"/>
            </c:ext>
          </c:extLst>
        </c:ser>
        <c:ser>
          <c:idx val="1"/>
          <c:order val="1"/>
          <c:tx>
            <c:v>-2 см</c:v>
          </c:tx>
          <c:spPr>
            <a:ln w="28575" cap="rnd">
              <a:solidFill>
                <a:srgbClr val="0070C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лампы'!$C$2:$C$145</c:f>
              <c:numCache>
                <c:formatCode>General</c:formatCode>
                <c:ptCount val="144"/>
                <c:pt idx="0">
                  <c:v>0.86</c:v>
                </c:pt>
                <c:pt idx="1">
                  <c:v>0.85</c:v>
                </c:pt>
                <c:pt idx="2">
                  <c:v>0.93</c:v>
                </c:pt>
                <c:pt idx="3">
                  <c:v>1.08</c:v>
                </c:pt>
                <c:pt idx="4">
                  <c:v>1.24</c:v>
                </c:pt>
                <c:pt idx="5">
                  <c:v>1.35</c:v>
                </c:pt>
                <c:pt idx="6">
                  <c:v>1.41</c:v>
                </c:pt>
                <c:pt idx="7">
                  <c:v>1.43</c:v>
                </c:pt>
                <c:pt idx="8">
                  <c:v>1.42</c:v>
                </c:pt>
                <c:pt idx="9">
                  <c:v>1.43</c:v>
                </c:pt>
                <c:pt idx="10">
                  <c:v>1.38</c:v>
                </c:pt>
                <c:pt idx="11">
                  <c:v>1.1499999999999999</c:v>
                </c:pt>
                <c:pt idx="12">
                  <c:v>1.21</c:v>
                </c:pt>
                <c:pt idx="13">
                  <c:v>1.29</c:v>
                </c:pt>
                <c:pt idx="14">
                  <c:v>1.26</c:v>
                </c:pt>
                <c:pt idx="15">
                  <c:v>1.1499999999999999</c:v>
                </c:pt>
                <c:pt idx="16">
                  <c:v>0.99</c:v>
                </c:pt>
                <c:pt idx="17">
                  <c:v>0.84</c:v>
                </c:pt>
                <c:pt idx="18">
                  <c:v>0.82</c:v>
                </c:pt>
                <c:pt idx="19">
                  <c:v>1.01</c:v>
                </c:pt>
                <c:pt idx="20">
                  <c:v>1.25</c:v>
                </c:pt>
                <c:pt idx="21">
                  <c:v>1.35</c:v>
                </c:pt>
                <c:pt idx="22">
                  <c:v>1.39</c:v>
                </c:pt>
                <c:pt idx="23">
                  <c:v>1.41</c:v>
                </c:pt>
                <c:pt idx="24">
                  <c:v>1.28</c:v>
                </c:pt>
                <c:pt idx="25">
                  <c:v>1.17</c:v>
                </c:pt>
                <c:pt idx="26">
                  <c:v>1.34</c:v>
                </c:pt>
                <c:pt idx="27">
                  <c:v>1.44</c:v>
                </c:pt>
                <c:pt idx="28">
                  <c:v>1.44</c:v>
                </c:pt>
                <c:pt idx="29">
                  <c:v>1.44</c:v>
                </c:pt>
                <c:pt idx="30">
                  <c:v>1.44</c:v>
                </c:pt>
                <c:pt idx="31">
                  <c:v>1.44</c:v>
                </c:pt>
                <c:pt idx="32">
                  <c:v>1.4</c:v>
                </c:pt>
                <c:pt idx="33">
                  <c:v>1.27</c:v>
                </c:pt>
                <c:pt idx="34">
                  <c:v>1.1000000000000001</c:v>
                </c:pt>
                <c:pt idx="35">
                  <c:v>0.96</c:v>
                </c:pt>
                <c:pt idx="36">
                  <c:v>0.91</c:v>
                </c:pt>
                <c:pt idx="37">
                  <c:v>0.96</c:v>
                </c:pt>
                <c:pt idx="38">
                  <c:v>1.1000000000000001</c:v>
                </c:pt>
                <c:pt idx="39">
                  <c:v>1.27</c:v>
                </c:pt>
                <c:pt idx="40">
                  <c:v>1.4</c:v>
                </c:pt>
                <c:pt idx="41">
                  <c:v>1.44</c:v>
                </c:pt>
                <c:pt idx="42">
                  <c:v>1.44</c:v>
                </c:pt>
                <c:pt idx="43">
                  <c:v>1.44</c:v>
                </c:pt>
                <c:pt idx="44">
                  <c:v>1.44</c:v>
                </c:pt>
                <c:pt idx="45">
                  <c:v>1.44</c:v>
                </c:pt>
                <c:pt idx="46">
                  <c:v>1.34</c:v>
                </c:pt>
                <c:pt idx="47">
                  <c:v>1.17</c:v>
                </c:pt>
                <c:pt idx="48">
                  <c:v>1.28</c:v>
                </c:pt>
                <c:pt idx="49">
                  <c:v>1.41</c:v>
                </c:pt>
                <c:pt idx="50">
                  <c:v>1.39</c:v>
                </c:pt>
                <c:pt idx="51">
                  <c:v>1.35</c:v>
                </c:pt>
                <c:pt idx="52">
                  <c:v>1.25</c:v>
                </c:pt>
                <c:pt idx="53">
                  <c:v>1.01</c:v>
                </c:pt>
                <c:pt idx="54">
                  <c:v>0.82</c:v>
                </c:pt>
                <c:pt idx="55">
                  <c:v>0.84</c:v>
                </c:pt>
                <c:pt idx="56">
                  <c:v>0.99</c:v>
                </c:pt>
                <c:pt idx="57">
                  <c:v>1.1499999999999999</c:v>
                </c:pt>
                <c:pt idx="58">
                  <c:v>1.26</c:v>
                </c:pt>
                <c:pt idx="59">
                  <c:v>1.29</c:v>
                </c:pt>
                <c:pt idx="60">
                  <c:v>1.21</c:v>
                </c:pt>
                <c:pt idx="61">
                  <c:v>1.1499999999999999</c:v>
                </c:pt>
                <c:pt idx="62">
                  <c:v>1.38</c:v>
                </c:pt>
                <c:pt idx="63">
                  <c:v>1.43</c:v>
                </c:pt>
                <c:pt idx="64">
                  <c:v>1.42</c:v>
                </c:pt>
                <c:pt idx="65">
                  <c:v>1.43</c:v>
                </c:pt>
                <c:pt idx="66">
                  <c:v>1.41</c:v>
                </c:pt>
                <c:pt idx="67">
                  <c:v>1.35</c:v>
                </c:pt>
                <c:pt idx="68">
                  <c:v>1.24</c:v>
                </c:pt>
                <c:pt idx="69">
                  <c:v>1.08</c:v>
                </c:pt>
                <c:pt idx="70">
                  <c:v>0.93</c:v>
                </c:pt>
                <c:pt idx="71">
                  <c:v>0.85</c:v>
                </c:pt>
                <c:pt idx="72">
                  <c:v>0.86</c:v>
                </c:pt>
                <c:pt idx="73">
                  <c:v>0.85</c:v>
                </c:pt>
                <c:pt idx="74">
                  <c:v>0.93</c:v>
                </c:pt>
                <c:pt idx="75">
                  <c:v>1.08</c:v>
                </c:pt>
                <c:pt idx="76">
                  <c:v>1.24</c:v>
                </c:pt>
                <c:pt idx="77">
                  <c:v>1.35</c:v>
                </c:pt>
                <c:pt idx="78">
                  <c:v>1.41</c:v>
                </c:pt>
                <c:pt idx="79">
                  <c:v>1.43</c:v>
                </c:pt>
                <c:pt idx="80">
                  <c:v>1.42</c:v>
                </c:pt>
                <c:pt idx="81">
                  <c:v>1.43</c:v>
                </c:pt>
                <c:pt idx="82">
                  <c:v>1.38</c:v>
                </c:pt>
                <c:pt idx="83">
                  <c:v>1.1499999999999999</c:v>
                </c:pt>
                <c:pt idx="84">
                  <c:v>1.21</c:v>
                </c:pt>
                <c:pt idx="85">
                  <c:v>1.29</c:v>
                </c:pt>
                <c:pt idx="86">
                  <c:v>1.26</c:v>
                </c:pt>
                <c:pt idx="87">
                  <c:v>1.1499999999999999</c:v>
                </c:pt>
                <c:pt idx="88">
                  <c:v>0.99</c:v>
                </c:pt>
                <c:pt idx="89">
                  <c:v>0.84</c:v>
                </c:pt>
                <c:pt idx="90">
                  <c:v>0.82</c:v>
                </c:pt>
                <c:pt idx="91">
                  <c:v>1.01</c:v>
                </c:pt>
                <c:pt idx="92">
                  <c:v>1.25</c:v>
                </c:pt>
                <c:pt idx="93">
                  <c:v>1.35</c:v>
                </c:pt>
                <c:pt idx="94">
                  <c:v>1.39</c:v>
                </c:pt>
                <c:pt idx="95">
                  <c:v>1.41</c:v>
                </c:pt>
                <c:pt idx="96">
                  <c:v>1.28</c:v>
                </c:pt>
                <c:pt idx="97">
                  <c:v>1.17</c:v>
                </c:pt>
                <c:pt idx="98">
                  <c:v>1.34</c:v>
                </c:pt>
                <c:pt idx="99">
                  <c:v>1.44</c:v>
                </c:pt>
                <c:pt idx="100">
                  <c:v>1.44</c:v>
                </c:pt>
                <c:pt idx="101">
                  <c:v>1.44</c:v>
                </c:pt>
                <c:pt idx="102">
                  <c:v>1.44</c:v>
                </c:pt>
                <c:pt idx="103">
                  <c:v>1.44</c:v>
                </c:pt>
                <c:pt idx="104">
                  <c:v>1.4</c:v>
                </c:pt>
                <c:pt idx="105">
                  <c:v>1.27</c:v>
                </c:pt>
                <c:pt idx="106">
                  <c:v>1.1000000000000001</c:v>
                </c:pt>
                <c:pt idx="107">
                  <c:v>0.96</c:v>
                </c:pt>
                <c:pt idx="108">
                  <c:v>0.91</c:v>
                </c:pt>
                <c:pt idx="109">
                  <c:v>0.96</c:v>
                </c:pt>
                <c:pt idx="110">
                  <c:v>1.1000000000000001</c:v>
                </c:pt>
                <c:pt idx="111">
                  <c:v>1.27</c:v>
                </c:pt>
                <c:pt idx="112">
                  <c:v>1.4</c:v>
                </c:pt>
                <c:pt idx="113">
                  <c:v>1.44</c:v>
                </c:pt>
                <c:pt idx="114">
                  <c:v>1.44</c:v>
                </c:pt>
                <c:pt idx="115">
                  <c:v>1.44</c:v>
                </c:pt>
                <c:pt idx="116">
                  <c:v>1.44</c:v>
                </c:pt>
                <c:pt idx="117">
                  <c:v>1.44</c:v>
                </c:pt>
                <c:pt idx="118">
                  <c:v>1.34</c:v>
                </c:pt>
                <c:pt idx="119">
                  <c:v>1.17</c:v>
                </c:pt>
                <c:pt idx="120">
                  <c:v>1.28</c:v>
                </c:pt>
                <c:pt idx="121">
                  <c:v>1.41</c:v>
                </c:pt>
                <c:pt idx="122">
                  <c:v>1.39</c:v>
                </c:pt>
                <c:pt idx="123">
                  <c:v>1.35</c:v>
                </c:pt>
                <c:pt idx="124">
                  <c:v>1.25</c:v>
                </c:pt>
                <c:pt idx="125">
                  <c:v>1.01</c:v>
                </c:pt>
                <c:pt idx="126">
                  <c:v>0.82</c:v>
                </c:pt>
                <c:pt idx="127">
                  <c:v>0.84</c:v>
                </c:pt>
                <c:pt idx="128">
                  <c:v>0.99</c:v>
                </c:pt>
                <c:pt idx="129">
                  <c:v>1.1499999999999999</c:v>
                </c:pt>
                <c:pt idx="130">
                  <c:v>1.26</c:v>
                </c:pt>
                <c:pt idx="131">
                  <c:v>1.29</c:v>
                </c:pt>
                <c:pt idx="132">
                  <c:v>1.21</c:v>
                </c:pt>
                <c:pt idx="133">
                  <c:v>1.1499999999999999</c:v>
                </c:pt>
                <c:pt idx="134">
                  <c:v>1.38</c:v>
                </c:pt>
                <c:pt idx="135">
                  <c:v>1.43</c:v>
                </c:pt>
                <c:pt idx="136">
                  <c:v>1.42</c:v>
                </c:pt>
                <c:pt idx="137">
                  <c:v>1.43</c:v>
                </c:pt>
                <c:pt idx="138">
                  <c:v>1.41</c:v>
                </c:pt>
                <c:pt idx="139">
                  <c:v>1.35</c:v>
                </c:pt>
                <c:pt idx="140">
                  <c:v>1.24</c:v>
                </c:pt>
                <c:pt idx="141">
                  <c:v>1.08</c:v>
                </c:pt>
                <c:pt idx="142">
                  <c:v>0.93</c:v>
                </c:pt>
                <c:pt idx="14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E-46BA-889D-8E917AF78F8B}"/>
            </c:ext>
          </c:extLst>
        </c:ser>
        <c:ser>
          <c:idx val="2"/>
          <c:order val="2"/>
          <c:tx>
            <c:v>R = 10,5 см</c:v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лампы'!$D$2:$D$145</c:f>
              <c:numCache>
                <c:formatCode>General</c:formatCode>
                <c:ptCount val="144"/>
                <c:pt idx="0">
                  <c:v>0.78</c:v>
                </c:pt>
                <c:pt idx="1">
                  <c:v>0.84</c:v>
                </c:pt>
                <c:pt idx="2">
                  <c:v>1.03</c:v>
                </c:pt>
                <c:pt idx="3">
                  <c:v>1.26</c:v>
                </c:pt>
                <c:pt idx="4">
                  <c:v>1.4</c:v>
                </c:pt>
                <c:pt idx="5">
                  <c:v>1.43</c:v>
                </c:pt>
                <c:pt idx="6">
                  <c:v>1.43</c:v>
                </c:pt>
                <c:pt idx="7">
                  <c:v>1.43</c:v>
                </c:pt>
                <c:pt idx="8">
                  <c:v>1.43</c:v>
                </c:pt>
                <c:pt idx="9">
                  <c:v>1.35</c:v>
                </c:pt>
                <c:pt idx="10">
                  <c:v>1.1399999999999999</c:v>
                </c:pt>
                <c:pt idx="11">
                  <c:v>1.19</c:v>
                </c:pt>
                <c:pt idx="12">
                  <c:v>1.39</c:v>
                </c:pt>
                <c:pt idx="13">
                  <c:v>1.44</c:v>
                </c:pt>
                <c:pt idx="14">
                  <c:v>1.42</c:v>
                </c:pt>
                <c:pt idx="15">
                  <c:v>1.36</c:v>
                </c:pt>
                <c:pt idx="16">
                  <c:v>1.25</c:v>
                </c:pt>
                <c:pt idx="17">
                  <c:v>1.01</c:v>
                </c:pt>
                <c:pt idx="18">
                  <c:v>0.82</c:v>
                </c:pt>
                <c:pt idx="19">
                  <c:v>0.8</c:v>
                </c:pt>
                <c:pt idx="20">
                  <c:v>0.94</c:v>
                </c:pt>
                <c:pt idx="21">
                  <c:v>1.1499999999999999</c:v>
                </c:pt>
                <c:pt idx="22">
                  <c:v>1.31</c:v>
                </c:pt>
                <c:pt idx="23">
                  <c:v>1.4</c:v>
                </c:pt>
                <c:pt idx="24">
                  <c:v>1.43</c:v>
                </c:pt>
                <c:pt idx="25">
                  <c:v>1.38</c:v>
                </c:pt>
                <c:pt idx="26">
                  <c:v>1.22</c:v>
                </c:pt>
                <c:pt idx="27">
                  <c:v>1.22</c:v>
                </c:pt>
                <c:pt idx="28">
                  <c:v>1.38</c:v>
                </c:pt>
                <c:pt idx="29">
                  <c:v>1.43</c:v>
                </c:pt>
                <c:pt idx="30">
                  <c:v>1.43</c:v>
                </c:pt>
                <c:pt idx="31">
                  <c:v>1.43</c:v>
                </c:pt>
                <c:pt idx="32">
                  <c:v>1.42</c:v>
                </c:pt>
                <c:pt idx="33">
                  <c:v>1.28</c:v>
                </c:pt>
                <c:pt idx="34">
                  <c:v>1.06</c:v>
                </c:pt>
                <c:pt idx="35">
                  <c:v>0.9</c:v>
                </c:pt>
                <c:pt idx="36">
                  <c:v>0.87</c:v>
                </c:pt>
                <c:pt idx="37">
                  <c:v>0.99</c:v>
                </c:pt>
                <c:pt idx="38">
                  <c:v>1.19</c:v>
                </c:pt>
                <c:pt idx="39">
                  <c:v>1.35</c:v>
                </c:pt>
                <c:pt idx="40">
                  <c:v>1.41</c:v>
                </c:pt>
                <c:pt idx="41">
                  <c:v>1.43</c:v>
                </c:pt>
                <c:pt idx="42">
                  <c:v>1.44</c:v>
                </c:pt>
                <c:pt idx="43">
                  <c:v>1.43</c:v>
                </c:pt>
                <c:pt idx="44">
                  <c:v>1.38</c:v>
                </c:pt>
                <c:pt idx="45">
                  <c:v>1.23</c:v>
                </c:pt>
                <c:pt idx="46">
                  <c:v>1.17</c:v>
                </c:pt>
                <c:pt idx="47">
                  <c:v>1.31</c:v>
                </c:pt>
                <c:pt idx="48">
                  <c:v>1.43</c:v>
                </c:pt>
                <c:pt idx="49">
                  <c:v>1.44</c:v>
                </c:pt>
                <c:pt idx="50">
                  <c:v>1.39</c:v>
                </c:pt>
                <c:pt idx="51">
                  <c:v>1.31</c:v>
                </c:pt>
                <c:pt idx="52">
                  <c:v>1.1499999999999999</c:v>
                </c:pt>
                <c:pt idx="53">
                  <c:v>0.94</c:v>
                </c:pt>
                <c:pt idx="54">
                  <c:v>0.8</c:v>
                </c:pt>
                <c:pt idx="55">
                  <c:v>0.87</c:v>
                </c:pt>
                <c:pt idx="56">
                  <c:v>1.07</c:v>
                </c:pt>
                <c:pt idx="57">
                  <c:v>1.3</c:v>
                </c:pt>
                <c:pt idx="58">
                  <c:v>1.41</c:v>
                </c:pt>
                <c:pt idx="59">
                  <c:v>1.44</c:v>
                </c:pt>
                <c:pt idx="60">
                  <c:v>1.44</c:v>
                </c:pt>
                <c:pt idx="61">
                  <c:v>1.34</c:v>
                </c:pt>
                <c:pt idx="62">
                  <c:v>1.18</c:v>
                </c:pt>
                <c:pt idx="63">
                  <c:v>1.29</c:v>
                </c:pt>
                <c:pt idx="64">
                  <c:v>1.44</c:v>
                </c:pt>
                <c:pt idx="65">
                  <c:v>1.44</c:v>
                </c:pt>
                <c:pt idx="66">
                  <c:v>1.44</c:v>
                </c:pt>
                <c:pt idx="67">
                  <c:v>1.44</c:v>
                </c:pt>
                <c:pt idx="68">
                  <c:v>1.41</c:v>
                </c:pt>
                <c:pt idx="69">
                  <c:v>1.33</c:v>
                </c:pt>
                <c:pt idx="70">
                  <c:v>1.18</c:v>
                </c:pt>
                <c:pt idx="71">
                  <c:v>1.03</c:v>
                </c:pt>
                <c:pt idx="72">
                  <c:v>0.96</c:v>
                </c:pt>
                <c:pt idx="73">
                  <c:v>1.03</c:v>
                </c:pt>
                <c:pt idx="74">
                  <c:v>1.18</c:v>
                </c:pt>
                <c:pt idx="75">
                  <c:v>1.33</c:v>
                </c:pt>
                <c:pt idx="76">
                  <c:v>1.41</c:v>
                </c:pt>
                <c:pt idx="77">
                  <c:v>1.44</c:v>
                </c:pt>
                <c:pt idx="78">
                  <c:v>1.44</c:v>
                </c:pt>
                <c:pt idx="79">
                  <c:v>1.44</c:v>
                </c:pt>
                <c:pt idx="80">
                  <c:v>1.44</c:v>
                </c:pt>
                <c:pt idx="81">
                  <c:v>1.29</c:v>
                </c:pt>
                <c:pt idx="82">
                  <c:v>1.18</c:v>
                </c:pt>
                <c:pt idx="83">
                  <c:v>1.34</c:v>
                </c:pt>
                <c:pt idx="84">
                  <c:v>1.44</c:v>
                </c:pt>
                <c:pt idx="85">
                  <c:v>1.44</c:v>
                </c:pt>
                <c:pt idx="86">
                  <c:v>1.41</c:v>
                </c:pt>
                <c:pt idx="87">
                  <c:v>1.3</c:v>
                </c:pt>
                <c:pt idx="88">
                  <c:v>1.07</c:v>
                </c:pt>
                <c:pt idx="89">
                  <c:v>0.87</c:v>
                </c:pt>
                <c:pt idx="90">
                  <c:v>0.8</c:v>
                </c:pt>
                <c:pt idx="91">
                  <c:v>0.94</c:v>
                </c:pt>
                <c:pt idx="92">
                  <c:v>1.1499999999999999</c:v>
                </c:pt>
                <c:pt idx="93">
                  <c:v>1.31</c:v>
                </c:pt>
                <c:pt idx="94">
                  <c:v>1.39</c:v>
                </c:pt>
                <c:pt idx="95">
                  <c:v>1.44</c:v>
                </c:pt>
                <c:pt idx="96">
                  <c:v>1.43</c:v>
                </c:pt>
                <c:pt idx="97">
                  <c:v>1.31</c:v>
                </c:pt>
                <c:pt idx="98">
                  <c:v>1.17</c:v>
                </c:pt>
                <c:pt idx="99">
                  <c:v>1.23</c:v>
                </c:pt>
                <c:pt idx="100">
                  <c:v>1.38</c:v>
                </c:pt>
                <c:pt idx="101">
                  <c:v>1.43</c:v>
                </c:pt>
                <c:pt idx="102">
                  <c:v>1.44</c:v>
                </c:pt>
                <c:pt idx="103">
                  <c:v>1.43</c:v>
                </c:pt>
                <c:pt idx="104">
                  <c:v>1.41</c:v>
                </c:pt>
                <c:pt idx="105">
                  <c:v>1.35</c:v>
                </c:pt>
                <c:pt idx="106">
                  <c:v>1.19</c:v>
                </c:pt>
                <c:pt idx="107">
                  <c:v>0.99</c:v>
                </c:pt>
                <c:pt idx="108">
                  <c:v>0.87</c:v>
                </c:pt>
                <c:pt idx="109">
                  <c:v>0.9</c:v>
                </c:pt>
                <c:pt idx="110">
                  <c:v>1.06</c:v>
                </c:pt>
                <c:pt idx="111">
                  <c:v>1.28</c:v>
                </c:pt>
                <c:pt idx="112">
                  <c:v>1.42</c:v>
                </c:pt>
                <c:pt idx="113">
                  <c:v>1.43</c:v>
                </c:pt>
                <c:pt idx="114">
                  <c:v>1.43</c:v>
                </c:pt>
                <c:pt idx="115">
                  <c:v>1.43</c:v>
                </c:pt>
                <c:pt idx="116">
                  <c:v>1.38</c:v>
                </c:pt>
                <c:pt idx="117">
                  <c:v>1.22</c:v>
                </c:pt>
                <c:pt idx="118">
                  <c:v>1.22</c:v>
                </c:pt>
                <c:pt idx="119">
                  <c:v>1.38</c:v>
                </c:pt>
                <c:pt idx="120">
                  <c:v>1.43</c:v>
                </c:pt>
                <c:pt idx="121">
                  <c:v>1.4</c:v>
                </c:pt>
                <c:pt idx="122">
                  <c:v>1.31</c:v>
                </c:pt>
                <c:pt idx="123">
                  <c:v>1.1499999999999999</c:v>
                </c:pt>
                <c:pt idx="124">
                  <c:v>0.94</c:v>
                </c:pt>
                <c:pt idx="125">
                  <c:v>0.8</c:v>
                </c:pt>
                <c:pt idx="126">
                  <c:v>0.82</c:v>
                </c:pt>
                <c:pt idx="127">
                  <c:v>1.01</c:v>
                </c:pt>
                <c:pt idx="128">
                  <c:v>1.25</c:v>
                </c:pt>
                <c:pt idx="129">
                  <c:v>1.36</c:v>
                </c:pt>
                <c:pt idx="130">
                  <c:v>1.42</c:v>
                </c:pt>
                <c:pt idx="131">
                  <c:v>1.44</c:v>
                </c:pt>
                <c:pt idx="132">
                  <c:v>1.39</c:v>
                </c:pt>
                <c:pt idx="133">
                  <c:v>1.19</c:v>
                </c:pt>
                <c:pt idx="134">
                  <c:v>1.1399999999999999</c:v>
                </c:pt>
                <c:pt idx="135">
                  <c:v>1.35</c:v>
                </c:pt>
                <c:pt idx="136">
                  <c:v>1.43</c:v>
                </c:pt>
                <c:pt idx="137">
                  <c:v>1.43</c:v>
                </c:pt>
                <c:pt idx="138">
                  <c:v>1.43</c:v>
                </c:pt>
                <c:pt idx="139">
                  <c:v>1.43</c:v>
                </c:pt>
                <c:pt idx="140">
                  <c:v>1.4</c:v>
                </c:pt>
                <c:pt idx="141">
                  <c:v>1.26</c:v>
                </c:pt>
                <c:pt idx="142">
                  <c:v>1.03</c:v>
                </c:pt>
                <c:pt idx="14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E-46BA-889D-8E917AF78F8B}"/>
            </c:ext>
          </c:extLst>
        </c:ser>
        <c:ser>
          <c:idx val="3"/>
          <c:order val="3"/>
          <c:tx>
            <c:v>+2 см</c:v>
          </c:tx>
          <c:spPr>
            <a:ln w="28575" cap="rnd">
              <a:solidFill>
                <a:srgbClr val="9DBB05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лампы'!$E$2:$E$145</c:f>
              <c:numCache>
                <c:formatCode>General</c:formatCode>
                <c:ptCount val="144"/>
                <c:pt idx="0">
                  <c:v>0.81</c:v>
                </c:pt>
                <c:pt idx="1">
                  <c:v>0.86</c:v>
                </c:pt>
                <c:pt idx="2">
                  <c:v>1.04</c:v>
                </c:pt>
                <c:pt idx="3">
                  <c:v>1.28</c:v>
                </c:pt>
                <c:pt idx="4">
                  <c:v>1.41</c:v>
                </c:pt>
                <c:pt idx="5">
                  <c:v>1.42</c:v>
                </c:pt>
                <c:pt idx="6">
                  <c:v>1.43</c:v>
                </c:pt>
                <c:pt idx="7">
                  <c:v>1.43</c:v>
                </c:pt>
                <c:pt idx="8">
                  <c:v>1.26</c:v>
                </c:pt>
                <c:pt idx="9">
                  <c:v>1.1000000000000001</c:v>
                </c:pt>
                <c:pt idx="10">
                  <c:v>1.25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1.42</c:v>
                </c:pt>
                <c:pt idx="15">
                  <c:v>1.35</c:v>
                </c:pt>
                <c:pt idx="16">
                  <c:v>1.17</c:v>
                </c:pt>
                <c:pt idx="17">
                  <c:v>0.95</c:v>
                </c:pt>
                <c:pt idx="18">
                  <c:v>0.79</c:v>
                </c:pt>
                <c:pt idx="19">
                  <c:v>0.81</c:v>
                </c:pt>
                <c:pt idx="20">
                  <c:v>0.99</c:v>
                </c:pt>
                <c:pt idx="21">
                  <c:v>1.2</c:v>
                </c:pt>
                <c:pt idx="22">
                  <c:v>1.36</c:v>
                </c:pt>
                <c:pt idx="23">
                  <c:v>1.42</c:v>
                </c:pt>
                <c:pt idx="24">
                  <c:v>1.42</c:v>
                </c:pt>
                <c:pt idx="25">
                  <c:v>1.43</c:v>
                </c:pt>
                <c:pt idx="26">
                  <c:v>1.36</c:v>
                </c:pt>
                <c:pt idx="27">
                  <c:v>1.17</c:v>
                </c:pt>
                <c:pt idx="28">
                  <c:v>1.24</c:v>
                </c:pt>
                <c:pt idx="29">
                  <c:v>1.41</c:v>
                </c:pt>
                <c:pt idx="30">
                  <c:v>1.42</c:v>
                </c:pt>
                <c:pt idx="31">
                  <c:v>1.43</c:v>
                </c:pt>
                <c:pt idx="32">
                  <c:v>1.41</c:v>
                </c:pt>
                <c:pt idx="33">
                  <c:v>1.32</c:v>
                </c:pt>
                <c:pt idx="34">
                  <c:v>1.1399999999999999</c:v>
                </c:pt>
                <c:pt idx="35">
                  <c:v>0.96</c:v>
                </c:pt>
                <c:pt idx="36">
                  <c:v>0.89</c:v>
                </c:pt>
                <c:pt idx="37">
                  <c:v>0.99</c:v>
                </c:pt>
                <c:pt idx="38">
                  <c:v>1.18</c:v>
                </c:pt>
                <c:pt idx="39">
                  <c:v>1.33</c:v>
                </c:pt>
                <c:pt idx="40">
                  <c:v>1.41</c:v>
                </c:pt>
                <c:pt idx="41">
                  <c:v>1.41</c:v>
                </c:pt>
                <c:pt idx="42">
                  <c:v>1.42</c:v>
                </c:pt>
                <c:pt idx="43">
                  <c:v>1.39</c:v>
                </c:pt>
                <c:pt idx="44">
                  <c:v>1.19</c:v>
                </c:pt>
                <c:pt idx="45">
                  <c:v>1.1499999999999999</c:v>
                </c:pt>
                <c:pt idx="46">
                  <c:v>1.34</c:v>
                </c:pt>
                <c:pt idx="47">
                  <c:v>1.43</c:v>
                </c:pt>
                <c:pt idx="48">
                  <c:v>1.43</c:v>
                </c:pt>
                <c:pt idx="49">
                  <c:v>1.42</c:v>
                </c:pt>
                <c:pt idx="50">
                  <c:v>1.36</c:v>
                </c:pt>
                <c:pt idx="51">
                  <c:v>1.27</c:v>
                </c:pt>
                <c:pt idx="52">
                  <c:v>1.1000000000000001</c:v>
                </c:pt>
                <c:pt idx="53">
                  <c:v>0.91</c:v>
                </c:pt>
                <c:pt idx="54">
                  <c:v>0.82</c:v>
                </c:pt>
                <c:pt idx="55">
                  <c:v>0.9</c:v>
                </c:pt>
                <c:pt idx="56">
                  <c:v>1.1100000000000001</c:v>
                </c:pt>
                <c:pt idx="57">
                  <c:v>1.29</c:v>
                </c:pt>
                <c:pt idx="58">
                  <c:v>1.42</c:v>
                </c:pt>
                <c:pt idx="59">
                  <c:v>1.44</c:v>
                </c:pt>
                <c:pt idx="60">
                  <c:v>1.44</c:v>
                </c:pt>
                <c:pt idx="61">
                  <c:v>1.44</c:v>
                </c:pt>
                <c:pt idx="62">
                  <c:v>1.41</c:v>
                </c:pt>
                <c:pt idx="63">
                  <c:v>1.2</c:v>
                </c:pt>
                <c:pt idx="64">
                  <c:v>1.23</c:v>
                </c:pt>
                <c:pt idx="65">
                  <c:v>1.41</c:v>
                </c:pt>
                <c:pt idx="66">
                  <c:v>1.43</c:v>
                </c:pt>
                <c:pt idx="67">
                  <c:v>1.44</c:v>
                </c:pt>
                <c:pt idx="68">
                  <c:v>1.44</c:v>
                </c:pt>
                <c:pt idx="69">
                  <c:v>1.36</c:v>
                </c:pt>
                <c:pt idx="70">
                  <c:v>1.19</c:v>
                </c:pt>
                <c:pt idx="71">
                  <c:v>1.04</c:v>
                </c:pt>
                <c:pt idx="72">
                  <c:v>0.95</c:v>
                </c:pt>
                <c:pt idx="73">
                  <c:v>1.04</c:v>
                </c:pt>
                <c:pt idx="74">
                  <c:v>1.19</c:v>
                </c:pt>
                <c:pt idx="75">
                  <c:v>1.36</c:v>
                </c:pt>
                <c:pt idx="76">
                  <c:v>1.44</c:v>
                </c:pt>
                <c:pt idx="77">
                  <c:v>1.44</c:v>
                </c:pt>
                <c:pt idx="78">
                  <c:v>1.43</c:v>
                </c:pt>
                <c:pt idx="79">
                  <c:v>1.41</c:v>
                </c:pt>
                <c:pt idx="80">
                  <c:v>1.23</c:v>
                </c:pt>
                <c:pt idx="81">
                  <c:v>1.2</c:v>
                </c:pt>
                <c:pt idx="82">
                  <c:v>1.41</c:v>
                </c:pt>
                <c:pt idx="83">
                  <c:v>1.44</c:v>
                </c:pt>
                <c:pt idx="84">
                  <c:v>1.44</c:v>
                </c:pt>
                <c:pt idx="85">
                  <c:v>1.44</c:v>
                </c:pt>
                <c:pt idx="86">
                  <c:v>1.42</c:v>
                </c:pt>
                <c:pt idx="87">
                  <c:v>1.29</c:v>
                </c:pt>
                <c:pt idx="88">
                  <c:v>1.1100000000000001</c:v>
                </c:pt>
                <c:pt idx="89">
                  <c:v>0.9</c:v>
                </c:pt>
                <c:pt idx="90">
                  <c:v>0.82</c:v>
                </c:pt>
                <c:pt idx="91">
                  <c:v>0.91</c:v>
                </c:pt>
                <c:pt idx="92">
                  <c:v>1.1000000000000001</c:v>
                </c:pt>
                <c:pt idx="93">
                  <c:v>1.27</c:v>
                </c:pt>
                <c:pt idx="94">
                  <c:v>1.36</c:v>
                </c:pt>
                <c:pt idx="95">
                  <c:v>1.42</c:v>
                </c:pt>
                <c:pt idx="96">
                  <c:v>1.43</c:v>
                </c:pt>
                <c:pt idx="97">
                  <c:v>1.43</c:v>
                </c:pt>
                <c:pt idx="98">
                  <c:v>1.34</c:v>
                </c:pt>
                <c:pt idx="99">
                  <c:v>1.1499999999999999</c:v>
                </c:pt>
                <c:pt idx="100">
                  <c:v>1.19</c:v>
                </c:pt>
                <c:pt idx="101">
                  <c:v>1.39</c:v>
                </c:pt>
                <c:pt idx="102">
                  <c:v>1.42</c:v>
                </c:pt>
                <c:pt idx="103">
                  <c:v>1.41</c:v>
                </c:pt>
                <c:pt idx="104">
                  <c:v>1.41</c:v>
                </c:pt>
                <c:pt idx="105">
                  <c:v>1.33</c:v>
                </c:pt>
                <c:pt idx="106">
                  <c:v>1.18</c:v>
                </c:pt>
                <c:pt idx="107">
                  <c:v>0.99</c:v>
                </c:pt>
                <c:pt idx="108">
                  <c:v>0.89</c:v>
                </c:pt>
                <c:pt idx="109">
                  <c:v>0.96</c:v>
                </c:pt>
                <c:pt idx="110">
                  <c:v>1.1399999999999999</c:v>
                </c:pt>
                <c:pt idx="111">
                  <c:v>1.32</c:v>
                </c:pt>
                <c:pt idx="112">
                  <c:v>1.41</c:v>
                </c:pt>
                <c:pt idx="113">
                  <c:v>1.43</c:v>
                </c:pt>
                <c:pt idx="114">
                  <c:v>1.42</c:v>
                </c:pt>
                <c:pt idx="115">
                  <c:v>1.41</c:v>
                </c:pt>
                <c:pt idx="116">
                  <c:v>1.24</c:v>
                </c:pt>
                <c:pt idx="117">
                  <c:v>1.17</c:v>
                </c:pt>
                <c:pt idx="118">
                  <c:v>1.36</c:v>
                </c:pt>
                <c:pt idx="119">
                  <c:v>1.43</c:v>
                </c:pt>
                <c:pt idx="120">
                  <c:v>1.42</c:v>
                </c:pt>
                <c:pt idx="121">
                  <c:v>1.42</c:v>
                </c:pt>
                <c:pt idx="122">
                  <c:v>1.36</c:v>
                </c:pt>
                <c:pt idx="123">
                  <c:v>1.2</c:v>
                </c:pt>
                <c:pt idx="124">
                  <c:v>0.99</c:v>
                </c:pt>
                <c:pt idx="125">
                  <c:v>0.81</c:v>
                </c:pt>
                <c:pt idx="126">
                  <c:v>0.79</c:v>
                </c:pt>
                <c:pt idx="127">
                  <c:v>0.95</c:v>
                </c:pt>
                <c:pt idx="128">
                  <c:v>1.17</c:v>
                </c:pt>
                <c:pt idx="129">
                  <c:v>1.35</c:v>
                </c:pt>
                <c:pt idx="130">
                  <c:v>1.42</c:v>
                </c:pt>
                <c:pt idx="131">
                  <c:v>1.43</c:v>
                </c:pt>
                <c:pt idx="132">
                  <c:v>1.42</c:v>
                </c:pt>
                <c:pt idx="133">
                  <c:v>1.41</c:v>
                </c:pt>
                <c:pt idx="134">
                  <c:v>1.25</c:v>
                </c:pt>
                <c:pt idx="135">
                  <c:v>1.1000000000000001</c:v>
                </c:pt>
                <c:pt idx="136">
                  <c:v>1.26</c:v>
                </c:pt>
                <c:pt idx="137">
                  <c:v>1.43</c:v>
                </c:pt>
                <c:pt idx="138">
                  <c:v>1.43</c:v>
                </c:pt>
                <c:pt idx="139">
                  <c:v>1.42</c:v>
                </c:pt>
                <c:pt idx="140">
                  <c:v>1.41</c:v>
                </c:pt>
                <c:pt idx="141">
                  <c:v>1.28</c:v>
                </c:pt>
                <c:pt idx="142">
                  <c:v>1.04</c:v>
                </c:pt>
                <c:pt idx="14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9E-46BA-889D-8E917AF78F8B}"/>
            </c:ext>
          </c:extLst>
        </c:ser>
        <c:ser>
          <c:idx val="4"/>
          <c:order val="4"/>
          <c:tx>
            <c:v>+4 см</c:v>
          </c:tx>
          <c:spPr>
            <a:ln w="28575" cap="rnd">
              <a:solidFill>
                <a:schemeClr val="accent4">
                  <a:lumMod val="75000"/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лампы'!$F$2:$F$145</c:f>
              <c:numCache>
                <c:formatCode>General</c:formatCode>
                <c:ptCount val="144"/>
                <c:pt idx="0">
                  <c:v>0.93</c:v>
                </c:pt>
                <c:pt idx="1">
                  <c:v>1</c:v>
                </c:pt>
                <c:pt idx="2">
                  <c:v>1.1100000000000001</c:v>
                </c:pt>
                <c:pt idx="3">
                  <c:v>1.29</c:v>
                </c:pt>
                <c:pt idx="4">
                  <c:v>1.41</c:v>
                </c:pt>
                <c:pt idx="5">
                  <c:v>1.42</c:v>
                </c:pt>
                <c:pt idx="6">
                  <c:v>1.43</c:v>
                </c:pt>
                <c:pt idx="7">
                  <c:v>1.31</c:v>
                </c:pt>
                <c:pt idx="8">
                  <c:v>1.08</c:v>
                </c:pt>
                <c:pt idx="9">
                  <c:v>1.24</c:v>
                </c:pt>
                <c:pt idx="10">
                  <c:v>1.42</c:v>
                </c:pt>
                <c:pt idx="11">
                  <c:v>1.42</c:v>
                </c:pt>
                <c:pt idx="12">
                  <c:v>1.42</c:v>
                </c:pt>
                <c:pt idx="13">
                  <c:v>1.42</c:v>
                </c:pt>
                <c:pt idx="14">
                  <c:v>1.41</c:v>
                </c:pt>
                <c:pt idx="15">
                  <c:v>1.3</c:v>
                </c:pt>
                <c:pt idx="16">
                  <c:v>1.1000000000000001</c:v>
                </c:pt>
                <c:pt idx="17">
                  <c:v>0.89</c:v>
                </c:pt>
                <c:pt idx="18">
                  <c:v>0.78</c:v>
                </c:pt>
                <c:pt idx="19">
                  <c:v>0.88</c:v>
                </c:pt>
                <c:pt idx="20">
                  <c:v>1.0900000000000001</c:v>
                </c:pt>
                <c:pt idx="21">
                  <c:v>1.29</c:v>
                </c:pt>
                <c:pt idx="22">
                  <c:v>1.4</c:v>
                </c:pt>
                <c:pt idx="23">
                  <c:v>1.41</c:v>
                </c:pt>
                <c:pt idx="24">
                  <c:v>1.41</c:v>
                </c:pt>
                <c:pt idx="25">
                  <c:v>1.41</c:v>
                </c:pt>
                <c:pt idx="26">
                  <c:v>1.41</c:v>
                </c:pt>
                <c:pt idx="27">
                  <c:v>1.41</c:v>
                </c:pt>
                <c:pt idx="28">
                  <c:v>1.28</c:v>
                </c:pt>
                <c:pt idx="29">
                  <c:v>1.18</c:v>
                </c:pt>
                <c:pt idx="30">
                  <c:v>1.31</c:v>
                </c:pt>
                <c:pt idx="31">
                  <c:v>1.41</c:v>
                </c:pt>
                <c:pt idx="32">
                  <c:v>1.43</c:v>
                </c:pt>
                <c:pt idx="33">
                  <c:v>1.42</c:v>
                </c:pt>
                <c:pt idx="34">
                  <c:v>1.29</c:v>
                </c:pt>
                <c:pt idx="35">
                  <c:v>1.04</c:v>
                </c:pt>
                <c:pt idx="36">
                  <c:v>0.87</c:v>
                </c:pt>
                <c:pt idx="37">
                  <c:v>0.93</c:v>
                </c:pt>
                <c:pt idx="38">
                  <c:v>1.17</c:v>
                </c:pt>
                <c:pt idx="39">
                  <c:v>1.38</c:v>
                </c:pt>
                <c:pt idx="40">
                  <c:v>1.42</c:v>
                </c:pt>
                <c:pt idx="41">
                  <c:v>1.42</c:v>
                </c:pt>
                <c:pt idx="42">
                  <c:v>1.34</c:v>
                </c:pt>
                <c:pt idx="43">
                  <c:v>1.1599999999999999</c:v>
                </c:pt>
                <c:pt idx="44">
                  <c:v>1.19</c:v>
                </c:pt>
                <c:pt idx="45">
                  <c:v>1.38</c:v>
                </c:pt>
                <c:pt idx="46">
                  <c:v>1.42</c:v>
                </c:pt>
                <c:pt idx="47">
                  <c:v>1.42</c:v>
                </c:pt>
                <c:pt idx="48">
                  <c:v>1.42</c:v>
                </c:pt>
                <c:pt idx="49">
                  <c:v>1.42</c:v>
                </c:pt>
                <c:pt idx="50">
                  <c:v>1.42</c:v>
                </c:pt>
                <c:pt idx="51">
                  <c:v>1.29</c:v>
                </c:pt>
                <c:pt idx="52">
                  <c:v>1.06</c:v>
                </c:pt>
                <c:pt idx="53">
                  <c:v>0.85</c:v>
                </c:pt>
                <c:pt idx="54">
                  <c:v>0.78</c:v>
                </c:pt>
                <c:pt idx="55">
                  <c:v>0.9</c:v>
                </c:pt>
                <c:pt idx="56">
                  <c:v>1.1100000000000001</c:v>
                </c:pt>
                <c:pt idx="57">
                  <c:v>1.31</c:v>
                </c:pt>
                <c:pt idx="58">
                  <c:v>1.41</c:v>
                </c:pt>
                <c:pt idx="59">
                  <c:v>1.43</c:v>
                </c:pt>
                <c:pt idx="60">
                  <c:v>1.43</c:v>
                </c:pt>
                <c:pt idx="61">
                  <c:v>1.43</c:v>
                </c:pt>
                <c:pt idx="62">
                  <c:v>1.43</c:v>
                </c:pt>
                <c:pt idx="63">
                  <c:v>1.35</c:v>
                </c:pt>
                <c:pt idx="64">
                  <c:v>1.19</c:v>
                </c:pt>
                <c:pt idx="65">
                  <c:v>1.29</c:v>
                </c:pt>
                <c:pt idx="66">
                  <c:v>1.43</c:v>
                </c:pt>
                <c:pt idx="67">
                  <c:v>1.43</c:v>
                </c:pt>
                <c:pt idx="68">
                  <c:v>1.44</c:v>
                </c:pt>
                <c:pt idx="69">
                  <c:v>1.39</c:v>
                </c:pt>
                <c:pt idx="70">
                  <c:v>1.24</c:v>
                </c:pt>
                <c:pt idx="71">
                  <c:v>1.04</c:v>
                </c:pt>
                <c:pt idx="72">
                  <c:v>0.95</c:v>
                </c:pt>
                <c:pt idx="73">
                  <c:v>1.04</c:v>
                </c:pt>
                <c:pt idx="74">
                  <c:v>1.24</c:v>
                </c:pt>
                <c:pt idx="75">
                  <c:v>1.39</c:v>
                </c:pt>
                <c:pt idx="76">
                  <c:v>1.44</c:v>
                </c:pt>
                <c:pt idx="77">
                  <c:v>1.43</c:v>
                </c:pt>
                <c:pt idx="78">
                  <c:v>1.43</c:v>
                </c:pt>
                <c:pt idx="79">
                  <c:v>1.29</c:v>
                </c:pt>
                <c:pt idx="80">
                  <c:v>1.19</c:v>
                </c:pt>
                <c:pt idx="81">
                  <c:v>1.35</c:v>
                </c:pt>
                <c:pt idx="82">
                  <c:v>1.43</c:v>
                </c:pt>
                <c:pt idx="83">
                  <c:v>1.43</c:v>
                </c:pt>
                <c:pt idx="84">
                  <c:v>1.43</c:v>
                </c:pt>
                <c:pt idx="85">
                  <c:v>1.43</c:v>
                </c:pt>
                <c:pt idx="86">
                  <c:v>1.41</c:v>
                </c:pt>
                <c:pt idx="87">
                  <c:v>1.31</c:v>
                </c:pt>
                <c:pt idx="88">
                  <c:v>1.1100000000000001</c:v>
                </c:pt>
                <c:pt idx="89">
                  <c:v>0.9</c:v>
                </c:pt>
                <c:pt idx="90">
                  <c:v>0.78</c:v>
                </c:pt>
                <c:pt idx="91">
                  <c:v>0.85</c:v>
                </c:pt>
                <c:pt idx="92">
                  <c:v>1.06</c:v>
                </c:pt>
                <c:pt idx="93">
                  <c:v>1.29</c:v>
                </c:pt>
                <c:pt idx="94">
                  <c:v>1.42</c:v>
                </c:pt>
                <c:pt idx="95">
                  <c:v>1.42</c:v>
                </c:pt>
                <c:pt idx="96">
                  <c:v>1.42</c:v>
                </c:pt>
                <c:pt idx="97">
                  <c:v>1.42</c:v>
                </c:pt>
                <c:pt idx="98">
                  <c:v>1.42</c:v>
                </c:pt>
                <c:pt idx="99">
                  <c:v>1.38</c:v>
                </c:pt>
                <c:pt idx="100">
                  <c:v>1.19</c:v>
                </c:pt>
                <c:pt idx="101">
                  <c:v>1.1599999999999999</c:v>
                </c:pt>
                <c:pt idx="102">
                  <c:v>1.34</c:v>
                </c:pt>
                <c:pt idx="103">
                  <c:v>1.42</c:v>
                </c:pt>
                <c:pt idx="104">
                  <c:v>1.42</c:v>
                </c:pt>
                <c:pt idx="105">
                  <c:v>1.38</c:v>
                </c:pt>
                <c:pt idx="106">
                  <c:v>1.17</c:v>
                </c:pt>
                <c:pt idx="107">
                  <c:v>0.93</c:v>
                </c:pt>
                <c:pt idx="108">
                  <c:v>0.87</c:v>
                </c:pt>
                <c:pt idx="109">
                  <c:v>1.04</c:v>
                </c:pt>
                <c:pt idx="110">
                  <c:v>1.29</c:v>
                </c:pt>
                <c:pt idx="111">
                  <c:v>1.42</c:v>
                </c:pt>
                <c:pt idx="112">
                  <c:v>1.43</c:v>
                </c:pt>
                <c:pt idx="113">
                  <c:v>1.41</c:v>
                </c:pt>
                <c:pt idx="114">
                  <c:v>1.31</c:v>
                </c:pt>
                <c:pt idx="115">
                  <c:v>1.18</c:v>
                </c:pt>
                <c:pt idx="116">
                  <c:v>1.28</c:v>
                </c:pt>
                <c:pt idx="117">
                  <c:v>1.41</c:v>
                </c:pt>
                <c:pt idx="118">
                  <c:v>1.41</c:v>
                </c:pt>
                <c:pt idx="119">
                  <c:v>1.41</c:v>
                </c:pt>
                <c:pt idx="120">
                  <c:v>1.41</c:v>
                </c:pt>
                <c:pt idx="121">
                  <c:v>1.41</c:v>
                </c:pt>
                <c:pt idx="122">
                  <c:v>1.4</c:v>
                </c:pt>
                <c:pt idx="123">
                  <c:v>1.29</c:v>
                </c:pt>
                <c:pt idx="124">
                  <c:v>1.0900000000000001</c:v>
                </c:pt>
                <c:pt idx="125">
                  <c:v>0.88</c:v>
                </c:pt>
                <c:pt idx="126">
                  <c:v>0.78</c:v>
                </c:pt>
                <c:pt idx="127">
                  <c:v>0.89</c:v>
                </c:pt>
                <c:pt idx="128">
                  <c:v>1.1000000000000001</c:v>
                </c:pt>
                <c:pt idx="129">
                  <c:v>1.3</c:v>
                </c:pt>
                <c:pt idx="130">
                  <c:v>1.41</c:v>
                </c:pt>
                <c:pt idx="131">
                  <c:v>1.42</c:v>
                </c:pt>
                <c:pt idx="132">
                  <c:v>1.42</c:v>
                </c:pt>
                <c:pt idx="133">
                  <c:v>1.42</c:v>
                </c:pt>
                <c:pt idx="134">
                  <c:v>1.42</c:v>
                </c:pt>
                <c:pt idx="135">
                  <c:v>1.24</c:v>
                </c:pt>
                <c:pt idx="136">
                  <c:v>1.08</c:v>
                </c:pt>
                <c:pt idx="137">
                  <c:v>1.31</c:v>
                </c:pt>
                <c:pt idx="138">
                  <c:v>1.43</c:v>
                </c:pt>
                <c:pt idx="139">
                  <c:v>1.42</c:v>
                </c:pt>
                <c:pt idx="140">
                  <c:v>1.41</c:v>
                </c:pt>
                <c:pt idx="141">
                  <c:v>1.29</c:v>
                </c:pt>
                <c:pt idx="142">
                  <c:v>1.1100000000000001</c:v>
                </c:pt>
                <c:pt idx="1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9E-46BA-889D-8E917AF78F8B}"/>
            </c:ext>
          </c:extLst>
        </c:ser>
        <c:ser>
          <c:idx val="5"/>
          <c:order val="5"/>
          <c:tx>
            <c:v>+6 см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лампы'!$G$2:$G$145</c:f>
              <c:numCache>
                <c:formatCode>General</c:formatCode>
                <c:ptCount val="144"/>
                <c:pt idx="0">
                  <c:v>1.01</c:v>
                </c:pt>
                <c:pt idx="1">
                  <c:v>1.01</c:v>
                </c:pt>
                <c:pt idx="2">
                  <c:v>1.08</c:v>
                </c:pt>
                <c:pt idx="3">
                  <c:v>1.26</c:v>
                </c:pt>
                <c:pt idx="4">
                  <c:v>1.38</c:v>
                </c:pt>
                <c:pt idx="5">
                  <c:v>1.39</c:v>
                </c:pt>
                <c:pt idx="6">
                  <c:v>1.31</c:v>
                </c:pt>
                <c:pt idx="7">
                  <c:v>1.08</c:v>
                </c:pt>
                <c:pt idx="8">
                  <c:v>1.2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1.39</c:v>
                </c:pt>
                <c:pt idx="14">
                  <c:v>1.39</c:v>
                </c:pt>
                <c:pt idx="15">
                  <c:v>1.33</c:v>
                </c:pt>
                <c:pt idx="16">
                  <c:v>1.1599999999999999</c:v>
                </c:pt>
                <c:pt idx="17">
                  <c:v>0.94</c:v>
                </c:pt>
                <c:pt idx="18">
                  <c:v>0.81</c:v>
                </c:pt>
                <c:pt idx="19">
                  <c:v>0.85</c:v>
                </c:pt>
                <c:pt idx="20">
                  <c:v>0.96</c:v>
                </c:pt>
                <c:pt idx="21">
                  <c:v>1.1299999999999999</c:v>
                </c:pt>
                <c:pt idx="22">
                  <c:v>1.25</c:v>
                </c:pt>
                <c:pt idx="23">
                  <c:v>1.32</c:v>
                </c:pt>
                <c:pt idx="24">
                  <c:v>1.38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1.37</c:v>
                </c:pt>
                <c:pt idx="29">
                  <c:v>1.19</c:v>
                </c:pt>
                <c:pt idx="30">
                  <c:v>1.2</c:v>
                </c:pt>
                <c:pt idx="31">
                  <c:v>1.4</c:v>
                </c:pt>
                <c:pt idx="32">
                  <c:v>1.4</c:v>
                </c:pt>
                <c:pt idx="33">
                  <c:v>1.33</c:v>
                </c:pt>
                <c:pt idx="34">
                  <c:v>1.2</c:v>
                </c:pt>
                <c:pt idx="35">
                  <c:v>1.1599999999999999</c:v>
                </c:pt>
                <c:pt idx="36">
                  <c:v>1.1499999999999999</c:v>
                </c:pt>
                <c:pt idx="37">
                  <c:v>1.1599999999999999</c:v>
                </c:pt>
                <c:pt idx="38">
                  <c:v>1.2</c:v>
                </c:pt>
                <c:pt idx="39">
                  <c:v>1.33</c:v>
                </c:pt>
                <c:pt idx="40">
                  <c:v>1.4</c:v>
                </c:pt>
                <c:pt idx="41">
                  <c:v>1.4</c:v>
                </c:pt>
                <c:pt idx="42">
                  <c:v>1.2</c:v>
                </c:pt>
                <c:pt idx="43">
                  <c:v>1.19</c:v>
                </c:pt>
                <c:pt idx="44">
                  <c:v>1.37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1.38</c:v>
                </c:pt>
                <c:pt idx="49">
                  <c:v>1.32</c:v>
                </c:pt>
                <c:pt idx="50">
                  <c:v>1.25</c:v>
                </c:pt>
                <c:pt idx="51">
                  <c:v>1.1299999999999999</c:v>
                </c:pt>
                <c:pt idx="52">
                  <c:v>0.96</c:v>
                </c:pt>
                <c:pt idx="53">
                  <c:v>0.85</c:v>
                </c:pt>
                <c:pt idx="54">
                  <c:v>0.81</c:v>
                </c:pt>
                <c:pt idx="55">
                  <c:v>0.94</c:v>
                </c:pt>
                <c:pt idx="56">
                  <c:v>1.1599999999999999</c:v>
                </c:pt>
                <c:pt idx="57">
                  <c:v>1.33</c:v>
                </c:pt>
                <c:pt idx="58">
                  <c:v>1.39</c:v>
                </c:pt>
                <c:pt idx="59">
                  <c:v>1.39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1.2</c:v>
                </c:pt>
                <c:pt idx="65">
                  <c:v>1.08</c:v>
                </c:pt>
                <c:pt idx="66">
                  <c:v>1.31</c:v>
                </c:pt>
                <c:pt idx="67">
                  <c:v>1.39</c:v>
                </c:pt>
                <c:pt idx="68">
                  <c:v>1.38</c:v>
                </c:pt>
                <c:pt idx="69">
                  <c:v>1.26</c:v>
                </c:pt>
                <c:pt idx="70">
                  <c:v>1.08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1.08</c:v>
                </c:pt>
                <c:pt idx="75">
                  <c:v>1.26</c:v>
                </c:pt>
                <c:pt idx="76">
                  <c:v>1.38</c:v>
                </c:pt>
                <c:pt idx="77">
                  <c:v>1.39</c:v>
                </c:pt>
                <c:pt idx="78">
                  <c:v>1.31</c:v>
                </c:pt>
                <c:pt idx="79">
                  <c:v>1.08</c:v>
                </c:pt>
                <c:pt idx="80">
                  <c:v>1.2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1.39</c:v>
                </c:pt>
                <c:pt idx="86">
                  <c:v>1.39</c:v>
                </c:pt>
                <c:pt idx="87">
                  <c:v>1.33</c:v>
                </c:pt>
                <c:pt idx="88">
                  <c:v>1.1599999999999999</c:v>
                </c:pt>
                <c:pt idx="89">
                  <c:v>0.94</c:v>
                </c:pt>
                <c:pt idx="90">
                  <c:v>0.81</c:v>
                </c:pt>
                <c:pt idx="91">
                  <c:v>0.85</c:v>
                </c:pt>
                <c:pt idx="92">
                  <c:v>0.96</c:v>
                </c:pt>
                <c:pt idx="93">
                  <c:v>1.1299999999999999</c:v>
                </c:pt>
                <c:pt idx="94">
                  <c:v>1.25</c:v>
                </c:pt>
                <c:pt idx="95">
                  <c:v>1.32</c:v>
                </c:pt>
                <c:pt idx="96">
                  <c:v>1.38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1.37</c:v>
                </c:pt>
                <c:pt idx="101">
                  <c:v>1.19</c:v>
                </c:pt>
                <c:pt idx="102">
                  <c:v>1.2</c:v>
                </c:pt>
                <c:pt idx="103">
                  <c:v>1.4</c:v>
                </c:pt>
                <c:pt idx="104">
                  <c:v>1.4</c:v>
                </c:pt>
                <c:pt idx="105">
                  <c:v>1.33</c:v>
                </c:pt>
                <c:pt idx="106">
                  <c:v>1.2</c:v>
                </c:pt>
                <c:pt idx="107">
                  <c:v>1.1599999999999999</c:v>
                </c:pt>
                <c:pt idx="108">
                  <c:v>1.1499999999999999</c:v>
                </c:pt>
                <c:pt idx="109">
                  <c:v>1.1599999999999999</c:v>
                </c:pt>
                <c:pt idx="110">
                  <c:v>1.2</c:v>
                </c:pt>
                <c:pt idx="111">
                  <c:v>1.33</c:v>
                </c:pt>
                <c:pt idx="112">
                  <c:v>1.4</c:v>
                </c:pt>
                <c:pt idx="113">
                  <c:v>1.4</c:v>
                </c:pt>
                <c:pt idx="114">
                  <c:v>1.2</c:v>
                </c:pt>
                <c:pt idx="115">
                  <c:v>1.19</c:v>
                </c:pt>
                <c:pt idx="116">
                  <c:v>1.37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1.38</c:v>
                </c:pt>
                <c:pt idx="121">
                  <c:v>1.32</c:v>
                </c:pt>
                <c:pt idx="122">
                  <c:v>1.25</c:v>
                </c:pt>
                <c:pt idx="123">
                  <c:v>1.1299999999999999</c:v>
                </c:pt>
                <c:pt idx="124">
                  <c:v>0.96</c:v>
                </c:pt>
                <c:pt idx="125">
                  <c:v>0.85</c:v>
                </c:pt>
                <c:pt idx="126">
                  <c:v>0.81</c:v>
                </c:pt>
                <c:pt idx="127">
                  <c:v>0.94</c:v>
                </c:pt>
                <c:pt idx="128">
                  <c:v>1.1599999999999999</c:v>
                </c:pt>
                <c:pt idx="129">
                  <c:v>1.33</c:v>
                </c:pt>
                <c:pt idx="130">
                  <c:v>1.39</c:v>
                </c:pt>
                <c:pt idx="131">
                  <c:v>1.39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1.2</c:v>
                </c:pt>
                <c:pt idx="137">
                  <c:v>1.08</c:v>
                </c:pt>
                <c:pt idx="138">
                  <c:v>1.31</c:v>
                </c:pt>
                <c:pt idx="139">
                  <c:v>1.39</c:v>
                </c:pt>
                <c:pt idx="140">
                  <c:v>1.38</c:v>
                </c:pt>
                <c:pt idx="141">
                  <c:v>1.26</c:v>
                </c:pt>
                <c:pt idx="142">
                  <c:v>1.08</c:v>
                </c:pt>
                <c:pt idx="143">
                  <c:v>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9E-46BA-889D-8E917AF78F8B}"/>
            </c:ext>
          </c:extLst>
        </c:ser>
        <c:ser>
          <c:idx val="6"/>
          <c:order val="6"/>
          <c:tx>
            <c:strRef>
              <c:f>'4 лампы'!$H$1</c:f>
              <c:strCache>
                <c:ptCount val="1"/>
                <c:pt idx="0">
                  <c:v>расчёт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'4 лампы'!$A$2:$A$145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'4 лампы'!$H$2:$H$145</c:f>
              <c:numCache>
                <c:formatCode>General</c:formatCode>
                <c:ptCount val="144"/>
                <c:pt idx="0">
                  <c:v>1.6075752000000001</c:v>
                </c:pt>
                <c:pt idx="1">
                  <c:v>1.6075752000000001</c:v>
                </c:pt>
                <c:pt idx="2">
                  <c:v>1.6075752000000001</c:v>
                </c:pt>
                <c:pt idx="3">
                  <c:v>1.6075752000000001</c:v>
                </c:pt>
                <c:pt idx="4">
                  <c:v>1.6075752000000001</c:v>
                </c:pt>
                <c:pt idx="5">
                  <c:v>1.6075752000000001</c:v>
                </c:pt>
                <c:pt idx="6">
                  <c:v>1.6075752000000001</c:v>
                </c:pt>
                <c:pt idx="7">
                  <c:v>1.6075752000000001</c:v>
                </c:pt>
                <c:pt idx="8">
                  <c:v>1.6075752000000001</c:v>
                </c:pt>
                <c:pt idx="9">
                  <c:v>1.6075752000000001</c:v>
                </c:pt>
                <c:pt idx="10">
                  <c:v>1.6075752000000001</c:v>
                </c:pt>
                <c:pt idx="11">
                  <c:v>1.6075752000000001</c:v>
                </c:pt>
                <c:pt idx="12">
                  <c:v>1.6075752000000001</c:v>
                </c:pt>
                <c:pt idx="13">
                  <c:v>1.6075752000000001</c:v>
                </c:pt>
                <c:pt idx="14">
                  <c:v>1.6075752000000001</c:v>
                </c:pt>
                <c:pt idx="15">
                  <c:v>1.6075752000000001</c:v>
                </c:pt>
                <c:pt idx="16">
                  <c:v>1.6075752000000001</c:v>
                </c:pt>
                <c:pt idx="17">
                  <c:v>1.6075752000000001</c:v>
                </c:pt>
                <c:pt idx="18">
                  <c:v>1.6075752000000001</c:v>
                </c:pt>
                <c:pt idx="19">
                  <c:v>1.6075752000000001</c:v>
                </c:pt>
                <c:pt idx="20">
                  <c:v>1.6075752000000001</c:v>
                </c:pt>
                <c:pt idx="21">
                  <c:v>1.6075752000000001</c:v>
                </c:pt>
                <c:pt idx="22">
                  <c:v>1.6075752000000001</c:v>
                </c:pt>
                <c:pt idx="23">
                  <c:v>1.6075752000000001</c:v>
                </c:pt>
                <c:pt idx="24">
                  <c:v>1.6075752000000001</c:v>
                </c:pt>
                <c:pt idx="25">
                  <c:v>1.6075752000000001</c:v>
                </c:pt>
                <c:pt idx="26">
                  <c:v>1.6075752000000001</c:v>
                </c:pt>
                <c:pt idx="27">
                  <c:v>1.6075752000000001</c:v>
                </c:pt>
                <c:pt idx="28">
                  <c:v>1.6075752000000001</c:v>
                </c:pt>
                <c:pt idx="29">
                  <c:v>1.6075752000000001</c:v>
                </c:pt>
                <c:pt idx="30">
                  <c:v>1.6075752000000001</c:v>
                </c:pt>
                <c:pt idx="31">
                  <c:v>1.6075752000000001</c:v>
                </c:pt>
                <c:pt idx="32">
                  <c:v>1.6075752000000001</c:v>
                </c:pt>
                <c:pt idx="33">
                  <c:v>1.6075752000000001</c:v>
                </c:pt>
                <c:pt idx="34">
                  <c:v>1.6075752000000001</c:v>
                </c:pt>
                <c:pt idx="35">
                  <c:v>1.6075752000000001</c:v>
                </c:pt>
                <c:pt idx="36">
                  <c:v>1.6075752000000001</c:v>
                </c:pt>
                <c:pt idx="37">
                  <c:v>1.6075752000000001</c:v>
                </c:pt>
                <c:pt idx="38">
                  <c:v>1.6075752000000001</c:v>
                </c:pt>
                <c:pt idx="39">
                  <c:v>1.6075752000000001</c:v>
                </c:pt>
                <c:pt idx="40">
                  <c:v>1.6075752000000001</c:v>
                </c:pt>
                <c:pt idx="41">
                  <c:v>1.6075752000000001</c:v>
                </c:pt>
                <c:pt idx="42">
                  <c:v>1.6075752000000001</c:v>
                </c:pt>
                <c:pt idx="43">
                  <c:v>1.6075752000000001</c:v>
                </c:pt>
                <c:pt idx="44">
                  <c:v>1.6075752000000001</c:v>
                </c:pt>
                <c:pt idx="45">
                  <c:v>1.6075752000000001</c:v>
                </c:pt>
                <c:pt idx="46">
                  <c:v>1.6075752000000001</c:v>
                </c:pt>
                <c:pt idx="47">
                  <c:v>1.6075752000000001</c:v>
                </c:pt>
                <c:pt idx="48">
                  <c:v>1.6075752000000001</c:v>
                </c:pt>
                <c:pt idx="49">
                  <c:v>1.6075752000000001</c:v>
                </c:pt>
                <c:pt idx="50">
                  <c:v>1.6075752000000001</c:v>
                </c:pt>
                <c:pt idx="51">
                  <c:v>1.6075752000000001</c:v>
                </c:pt>
                <c:pt idx="52">
                  <c:v>1.6075752000000001</c:v>
                </c:pt>
                <c:pt idx="53">
                  <c:v>1.6075752000000001</c:v>
                </c:pt>
                <c:pt idx="54">
                  <c:v>1.6075752000000001</c:v>
                </c:pt>
                <c:pt idx="55">
                  <c:v>1.6075752000000001</c:v>
                </c:pt>
                <c:pt idx="56">
                  <c:v>1.6075752000000001</c:v>
                </c:pt>
                <c:pt idx="57">
                  <c:v>1.6075752000000001</c:v>
                </c:pt>
                <c:pt idx="58">
                  <c:v>1.6075752000000001</c:v>
                </c:pt>
                <c:pt idx="59">
                  <c:v>1.6075752000000001</c:v>
                </c:pt>
                <c:pt idx="60">
                  <c:v>1.6075752000000001</c:v>
                </c:pt>
                <c:pt idx="61">
                  <c:v>1.6075752000000001</c:v>
                </c:pt>
                <c:pt idx="62">
                  <c:v>1.6075752000000001</c:v>
                </c:pt>
                <c:pt idx="63">
                  <c:v>1.6075752000000001</c:v>
                </c:pt>
                <c:pt idx="64">
                  <c:v>1.6075752000000001</c:v>
                </c:pt>
                <c:pt idx="65">
                  <c:v>1.6075752000000001</c:v>
                </c:pt>
                <c:pt idx="66">
                  <c:v>1.6075752000000001</c:v>
                </c:pt>
                <c:pt idx="67">
                  <c:v>1.6075752000000001</c:v>
                </c:pt>
                <c:pt idx="68">
                  <c:v>1.6075752000000001</c:v>
                </c:pt>
                <c:pt idx="69">
                  <c:v>1.6075752000000001</c:v>
                </c:pt>
                <c:pt idx="70">
                  <c:v>1.6075752000000001</c:v>
                </c:pt>
                <c:pt idx="71">
                  <c:v>1.6075752000000001</c:v>
                </c:pt>
                <c:pt idx="72">
                  <c:v>1.6075752000000001</c:v>
                </c:pt>
                <c:pt idx="73">
                  <c:v>1.6075752000000001</c:v>
                </c:pt>
                <c:pt idx="74">
                  <c:v>1.6075752000000001</c:v>
                </c:pt>
                <c:pt idx="75">
                  <c:v>1.6075752000000001</c:v>
                </c:pt>
                <c:pt idx="76">
                  <c:v>1.6075752000000001</c:v>
                </c:pt>
                <c:pt idx="77">
                  <c:v>1.6075752000000001</c:v>
                </c:pt>
                <c:pt idx="78">
                  <c:v>1.6075752000000001</c:v>
                </c:pt>
                <c:pt idx="79">
                  <c:v>1.6075752000000001</c:v>
                </c:pt>
                <c:pt idx="80">
                  <c:v>1.6075752000000001</c:v>
                </c:pt>
                <c:pt idx="81">
                  <c:v>1.6075752000000001</c:v>
                </c:pt>
                <c:pt idx="82">
                  <c:v>1.6075752000000001</c:v>
                </c:pt>
                <c:pt idx="83">
                  <c:v>1.6075752000000001</c:v>
                </c:pt>
                <c:pt idx="84">
                  <c:v>1.6075752000000001</c:v>
                </c:pt>
                <c:pt idx="85">
                  <c:v>1.6075752000000001</c:v>
                </c:pt>
                <c:pt idx="86">
                  <c:v>1.6075752000000001</c:v>
                </c:pt>
                <c:pt idx="87">
                  <c:v>1.6075752000000001</c:v>
                </c:pt>
                <c:pt idx="88">
                  <c:v>1.6075752000000001</c:v>
                </c:pt>
                <c:pt idx="89">
                  <c:v>1.6075752000000001</c:v>
                </c:pt>
                <c:pt idx="90">
                  <c:v>1.6075752000000001</c:v>
                </c:pt>
                <c:pt idx="91">
                  <c:v>1.6075752000000001</c:v>
                </c:pt>
                <c:pt idx="92">
                  <c:v>1.6075752000000001</c:v>
                </c:pt>
                <c:pt idx="93">
                  <c:v>1.6075752000000001</c:v>
                </c:pt>
                <c:pt idx="94">
                  <c:v>1.6075752000000001</c:v>
                </c:pt>
                <c:pt idx="95">
                  <c:v>1.6075752000000001</c:v>
                </c:pt>
                <c:pt idx="96">
                  <c:v>1.6075752000000001</c:v>
                </c:pt>
                <c:pt idx="97">
                  <c:v>1.6075752000000001</c:v>
                </c:pt>
                <c:pt idx="98">
                  <c:v>1.6075752000000001</c:v>
                </c:pt>
                <c:pt idx="99">
                  <c:v>1.6075752000000001</c:v>
                </c:pt>
                <c:pt idx="100">
                  <c:v>1.6075752000000001</c:v>
                </c:pt>
                <c:pt idx="101">
                  <c:v>1.6075752000000001</c:v>
                </c:pt>
                <c:pt idx="102">
                  <c:v>1.6075752000000001</c:v>
                </c:pt>
                <c:pt idx="103">
                  <c:v>1.6075752000000001</c:v>
                </c:pt>
                <c:pt idx="104">
                  <c:v>1.6075752000000001</c:v>
                </c:pt>
                <c:pt idx="105">
                  <c:v>1.6075752000000001</c:v>
                </c:pt>
                <c:pt idx="106">
                  <c:v>1.6075752000000001</c:v>
                </c:pt>
                <c:pt idx="107">
                  <c:v>1.6075752000000001</c:v>
                </c:pt>
                <c:pt idx="108">
                  <c:v>1.6075752000000001</c:v>
                </c:pt>
                <c:pt idx="109">
                  <c:v>1.6075752000000001</c:v>
                </c:pt>
                <c:pt idx="110">
                  <c:v>1.6075752000000001</c:v>
                </c:pt>
                <c:pt idx="111">
                  <c:v>1.6075752000000001</c:v>
                </c:pt>
                <c:pt idx="112">
                  <c:v>1.6075752000000001</c:v>
                </c:pt>
                <c:pt idx="113">
                  <c:v>1.6075752000000001</c:v>
                </c:pt>
                <c:pt idx="114">
                  <c:v>1.6075752000000001</c:v>
                </c:pt>
                <c:pt idx="115">
                  <c:v>1.6075752000000001</c:v>
                </c:pt>
                <c:pt idx="116">
                  <c:v>1.6075752000000001</c:v>
                </c:pt>
                <c:pt idx="117">
                  <c:v>1.6075752000000001</c:v>
                </c:pt>
                <c:pt idx="118">
                  <c:v>1.6075752000000001</c:v>
                </c:pt>
                <c:pt idx="119">
                  <c:v>1.6075752000000001</c:v>
                </c:pt>
                <c:pt idx="120">
                  <c:v>1.6075752000000001</c:v>
                </c:pt>
                <c:pt idx="121">
                  <c:v>1.6075752000000001</c:v>
                </c:pt>
                <c:pt idx="122">
                  <c:v>1.6075752000000001</c:v>
                </c:pt>
                <c:pt idx="123">
                  <c:v>1.6075752000000001</c:v>
                </c:pt>
                <c:pt idx="124">
                  <c:v>1.6075752000000001</c:v>
                </c:pt>
                <c:pt idx="125">
                  <c:v>1.6075752000000001</c:v>
                </c:pt>
                <c:pt idx="126">
                  <c:v>1.6075752000000001</c:v>
                </c:pt>
                <c:pt idx="127">
                  <c:v>1.6075752000000001</c:v>
                </c:pt>
                <c:pt idx="128">
                  <c:v>1.6075752000000001</c:v>
                </c:pt>
                <c:pt idx="129">
                  <c:v>1.6075752000000001</c:v>
                </c:pt>
                <c:pt idx="130">
                  <c:v>1.6075752000000001</c:v>
                </c:pt>
                <c:pt idx="131">
                  <c:v>1.6075752000000001</c:v>
                </c:pt>
                <c:pt idx="132">
                  <c:v>1.6075752000000001</c:v>
                </c:pt>
                <c:pt idx="133">
                  <c:v>1.6075752000000001</c:v>
                </c:pt>
                <c:pt idx="134">
                  <c:v>1.6075752000000001</c:v>
                </c:pt>
                <c:pt idx="135">
                  <c:v>1.6075752000000001</c:v>
                </c:pt>
                <c:pt idx="136">
                  <c:v>1.6075752000000001</c:v>
                </c:pt>
                <c:pt idx="137">
                  <c:v>1.6075752000000001</c:v>
                </c:pt>
                <c:pt idx="138">
                  <c:v>1.6075752000000001</c:v>
                </c:pt>
                <c:pt idx="139">
                  <c:v>1.6075752000000001</c:v>
                </c:pt>
                <c:pt idx="140">
                  <c:v>1.6075752000000001</c:v>
                </c:pt>
                <c:pt idx="141">
                  <c:v>1.6075752000000001</c:v>
                </c:pt>
                <c:pt idx="142">
                  <c:v>1.6075752000000001</c:v>
                </c:pt>
                <c:pt idx="143">
                  <c:v>1.6075752000000001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9E-46BA-889D-8E917AF78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335432"/>
        <c:axId val="546328592"/>
      </c:radarChart>
      <c:catAx>
        <c:axId val="54633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328592"/>
        <c:crosses val="autoZero"/>
        <c:auto val="1"/>
        <c:lblAlgn val="ctr"/>
        <c:lblOffset val="100"/>
        <c:noMultiLvlLbl val="0"/>
      </c:catAx>
      <c:valAx>
        <c:axId val="5463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33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лампы'!$K$6:$Q$6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лампы'!$K$9:$Q$9</c:f>
              <c:numCache>
                <c:formatCode>General</c:formatCode>
                <c:ptCount val="7"/>
                <c:pt idx="0">
                  <c:v>0.52985074626865669</c:v>
                </c:pt>
                <c:pt idx="1">
                  <c:v>0.59090909090909094</c:v>
                </c:pt>
                <c:pt idx="2">
                  <c:v>0.58333333333333337</c:v>
                </c:pt>
                <c:pt idx="3">
                  <c:v>0.62878787878787867</c:v>
                </c:pt>
                <c:pt idx="4">
                  <c:v>0.64885496183206104</c:v>
                </c:pt>
                <c:pt idx="5">
                  <c:v>0.68939393939393934</c:v>
                </c:pt>
                <c:pt idx="6">
                  <c:v>0.58518518518518514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A-4746-8E8B-42E8CB5E5D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лампы'!$K$6:$Q$6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'4 лампы'!$K$10:$Q$10</c:f>
              <c:numCache>
                <c:formatCode>General</c:formatCode>
                <c:ptCount val="7"/>
                <c:pt idx="0">
                  <c:v>0.44165896562723778</c:v>
                </c:pt>
                <c:pt idx="1">
                  <c:v>0.4852028073087965</c:v>
                </c:pt>
                <c:pt idx="2">
                  <c:v>0.47898225849714526</c:v>
                </c:pt>
                <c:pt idx="3">
                  <c:v>0.51630555136705258</c:v>
                </c:pt>
                <c:pt idx="4">
                  <c:v>0.52874664899035517</c:v>
                </c:pt>
                <c:pt idx="5">
                  <c:v>0.5660699418602626</c:v>
                </c:pt>
                <c:pt idx="6">
                  <c:v>0.49142335612044774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A-4746-8E8B-42E8CB5E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03880"/>
        <c:axId val="513708920"/>
      </c:scatterChart>
      <c:valAx>
        <c:axId val="51370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708920"/>
        <c:crosses val="autoZero"/>
        <c:crossBetween val="midCat"/>
      </c:valAx>
      <c:valAx>
        <c:axId val="51370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70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</a:t>
            </a:r>
            <a:r>
              <a:rPr lang="ru-RU" baseline="0"/>
              <a:t> шестиламповых установок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'6 ламп'!$B$1</c:f>
              <c:strCache>
                <c:ptCount val="1"/>
                <c:pt idx="0">
                  <c:v>-4</c:v>
                </c:pt>
              </c:strCache>
            </c:strRef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ламп'!$B$2:$B$144</c:f>
              <c:numCache>
                <c:formatCode>General</c:formatCode>
                <c:ptCount val="143"/>
                <c:pt idx="0">
                  <c:v>1.88</c:v>
                </c:pt>
                <c:pt idx="1">
                  <c:v>1.9</c:v>
                </c:pt>
                <c:pt idx="2">
                  <c:v>1.89</c:v>
                </c:pt>
                <c:pt idx="3">
                  <c:v>1.9</c:v>
                </c:pt>
                <c:pt idx="4">
                  <c:v>1.96</c:v>
                </c:pt>
                <c:pt idx="5">
                  <c:v>1.98</c:v>
                </c:pt>
                <c:pt idx="6">
                  <c:v>1.97</c:v>
                </c:pt>
                <c:pt idx="7">
                  <c:v>1.87</c:v>
                </c:pt>
                <c:pt idx="8">
                  <c:v>1.72</c:v>
                </c:pt>
                <c:pt idx="9">
                  <c:v>1.56</c:v>
                </c:pt>
                <c:pt idx="10">
                  <c:v>1.4</c:v>
                </c:pt>
                <c:pt idx="11">
                  <c:v>1.23</c:v>
                </c:pt>
                <c:pt idx="12">
                  <c:v>1.02</c:v>
                </c:pt>
                <c:pt idx="13">
                  <c:v>0.95</c:v>
                </c:pt>
                <c:pt idx="14">
                  <c:v>1.23</c:v>
                </c:pt>
                <c:pt idx="15">
                  <c:v>1.54</c:v>
                </c:pt>
                <c:pt idx="16">
                  <c:v>1.5</c:v>
                </c:pt>
                <c:pt idx="17">
                  <c:v>1.58</c:v>
                </c:pt>
                <c:pt idx="18">
                  <c:v>1.89</c:v>
                </c:pt>
                <c:pt idx="19">
                  <c:v>1.85</c:v>
                </c:pt>
                <c:pt idx="20">
                  <c:v>1.68</c:v>
                </c:pt>
                <c:pt idx="21">
                  <c:v>1.63</c:v>
                </c:pt>
                <c:pt idx="22">
                  <c:v>1.45</c:v>
                </c:pt>
                <c:pt idx="23">
                  <c:v>1.5</c:v>
                </c:pt>
                <c:pt idx="24">
                  <c:v>1.47</c:v>
                </c:pt>
                <c:pt idx="25">
                  <c:v>1.44</c:v>
                </c:pt>
                <c:pt idx="26">
                  <c:v>1.73</c:v>
                </c:pt>
                <c:pt idx="27">
                  <c:v>1.95</c:v>
                </c:pt>
                <c:pt idx="28">
                  <c:v>2.0299999999999998</c:v>
                </c:pt>
                <c:pt idx="29">
                  <c:v>2.09</c:v>
                </c:pt>
                <c:pt idx="30">
                  <c:v>2.0699999999999998</c:v>
                </c:pt>
                <c:pt idx="31">
                  <c:v>1.96</c:v>
                </c:pt>
                <c:pt idx="32">
                  <c:v>1.81</c:v>
                </c:pt>
                <c:pt idx="33">
                  <c:v>1.65</c:v>
                </c:pt>
                <c:pt idx="34">
                  <c:v>1.45</c:v>
                </c:pt>
                <c:pt idx="35">
                  <c:v>1.27</c:v>
                </c:pt>
                <c:pt idx="36">
                  <c:v>1.24</c:v>
                </c:pt>
                <c:pt idx="37">
                  <c:v>1.28</c:v>
                </c:pt>
                <c:pt idx="38">
                  <c:v>1.35</c:v>
                </c:pt>
                <c:pt idx="39">
                  <c:v>1.5</c:v>
                </c:pt>
                <c:pt idx="40">
                  <c:v>1.67</c:v>
                </c:pt>
                <c:pt idx="41">
                  <c:v>1.84</c:v>
                </c:pt>
                <c:pt idx="42">
                  <c:v>1.97</c:v>
                </c:pt>
                <c:pt idx="43">
                  <c:v>1.99</c:v>
                </c:pt>
                <c:pt idx="44">
                  <c:v>1.97</c:v>
                </c:pt>
                <c:pt idx="45">
                  <c:v>1.92</c:v>
                </c:pt>
                <c:pt idx="46">
                  <c:v>1.85</c:v>
                </c:pt>
                <c:pt idx="47">
                  <c:v>1.65</c:v>
                </c:pt>
                <c:pt idx="48">
                  <c:v>1.51</c:v>
                </c:pt>
                <c:pt idx="49">
                  <c:v>1.66</c:v>
                </c:pt>
                <c:pt idx="50">
                  <c:v>1.71</c:v>
                </c:pt>
                <c:pt idx="51">
                  <c:v>1.53</c:v>
                </c:pt>
                <c:pt idx="52">
                  <c:v>1.59</c:v>
                </c:pt>
                <c:pt idx="53">
                  <c:v>1.74</c:v>
                </c:pt>
                <c:pt idx="54">
                  <c:v>1.81</c:v>
                </c:pt>
                <c:pt idx="55">
                  <c:v>1.6</c:v>
                </c:pt>
                <c:pt idx="56">
                  <c:v>1.5</c:v>
                </c:pt>
                <c:pt idx="57">
                  <c:v>1.43</c:v>
                </c:pt>
                <c:pt idx="58">
                  <c:v>1.33</c:v>
                </c:pt>
                <c:pt idx="59">
                  <c:v>1.1499999999999999</c:v>
                </c:pt>
                <c:pt idx="60">
                  <c:v>0.99</c:v>
                </c:pt>
                <c:pt idx="61">
                  <c:v>1.17</c:v>
                </c:pt>
                <c:pt idx="62">
                  <c:v>1.52</c:v>
                </c:pt>
                <c:pt idx="63">
                  <c:v>1.84</c:v>
                </c:pt>
                <c:pt idx="64">
                  <c:v>1.98</c:v>
                </c:pt>
                <c:pt idx="65">
                  <c:v>2.09</c:v>
                </c:pt>
                <c:pt idx="66">
                  <c:v>2.16</c:v>
                </c:pt>
                <c:pt idx="67">
                  <c:v>2.13</c:v>
                </c:pt>
                <c:pt idx="68">
                  <c:v>2.0499999999999998</c:v>
                </c:pt>
                <c:pt idx="69">
                  <c:v>1.97</c:v>
                </c:pt>
                <c:pt idx="70">
                  <c:v>1.89</c:v>
                </c:pt>
                <c:pt idx="71">
                  <c:v>1.82</c:v>
                </c:pt>
                <c:pt idx="72">
                  <c:v>1.8</c:v>
                </c:pt>
                <c:pt idx="73">
                  <c:v>1.82</c:v>
                </c:pt>
                <c:pt idx="74">
                  <c:v>1.89</c:v>
                </c:pt>
                <c:pt idx="75">
                  <c:v>1.97</c:v>
                </c:pt>
                <c:pt idx="76">
                  <c:v>2.0499999999999998</c:v>
                </c:pt>
                <c:pt idx="77">
                  <c:v>2.13</c:v>
                </c:pt>
                <c:pt idx="78">
                  <c:v>2.16</c:v>
                </c:pt>
                <c:pt idx="79">
                  <c:v>2.09</c:v>
                </c:pt>
                <c:pt idx="80">
                  <c:v>1.98</c:v>
                </c:pt>
                <c:pt idx="81">
                  <c:v>1.84</c:v>
                </c:pt>
                <c:pt idx="82">
                  <c:v>1.52</c:v>
                </c:pt>
                <c:pt idx="83">
                  <c:v>1.17</c:v>
                </c:pt>
                <c:pt idx="84">
                  <c:v>0.99</c:v>
                </c:pt>
                <c:pt idx="85">
                  <c:v>1.1499999999999999</c:v>
                </c:pt>
                <c:pt idx="86">
                  <c:v>1.33</c:v>
                </c:pt>
                <c:pt idx="87">
                  <c:v>1.43</c:v>
                </c:pt>
                <c:pt idx="88">
                  <c:v>1.5</c:v>
                </c:pt>
                <c:pt idx="89">
                  <c:v>1.6</c:v>
                </c:pt>
                <c:pt idx="90">
                  <c:v>1.81</c:v>
                </c:pt>
                <c:pt idx="91">
                  <c:v>1.74</c:v>
                </c:pt>
                <c:pt idx="92">
                  <c:v>1.59</c:v>
                </c:pt>
                <c:pt idx="93">
                  <c:v>1.53</c:v>
                </c:pt>
                <c:pt idx="94">
                  <c:v>1.71</c:v>
                </c:pt>
                <c:pt idx="95">
                  <c:v>1.66</c:v>
                </c:pt>
                <c:pt idx="96">
                  <c:v>1.51</c:v>
                </c:pt>
                <c:pt idx="97">
                  <c:v>1.65</c:v>
                </c:pt>
                <c:pt idx="98">
                  <c:v>1.85</c:v>
                </c:pt>
                <c:pt idx="99">
                  <c:v>1.92</c:v>
                </c:pt>
                <c:pt idx="100">
                  <c:v>1.97</c:v>
                </c:pt>
                <c:pt idx="101">
                  <c:v>1.99</c:v>
                </c:pt>
                <c:pt idx="102">
                  <c:v>1.97</c:v>
                </c:pt>
                <c:pt idx="103">
                  <c:v>1.84</c:v>
                </c:pt>
                <c:pt idx="104">
                  <c:v>1.67</c:v>
                </c:pt>
                <c:pt idx="105">
                  <c:v>1.5</c:v>
                </c:pt>
                <c:pt idx="106">
                  <c:v>1.35</c:v>
                </c:pt>
                <c:pt idx="107">
                  <c:v>1.28</c:v>
                </c:pt>
                <c:pt idx="108">
                  <c:v>1.24</c:v>
                </c:pt>
                <c:pt idx="109">
                  <c:v>1.27</c:v>
                </c:pt>
                <c:pt idx="110">
                  <c:v>1.45</c:v>
                </c:pt>
                <c:pt idx="111">
                  <c:v>1.65</c:v>
                </c:pt>
                <c:pt idx="112">
                  <c:v>1.81</c:v>
                </c:pt>
                <c:pt idx="113">
                  <c:v>1.96</c:v>
                </c:pt>
                <c:pt idx="114">
                  <c:v>2.0699999999999998</c:v>
                </c:pt>
                <c:pt idx="115">
                  <c:v>2.09</c:v>
                </c:pt>
                <c:pt idx="116">
                  <c:v>2.0299999999999998</c:v>
                </c:pt>
                <c:pt idx="117">
                  <c:v>1.95</c:v>
                </c:pt>
                <c:pt idx="118">
                  <c:v>1.73</c:v>
                </c:pt>
                <c:pt idx="119">
                  <c:v>1.44</c:v>
                </c:pt>
                <c:pt idx="120">
                  <c:v>1.47</c:v>
                </c:pt>
                <c:pt idx="121">
                  <c:v>1.5</c:v>
                </c:pt>
                <c:pt idx="122">
                  <c:v>1.45</c:v>
                </c:pt>
                <c:pt idx="123">
                  <c:v>1.63</c:v>
                </c:pt>
                <c:pt idx="124">
                  <c:v>1.68</c:v>
                </c:pt>
                <c:pt idx="125">
                  <c:v>1.85</c:v>
                </c:pt>
                <c:pt idx="126">
                  <c:v>1.89</c:v>
                </c:pt>
                <c:pt idx="127">
                  <c:v>1.58</c:v>
                </c:pt>
                <c:pt idx="128">
                  <c:v>1.5</c:v>
                </c:pt>
                <c:pt idx="129">
                  <c:v>1.54</c:v>
                </c:pt>
                <c:pt idx="130">
                  <c:v>1.23</c:v>
                </c:pt>
                <c:pt idx="131">
                  <c:v>0.95</c:v>
                </c:pt>
                <c:pt idx="132">
                  <c:v>1.02</c:v>
                </c:pt>
                <c:pt idx="133">
                  <c:v>1.23</c:v>
                </c:pt>
                <c:pt idx="134">
                  <c:v>1.4</c:v>
                </c:pt>
                <c:pt idx="135">
                  <c:v>1.56</c:v>
                </c:pt>
                <c:pt idx="136">
                  <c:v>1.72</c:v>
                </c:pt>
                <c:pt idx="137">
                  <c:v>1.87</c:v>
                </c:pt>
                <c:pt idx="138">
                  <c:v>1.97</c:v>
                </c:pt>
                <c:pt idx="139">
                  <c:v>1.98</c:v>
                </c:pt>
                <c:pt idx="140">
                  <c:v>1.96</c:v>
                </c:pt>
                <c:pt idx="141">
                  <c:v>1.9</c:v>
                </c:pt>
                <c:pt idx="142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2-4493-AF0B-24B4F12FDBAC}"/>
            </c:ext>
          </c:extLst>
        </c:ser>
        <c:ser>
          <c:idx val="1"/>
          <c:order val="1"/>
          <c:tx>
            <c:strRef>
              <c:f>'6 ламп'!$C$1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rgbClr val="00B0F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ламп'!$C$2:$C$144</c:f>
              <c:numCache>
                <c:formatCode>General</c:formatCode>
                <c:ptCount val="143"/>
                <c:pt idx="0">
                  <c:v>1.51</c:v>
                </c:pt>
                <c:pt idx="1">
                  <c:v>1.55</c:v>
                </c:pt>
                <c:pt idx="2">
                  <c:v>1.78</c:v>
                </c:pt>
                <c:pt idx="3">
                  <c:v>2.0499999999999998</c:v>
                </c:pt>
                <c:pt idx="4">
                  <c:v>2.19</c:v>
                </c:pt>
                <c:pt idx="5">
                  <c:v>2.2000000000000002</c:v>
                </c:pt>
                <c:pt idx="6">
                  <c:v>2.1800000000000002</c:v>
                </c:pt>
                <c:pt idx="7">
                  <c:v>2.11</c:v>
                </c:pt>
                <c:pt idx="8">
                  <c:v>1.96</c:v>
                </c:pt>
                <c:pt idx="9">
                  <c:v>1.74</c:v>
                </c:pt>
                <c:pt idx="10">
                  <c:v>1.39</c:v>
                </c:pt>
                <c:pt idx="11">
                  <c:v>1.04</c:v>
                </c:pt>
                <c:pt idx="12">
                  <c:v>0.93</c:v>
                </c:pt>
                <c:pt idx="13">
                  <c:v>1.1200000000000001</c:v>
                </c:pt>
                <c:pt idx="14">
                  <c:v>1.3</c:v>
                </c:pt>
                <c:pt idx="15">
                  <c:v>1.49</c:v>
                </c:pt>
                <c:pt idx="16">
                  <c:v>1.57</c:v>
                </c:pt>
                <c:pt idx="17">
                  <c:v>1.66</c:v>
                </c:pt>
                <c:pt idx="18">
                  <c:v>2.0099999999999998</c:v>
                </c:pt>
                <c:pt idx="19">
                  <c:v>2.06</c:v>
                </c:pt>
                <c:pt idx="20">
                  <c:v>1.93</c:v>
                </c:pt>
                <c:pt idx="21">
                  <c:v>1.76</c:v>
                </c:pt>
                <c:pt idx="22">
                  <c:v>1.61</c:v>
                </c:pt>
                <c:pt idx="23">
                  <c:v>1.53</c:v>
                </c:pt>
                <c:pt idx="24">
                  <c:v>1.55</c:v>
                </c:pt>
                <c:pt idx="25">
                  <c:v>1.38</c:v>
                </c:pt>
                <c:pt idx="26">
                  <c:v>1.48</c:v>
                </c:pt>
                <c:pt idx="27">
                  <c:v>1.88</c:v>
                </c:pt>
                <c:pt idx="28">
                  <c:v>2.15</c:v>
                </c:pt>
                <c:pt idx="29">
                  <c:v>2.2000000000000002</c:v>
                </c:pt>
                <c:pt idx="30">
                  <c:v>2.17</c:v>
                </c:pt>
                <c:pt idx="31">
                  <c:v>2.1</c:v>
                </c:pt>
                <c:pt idx="32">
                  <c:v>1.98</c:v>
                </c:pt>
                <c:pt idx="33">
                  <c:v>1.82</c:v>
                </c:pt>
                <c:pt idx="34">
                  <c:v>1.66</c:v>
                </c:pt>
                <c:pt idx="35">
                  <c:v>1.5</c:v>
                </c:pt>
                <c:pt idx="36">
                  <c:v>1.38</c:v>
                </c:pt>
                <c:pt idx="37">
                  <c:v>1.35</c:v>
                </c:pt>
                <c:pt idx="38">
                  <c:v>1.42</c:v>
                </c:pt>
                <c:pt idx="39">
                  <c:v>1.57</c:v>
                </c:pt>
                <c:pt idx="40">
                  <c:v>1.73</c:v>
                </c:pt>
                <c:pt idx="41">
                  <c:v>1.91</c:v>
                </c:pt>
                <c:pt idx="42">
                  <c:v>2.0499999999999998</c:v>
                </c:pt>
                <c:pt idx="43">
                  <c:v>2.12</c:v>
                </c:pt>
                <c:pt idx="44">
                  <c:v>2.16</c:v>
                </c:pt>
                <c:pt idx="45">
                  <c:v>2.1</c:v>
                </c:pt>
                <c:pt idx="46">
                  <c:v>1.77</c:v>
                </c:pt>
                <c:pt idx="47">
                  <c:v>1.5</c:v>
                </c:pt>
                <c:pt idx="48">
                  <c:v>1.52</c:v>
                </c:pt>
                <c:pt idx="49">
                  <c:v>1.54</c:v>
                </c:pt>
                <c:pt idx="50">
                  <c:v>1.48</c:v>
                </c:pt>
                <c:pt idx="51">
                  <c:v>1.65</c:v>
                </c:pt>
                <c:pt idx="52">
                  <c:v>1.92</c:v>
                </c:pt>
                <c:pt idx="53">
                  <c:v>2.08</c:v>
                </c:pt>
                <c:pt idx="54">
                  <c:v>2.14</c:v>
                </c:pt>
                <c:pt idx="55">
                  <c:v>1.92</c:v>
                </c:pt>
                <c:pt idx="56">
                  <c:v>1.7</c:v>
                </c:pt>
                <c:pt idx="57">
                  <c:v>1.67</c:v>
                </c:pt>
                <c:pt idx="58">
                  <c:v>1.5</c:v>
                </c:pt>
                <c:pt idx="59">
                  <c:v>1.29</c:v>
                </c:pt>
                <c:pt idx="60">
                  <c:v>1.03</c:v>
                </c:pt>
                <c:pt idx="61">
                  <c:v>1.01</c:v>
                </c:pt>
                <c:pt idx="62">
                  <c:v>1.3</c:v>
                </c:pt>
                <c:pt idx="63">
                  <c:v>1.66</c:v>
                </c:pt>
                <c:pt idx="64">
                  <c:v>1.88</c:v>
                </c:pt>
                <c:pt idx="65">
                  <c:v>2.06</c:v>
                </c:pt>
                <c:pt idx="66">
                  <c:v>2.16</c:v>
                </c:pt>
                <c:pt idx="67">
                  <c:v>2.19</c:v>
                </c:pt>
                <c:pt idx="68">
                  <c:v>2.2000000000000002</c:v>
                </c:pt>
                <c:pt idx="69">
                  <c:v>2.13</c:v>
                </c:pt>
                <c:pt idx="70">
                  <c:v>1.96</c:v>
                </c:pt>
                <c:pt idx="71">
                  <c:v>1.75</c:v>
                </c:pt>
                <c:pt idx="72">
                  <c:v>1.66</c:v>
                </c:pt>
                <c:pt idx="73">
                  <c:v>1.75</c:v>
                </c:pt>
                <c:pt idx="74">
                  <c:v>1.96</c:v>
                </c:pt>
                <c:pt idx="75">
                  <c:v>2.13</c:v>
                </c:pt>
                <c:pt idx="76">
                  <c:v>2.2000000000000002</c:v>
                </c:pt>
                <c:pt idx="77">
                  <c:v>2.19</c:v>
                </c:pt>
                <c:pt idx="78">
                  <c:v>2.16</c:v>
                </c:pt>
                <c:pt idx="79">
                  <c:v>2.06</c:v>
                </c:pt>
                <c:pt idx="80">
                  <c:v>1.88</c:v>
                </c:pt>
                <c:pt idx="81">
                  <c:v>1.66</c:v>
                </c:pt>
                <c:pt idx="82">
                  <c:v>1.3</c:v>
                </c:pt>
                <c:pt idx="83">
                  <c:v>1.01</c:v>
                </c:pt>
                <c:pt idx="84">
                  <c:v>1.03</c:v>
                </c:pt>
                <c:pt idx="85">
                  <c:v>1.29</c:v>
                </c:pt>
                <c:pt idx="86">
                  <c:v>1.5</c:v>
                </c:pt>
                <c:pt idx="87">
                  <c:v>1.67</c:v>
                </c:pt>
                <c:pt idx="88">
                  <c:v>1.7</c:v>
                </c:pt>
                <c:pt idx="89">
                  <c:v>1.92</c:v>
                </c:pt>
                <c:pt idx="90">
                  <c:v>2.14</c:v>
                </c:pt>
                <c:pt idx="91">
                  <c:v>2.08</c:v>
                </c:pt>
                <c:pt idx="92">
                  <c:v>1.92</c:v>
                </c:pt>
                <c:pt idx="93">
                  <c:v>1.65</c:v>
                </c:pt>
                <c:pt idx="94">
                  <c:v>1.48</c:v>
                </c:pt>
                <c:pt idx="95">
                  <c:v>1.54</c:v>
                </c:pt>
                <c:pt idx="96">
                  <c:v>1.52</c:v>
                </c:pt>
                <c:pt idx="97">
                  <c:v>1.5</c:v>
                </c:pt>
                <c:pt idx="98">
                  <c:v>1.77</c:v>
                </c:pt>
                <c:pt idx="99">
                  <c:v>2.1</c:v>
                </c:pt>
                <c:pt idx="100">
                  <c:v>2.16</c:v>
                </c:pt>
                <c:pt idx="101">
                  <c:v>2.12</c:v>
                </c:pt>
                <c:pt idx="102">
                  <c:v>2.0499999999999998</c:v>
                </c:pt>
                <c:pt idx="103">
                  <c:v>1.91</c:v>
                </c:pt>
                <c:pt idx="104">
                  <c:v>1.73</c:v>
                </c:pt>
                <c:pt idx="105">
                  <c:v>1.57</c:v>
                </c:pt>
                <c:pt idx="106">
                  <c:v>1.42</c:v>
                </c:pt>
                <c:pt idx="107">
                  <c:v>1.35</c:v>
                </c:pt>
                <c:pt idx="108">
                  <c:v>1.38</c:v>
                </c:pt>
                <c:pt idx="109">
                  <c:v>1.5</c:v>
                </c:pt>
                <c:pt idx="110">
                  <c:v>1.66</c:v>
                </c:pt>
                <c:pt idx="111">
                  <c:v>1.82</c:v>
                </c:pt>
                <c:pt idx="112">
                  <c:v>1.98</c:v>
                </c:pt>
                <c:pt idx="113">
                  <c:v>2.1</c:v>
                </c:pt>
                <c:pt idx="114">
                  <c:v>2.17</c:v>
                </c:pt>
                <c:pt idx="115">
                  <c:v>2.2000000000000002</c:v>
                </c:pt>
                <c:pt idx="116">
                  <c:v>2.15</c:v>
                </c:pt>
                <c:pt idx="117">
                  <c:v>1.88</c:v>
                </c:pt>
                <c:pt idx="118">
                  <c:v>1.48</c:v>
                </c:pt>
                <c:pt idx="119">
                  <c:v>1.38</c:v>
                </c:pt>
                <c:pt idx="120">
                  <c:v>1.55</c:v>
                </c:pt>
                <c:pt idx="121">
                  <c:v>1.53</c:v>
                </c:pt>
                <c:pt idx="122">
                  <c:v>1.61</c:v>
                </c:pt>
                <c:pt idx="123">
                  <c:v>1.76</c:v>
                </c:pt>
                <c:pt idx="124">
                  <c:v>1.93</c:v>
                </c:pt>
                <c:pt idx="125">
                  <c:v>2.06</c:v>
                </c:pt>
                <c:pt idx="126">
                  <c:v>2.0099999999999998</c:v>
                </c:pt>
                <c:pt idx="127">
                  <c:v>1.66</c:v>
                </c:pt>
                <c:pt idx="128">
                  <c:v>1.57</c:v>
                </c:pt>
                <c:pt idx="129">
                  <c:v>1.49</c:v>
                </c:pt>
                <c:pt idx="130">
                  <c:v>1.3</c:v>
                </c:pt>
                <c:pt idx="131">
                  <c:v>1.1200000000000001</c:v>
                </c:pt>
                <c:pt idx="132">
                  <c:v>0.93</c:v>
                </c:pt>
                <c:pt idx="133">
                  <c:v>1.04</c:v>
                </c:pt>
                <c:pt idx="134">
                  <c:v>1.39</c:v>
                </c:pt>
                <c:pt idx="135">
                  <c:v>1.74</c:v>
                </c:pt>
                <c:pt idx="136">
                  <c:v>1.96</c:v>
                </c:pt>
                <c:pt idx="137">
                  <c:v>2.11</c:v>
                </c:pt>
                <c:pt idx="138">
                  <c:v>2.1800000000000002</c:v>
                </c:pt>
                <c:pt idx="139">
                  <c:v>2.2000000000000002</c:v>
                </c:pt>
                <c:pt idx="140">
                  <c:v>2.19</c:v>
                </c:pt>
                <c:pt idx="141">
                  <c:v>2.0499999999999998</c:v>
                </c:pt>
                <c:pt idx="142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2-4493-AF0B-24B4F12FDBAC}"/>
            </c:ext>
          </c:extLst>
        </c:ser>
        <c:ser>
          <c:idx val="2"/>
          <c:order val="2"/>
          <c:tx>
            <c:strRef>
              <c:f>'6 ламп'!$D$1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ламп'!$D$2:$D$144</c:f>
              <c:numCache>
                <c:formatCode>General</c:formatCode>
                <c:ptCount val="143"/>
                <c:pt idx="0">
                  <c:v>2.0499999999999998</c:v>
                </c:pt>
                <c:pt idx="1">
                  <c:v>2.0099999999999998</c:v>
                </c:pt>
                <c:pt idx="2">
                  <c:v>1.91</c:v>
                </c:pt>
                <c:pt idx="3">
                  <c:v>1.93</c:v>
                </c:pt>
                <c:pt idx="4">
                  <c:v>2.06</c:v>
                </c:pt>
                <c:pt idx="5">
                  <c:v>2.21</c:v>
                </c:pt>
                <c:pt idx="6">
                  <c:v>2.21</c:v>
                </c:pt>
                <c:pt idx="7">
                  <c:v>2.14</c:v>
                </c:pt>
                <c:pt idx="8">
                  <c:v>1.89</c:v>
                </c:pt>
                <c:pt idx="9">
                  <c:v>1.58</c:v>
                </c:pt>
                <c:pt idx="10">
                  <c:v>1.36</c:v>
                </c:pt>
                <c:pt idx="11">
                  <c:v>1.31</c:v>
                </c:pt>
                <c:pt idx="12">
                  <c:v>1.28</c:v>
                </c:pt>
                <c:pt idx="13">
                  <c:v>1.36</c:v>
                </c:pt>
                <c:pt idx="14">
                  <c:v>1.53</c:v>
                </c:pt>
                <c:pt idx="15">
                  <c:v>1.7</c:v>
                </c:pt>
                <c:pt idx="16">
                  <c:v>1.83</c:v>
                </c:pt>
                <c:pt idx="17">
                  <c:v>1.86</c:v>
                </c:pt>
                <c:pt idx="18">
                  <c:v>2.08</c:v>
                </c:pt>
                <c:pt idx="19">
                  <c:v>2.17</c:v>
                </c:pt>
                <c:pt idx="20">
                  <c:v>2.04</c:v>
                </c:pt>
                <c:pt idx="21">
                  <c:v>1.74</c:v>
                </c:pt>
                <c:pt idx="22">
                  <c:v>1.57</c:v>
                </c:pt>
                <c:pt idx="23">
                  <c:v>1.63</c:v>
                </c:pt>
                <c:pt idx="24">
                  <c:v>1.83</c:v>
                </c:pt>
                <c:pt idx="25">
                  <c:v>1.92</c:v>
                </c:pt>
                <c:pt idx="26">
                  <c:v>1.79</c:v>
                </c:pt>
                <c:pt idx="27">
                  <c:v>1.74</c:v>
                </c:pt>
                <c:pt idx="28">
                  <c:v>1.95</c:v>
                </c:pt>
                <c:pt idx="29">
                  <c:v>2.17</c:v>
                </c:pt>
                <c:pt idx="30">
                  <c:v>2.11</c:v>
                </c:pt>
                <c:pt idx="31">
                  <c:v>1.99</c:v>
                </c:pt>
                <c:pt idx="32">
                  <c:v>1.86</c:v>
                </c:pt>
                <c:pt idx="33">
                  <c:v>1.73</c:v>
                </c:pt>
                <c:pt idx="34">
                  <c:v>1.59</c:v>
                </c:pt>
                <c:pt idx="35">
                  <c:v>1.45</c:v>
                </c:pt>
                <c:pt idx="36">
                  <c:v>1.41</c:v>
                </c:pt>
                <c:pt idx="37">
                  <c:v>1.54</c:v>
                </c:pt>
                <c:pt idx="38">
                  <c:v>1.7</c:v>
                </c:pt>
                <c:pt idx="39">
                  <c:v>1.87</c:v>
                </c:pt>
                <c:pt idx="40">
                  <c:v>2.0299999999999998</c:v>
                </c:pt>
                <c:pt idx="41">
                  <c:v>2.17</c:v>
                </c:pt>
                <c:pt idx="42">
                  <c:v>2.2200000000000002</c:v>
                </c:pt>
                <c:pt idx="43">
                  <c:v>2.17</c:v>
                </c:pt>
                <c:pt idx="44">
                  <c:v>1.95</c:v>
                </c:pt>
                <c:pt idx="45">
                  <c:v>1.74</c:v>
                </c:pt>
                <c:pt idx="46">
                  <c:v>1.76</c:v>
                </c:pt>
                <c:pt idx="47">
                  <c:v>1.84</c:v>
                </c:pt>
                <c:pt idx="48">
                  <c:v>1.69</c:v>
                </c:pt>
                <c:pt idx="49">
                  <c:v>1.62</c:v>
                </c:pt>
                <c:pt idx="50">
                  <c:v>1.75</c:v>
                </c:pt>
                <c:pt idx="51">
                  <c:v>1.8</c:v>
                </c:pt>
                <c:pt idx="52">
                  <c:v>1.95</c:v>
                </c:pt>
                <c:pt idx="53">
                  <c:v>2.08</c:v>
                </c:pt>
                <c:pt idx="54">
                  <c:v>2.15</c:v>
                </c:pt>
                <c:pt idx="55">
                  <c:v>2.08</c:v>
                </c:pt>
                <c:pt idx="56">
                  <c:v>1.76</c:v>
                </c:pt>
                <c:pt idx="57">
                  <c:v>1.72</c:v>
                </c:pt>
                <c:pt idx="58">
                  <c:v>1.7</c:v>
                </c:pt>
                <c:pt idx="59">
                  <c:v>1.52</c:v>
                </c:pt>
                <c:pt idx="60">
                  <c:v>1.32</c:v>
                </c:pt>
                <c:pt idx="61">
                  <c:v>1.1399999999999999</c:v>
                </c:pt>
                <c:pt idx="62">
                  <c:v>1.29</c:v>
                </c:pt>
                <c:pt idx="63">
                  <c:v>1.47</c:v>
                </c:pt>
                <c:pt idx="64">
                  <c:v>1.75</c:v>
                </c:pt>
                <c:pt idx="65">
                  <c:v>2.0099999999999998</c:v>
                </c:pt>
                <c:pt idx="66">
                  <c:v>2.12</c:v>
                </c:pt>
                <c:pt idx="67">
                  <c:v>2.11</c:v>
                </c:pt>
                <c:pt idx="68">
                  <c:v>1.98</c:v>
                </c:pt>
                <c:pt idx="69">
                  <c:v>1.91</c:v>
                </c:pt>
                <c:pt idx="70">
                  <c:v>1.96</c:v>
                </c:pt>
                <c:pt idx="71">
                  <c:v>2.13</c:v>
                </c:pt>
                <c:pt idx="72">
                  <c:v>2.25</c:v>
                </c:pt>
                <c:pt idx="73">
                  <c:v>2.13</c:v>
                </c:pt>
                <c:pt idx="74">
                  <c:v>1.96</c:v>
                </c:pt>
                <c:pt idx="75">
                  <c:v>1.91</c:v>
                </c:pt>
                <c:pt idx="76">
                  <c:v>1.98</c:v>
                </c:pt>
                <c:pt idx="77">
                  <c:v>2.11</c:v>
                </c:pt>
                <c:pt idx="78">
                  <c:v>2.12</c:v>
                </c:pt>
                <c:pt idx="79">
                  <c:v>2.0099999999999998</c:v>
                </c:pt>
                <c:pt idx="80">
                  <c:v>1.75</c:v>
                </c:pt>
                <c:pt idx="81">
                  <c:v>1.47</c:v>
                </c:pt>
                <c:pt idx="82">
                  <c:v>1.29</c:v>
                </c:pt>
                <c:pt idx="83">
                  <c:v>1.1399999999999999</c:v>
                </c:pt>
                <c:pt idx="84">
                  <c:v>1.32</c:v>
                </c:pt>
                <c:pt idx="85">
                  <c:v>1.52</c:v>
                </c:pt>
                <c:pt idx="86">
                  <c:v>1.7</c:v>
                </c:pt>
                <c:pt idx="87">
                  <c:v>1.72</c:v>
                </c:pt>
                <c:pt idx="88">
                  <c:v>1.76</c:v>
                </c:pt>
                <c:pt idx="89">
                  <c:v>2.08</c:v>
                </c:pt>
                <c:pt idx="90">
                  <c:v>2.15</c:v>
                </c:pt>
                <c:pt idx="91">
                  <c:v>2.08</c:v>
                </c:pt>
                <c:pt idx="92">
                  <c:v>1.95</c:v>
                </c:pt>
                <c:pt idx="93">
                  <c:v>1.8</c:v>
                </c:pt>
                <c:pt idx="94">
                  <c:v>1.75</c:v>
                </c:pt>
                <c:pt idx="95">
                  <c:v>1.62</c:v>
                </c:pt>
                <c:pt idx="96">
                  <c:v>1.69</c:v>
                </c:pt>
                <c:pt idx="97">
                  <c:v>1.84</c:v>
                </c:pt>
                <c:pt idx="98">
                  <c:v>1.76</c:v>
                </c:pt>
                <c:pt idx="99">
                  <c:v>1.74</c:v>
                </c:pt>
                <c:pt idx="100">
                  <c:v>1.95</c:v>
                </c:pt>
                <c:pt idx="101">
                  <c:v>2.17</c:v>
                </c:pt>
                <c:pt idx="102">
                  <c:v>2.2200000000000002</c:v>
                </c:pt>
                <c:pt idx="103">
                  <c:v>2.17</c:v>
                </c:pt>
                <c:pt idx="104">
                  <c:v>2.0299999999999998</c:v>
                </c:pt>
                <c:pt idx="105">
                  <c:v>1.87</c:v>
                </c:pt>
                <c:pt idx="106">
                  <c:v>1.7</c:v>
                </c:pt>
                <c:pt idx="107">
                  <c:v>1.54</c:v>
                </c:pt>
                <c:pt idx="108">
                  <c:v>1.41</c:v>
                </c:pt>
                <c:pt idx="109">
                  <c:v>1.45</c:v>
                </c:pt>
                <c:pt idx="110">
                  <c:v>1.59</c:v>
                </c:pt>
                <c:pt idx="111">
                  <c:v>1.73</c:v>
                </c:pt>
                <c:pt idx="112">
                  <c:v>1.86</c:v>
                </c:pt>
                <c:pt idx="113">
                  <c:v>1.99</c:v>
                </c:pt>
                <c:pt idx="114">
                  <c:v>2.11</c:v>
                </c:pt>
                <c:pt idx="115">
                  <c:v>2.17</c:v>
                </c:pt>
                <c:pt idx="116">
                  <c:v>1.95</c:v>
                </c:pt>
                <c:pt idx="117">
                  <c:v>1.74</c:v>
                </c:pt>
                <c:pt idx="118">
                  <c:v>1.79</c:v>
                </c:pt>
                <c:pt idx="119">
                  <c:v>1.92</c:v>
                </c:pt>
                <c:pt idx="120">
                  <c:v>1.83</c:v>
                </c:pt>
                <c:pt idx="121">
                  <c:v>1.63</c:v>
                </c:pt>
                <c:pt idx="122">
                  <c:v>1.57</c:v>
                </c:pt>
                <c:pt idx="123">
                  <c:v>1.74</c:v>
                </c:pt>
                <c:pt idx="124">
                  <c:v>2.04</c:v>
                </c:pt>
                <c:pt idx="125">
                  <c:v>2.17</c:v>
                </c:pt>
                <c:pt idx="126">
                  <c:v>2.08</c:v>
                </c:pt>
                <c:pt idx="127">
                  <c:v>1.86</c:v>
                </c:pt>
                <c:pt idx="128">
                  <c:v>1.83</c:v>
                </c:pt>
                <c:pt idx="129">
                  <c:v>1.7</c:v>
                </c:pt>
                <c:pt idx="130">
                  <c:v>1.53</c:v>
                </c:pt>
                <c:pt idx="131">
                  <c:v>1.36</c:v>
                </c:pt>
                <c:pt idx="132">
                  <c:v>1.28</c:v>
                </c:pt>
                <c:pt idx="133">
                  <c:v>1.31</c:v>
                </c:pt>
                <c:pt idx="134">
                  <c:v>1.36</c:v>
                </c:pt>
                <c:pt idx="135">
                  <c:v>1.58</c:v>
                </c:pt>
                <c:pt idx="136">
                  <c:v>1.89</c:v>
                </c:pt>
                <c:pt idx="137">
                  <c:v>2.14</c:v>
                </c:pt>
                <c:pt idx="138">
                  <c:v>2.21</c:v>
                </c:pt>
                <c:pt idx="139">
                  <c:v>2.21</c:v>
                </c:pt>
                <c:pt idx="140">
                  <c:v>2.06</c:v>
                </c:pt>
                <c:pt idx="141">
                  <c:v>1.93</c:v>
                </c:pt>
                <c:pt idx="142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2-4493-AF0B-24B4F12FDBAC}"/>
            </c:ext>
          </c:extLst>
        </c:ser>
        <c:ser>
          <c:idx val="3"/>
          <c:order val="3"/>
          <c:tx>
            <c:strRef>
              <c:f>'6 ламп'!$E$1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FFC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ламп'!$E$2:$E$144</c:f>
              <c:numCache>
                <c:formatCode>General</c:formatCode>
                <c:ptCount val="143"/>
                <c:pt idx="0">
                  <c:v>2.19</c:v>
                </c:pt>
                <c:pt idx="1">
                  <c:v>2.17</c:v>
                </c:pt>
                <c:pt idx="2">
                  <c:v>2.0299999999999998</c:v>
                </c:pt>
                <c:pt idx="3">
                  <c:v>1.89</c:v>
                </c:pt>
                <c:pt idx="4">
                  <c:v>1.86</c:v>
                </c:pt>
                <c:pt idx="5">
                  <c:v>2.0099999999999998</c:v>
                </c:pt>
                <c:pt idx="6">
                  <c:v>2.0299999999999998</c:v>
                </c:pt>
                <c:pt idx="7">
                  <c:v>1.9</c:v>
                </c:pt>
                <c:pt idx="8">
                  <c:v>1.78</c:v>
                </c:pt>
                <c:pt idx="9">
                  <c:v>1.65</c:v>
                </c:pt>
                <c:pt idx="10">
                  <c:v>1.65</c:v>
                </c:pt>
                <c:pt idx="11">
                  <c:v>1.43</c:v>
                </c:pt>
                <c:pt idx="12">
                  <c:v>1.24</c:v>
                </c:pt>
                <c:pt idx="13">
                  <c:v>1.31</c:v>
                </c:pt>
                <c:pt idx="14">
                  <c:v>1.53</c:v>
                </c:pt>
                <c:pt idx="15">
                  <c:v>1.63</c:v>
                </c:pt>
                <c:pt idx="16">
                  <c:v>1.68</c:v>
                </c:pt>
                <c:pt idx="17">
                  <c:v>1.74</c:v>
                </c:pt>
                <c:pt idx="18">
                  <c:v>1.85</c:v>
                </c:pt>
                <c:pt idx="19">
                  <c:v>1.87</c:v>
                </c:pt>
                <c:pt idx="20">
                  <c:v>1.87</c:v>
                </c:pt>
                <c:pt idx="21">
                  <c:v>1.93</c:v>
                </c:pt>
                <c:pt idx="22">
                  <c:v>1.87</c:v>
                </c:pt>
                <c:pt idx="23">
                  <c:v>1.88</c:v>
                </c:pt>
                <c:pt idx="24">
                  <c:v>1.93</c:v>
                </c:pt>
                <c:pt idx="25">
                  <c:v>1.81</c:v>
                </c:pt>
                <c:pt idx="26">
                  <c:v>1.75</c:v>
                </c:pt>
                <c:pt idx="27">
                  <c:v>1.95</c:v>
                </c:pt>
                <c:pt idx="28">
                  <c:v>1.63</c:v>
                </c:pt>
                <c:pt idx="29">
                  <c:v>1.77</c:v>
                </c:pt>
                <c:pt idx="30">
                  <c:v>1.93</c:v>
                </c:pt>
                <c:pt idx="31">
                  <c:v>1.84</c:v>
                </c:pt>
                <c:pt idx="32">
                  <c:v>1.71</c:v>
                </c:pt>
                <c:pt idx="33">
                  <c:v>1.65</c:v>
                </c:pt>
                <c:pt idx="34">
                  <c:v>1.52</c:v>
                </c:pt>
                <c:pt idx="35">
                  <c:v>1.38</c:v>
                </c:pt>
                <c:pt idx="36">
                  <c:v>1.37</c:v>
                </c:pt>
                <c:pt idx="37">
                  <c:v>1.62</c:v>
                </c:pt>
                <c:pt idx="38">
                  <c:v>1.87</c:v>
                </c:pt>
                <c:pt idx="39">
                  <c:v>2.0499999999999998</c:v>
                </c:pt>
                <c:pt idx="40">
                  <c:v>2.17</c:v>
                </c:pt>
                <c:pt idx="41">
                  <c:v>2.2000000000000002</c:v>
                </c:pt>
                <c:pt idx="42">
                  <c:v>2.19</c:v>
                </c:pt>
                <c:pt idx="43">
                  <c:v>1.94</c:v>
                </c:pt>
                <c:pt idx="44">
                  <c:v>1.6</c:v>
                </c:pt>
                <c:pt idx="45">
                  <c:v>1.7</c:v>
                </c:pt>
                <c:pt idx="46">
                  <c:v>2</c:v>
                </c:pt>
                <c:pt idx="47">
                  <c:v>1.99</c:v>
                </c:pt>
                <c:pt idx="48">
                  <c:v>1.79</c:v>
                </c:pt>
                <c:pt idx="49">
                  <c:v>1.91</c:v>
                </c:pt>
                <c:pt idx="50">
                  <c:v>1.84</c:v>
                </c:pt>
                <c:pt idx="51">
                  <c:v>1.78</c:v>
                </c:pt>
                <c:pt idx="52">
                  <c:v>1.79</c:v>
                </c:pt>
                <c:pt idx="53">
                  <c:v>1.86</c:v>
                </c:pt>
                <c:pt idx="54">
                  <c:v>1.96</c:v>
                </c:pt>
                <c:pt idx="55">
                  <c:v>2.02</c:v>
                </c:pt>
                <c:pt idx="56">
                  <c:v>1.86</c:v>
                </c:pt>
                <c:pt idx="57">
                  <c:v>1.61</c:v>
                </c:pt>
                <c:pt idx="58">
                  <c:v>1.64</c:v>
                </c:pt>
                <c:pt idx="59">
                  <c:v>1.51</c:v>
                </c:pt>
                <c:pt idx="60">
                  <c:v>1.49</c:v>
                </c:pt>
                <c:pt idx="61">
                  <c:v>1.29</c:v>
                </c:pt>
                <c:pt idx="62">
                  <c:v>1.34</c:v>
                </c:pt>
                <c:pt idx="63">
                  <c:v>1.41</c:v>
                </c:pt>
                <c:pt idx="64">
                  <c:v>1.44</c:v>
                </c:pt>
                <c:pt idx="65">
                  <c:v>1.67</c:v>
                </c:pt>
                <c:pt idx="66">
                  <c:v>1.82</c:v>
                </c:pt>
                <c:pt idx="67">
                  <c:v>1.85</c:v>
                </c:pt>
                <c:pt idx="68">
                  <c:v>1.87</c:v>
                </c:pt>
                <c:pt idx="69">
                  <c:v>2.0099999999999998</c:v>
                </c:pt>
                <c:pt idx="70">
                  <c:v>2.1800000000000002</c:v>
                </c:pt>
                <c:pt idx="71">
                  <c:v>2.2200000000000002</c:v>
                </c:pt>
                <c:pt idx="72">
                  <c:v>2.21</c:v>
                </c:pt>
                <c:pt idx="73">
                  <c:v>2.2200000000000002</c:v>
                </c:pt>
                <c:pt idx="74">
                  <c:v>2.1800000000000002</c:v>
                </c:pt>
                <c:pt idx="75">
                  <c:v>2.0099999999999998</c:v>
                </c:pt>
                <c:pt idx="76">
                  <c:v>1.87</c:v>
                </c:pt>
                <c:pt idx="77">
                  <c:v>1.85</c:v>
                </c:pt>
                <c:pt idx="78">
                  <c:v>1.82</c:v>
                </c:pt>
                <c:pt idx="79">
                  <c:v>1.67</c:v>
                </c:pt>
                <c:pt idx="80">
                  <c:v>1.44</c:v>
                </c:pt>
                <c:pt idx="81">
                  <c:v>1.41</c:v>
                </c:pt>
                <c:pt idx="82">
                  <c:v>1.34</c:v>
                </c:pt>
                <c:pt idx="83">
                  <c:v>1.29</c:v>
                </c:pt>
                <c:pt idx="84">
                  <c:v>1.49</c:v>
                </c:pt>
                <c:pt idx="85">
                  <c:v>1.51</c:v>
                </c:pt>
                <c:pt idx="86">
                  <c:v>1.64</c:v>
                </c:pt>
                <c:pt idx="87">
                  <c:v>1.61</c:v>
                </c:pt>
                <c:pt idx="88">
                  <c:v>1.86</c:v>
                </c:pt>
                <c:pt idx="89">
                  <c:v>2.02</c:v>
                </c:pt>
                <c:pt idx="90">
                  <c:v>1.96</c:v>
                </c:pt>
                <c:pt idx="91">
                  <c:v>1.86</c:v>
                </c:pt>
                <c:pt idx="92">
                  <c:v>1.79</c:v>
                </c:pt>
                <c:pt idx="93">
                  <c:v>1.78</c:v>
                </c:pt>
                <c:pt idx="94">
                  <c:v>1.84</c:v>
                </c:pt>
                <c:pt idx="95">
                  <c:v>1.91</c:v>
                </c:pt>
                <c:pt idx="96">
                  <c:v>1.79</c:v>
                </c:pt>
                <c:pt idx="97">
                  <c:v>1.99</c:v>
                </c:pt>
                <c:pt idx="98">
                  <c:v>2</c:v>
                </c:pt>
                <c:pt idx="99">
                  <c:v>1.7</c:v>
                </c:pt>
                <c:pt idx="100">
                  <c:v>1.6</c:v>
                </c:pt>
                <c:pt idx="101">
                  <c:v>1.94</c:v>
                </c:pt>
                <c:pt idx="102">
                  <c:v>2.19</c:v>
                </c:pt>
                <c:pt idx="103">
                  <c:v>2.2000000000000002</c:v>
                </c:pt>
                <c:pt idx="104">
                  <c:v>2.17</c:v>
                </c:pt>
                <c:pt idx="105">
                  <c:v>2.0499999999999998</c:v>
                </c:pt>
                <c:pt idx="106">
                  <c:v>1.87</c:v>
                </c:pt>
                <c:pt idx="107">
                  <c:v>1.62</c:v>
                </c:pt>
                <c:pt idx="108">
                  <c:v>1.37</c:v>
                </c:pt>
                <c:pt idx="109">
                  <c:v>1.38</c:v>
                </c:pt>
                <c:pt idx="110">
                  <c:v>1.52</c:v>
                </c:pt>
                <c:pt idx="111">
                  <c:v>1.65</c:v>
                </c:pt>
                <c:pt idx="112">
                  <c:v>1.71</c:v>
                </c:pt>
                <c:pt idx="113">
                  <c:v>1.84</c:v>
                </c:pt>
                <c:pt idx="114">
                  <c:v>1.93</c:v>
                </c:pt>
                <c:pt idx="115">
                  <c:v>1.77</c:v>
                </c:pt>
                <c:pt idx="116">
                  <c:v>1.63</c:v>
                </c:pt>
                <c:pt idx="117">
                  <c:v>1.95</c:v>
                </c:pt>
                <c:pt idx="118">
                  <c:v>1.75</c:v>
                </c:pt>
                <c:pt idx="119">
                  <c:v>1.81</c:v>
                </c:pt>
                <c:pt idx="120">
                  <c:v>1.93</c:v>
                </c:pt>
                <c:pt idx="121">
                  <c:v>1.88</c:v>
                </c:pt>
                <c:pt idx="122">
                  <c:v>1.87</c:v>
                </c:pt>
                <c:pt idx="123">
                  <c:v>1.93</c:v>
                </c:pt>
                <c:pt idx="124">
                  <c:v>1.87</c:v>
                </c:pt>
                <c:pt idx="125">
                  <c:v>1.87</c:v>
                </c:pt>
                <c:pt idx="126">
                  <c:v>1.85</c:v>
                </c:pt>
                <c:pt idx="127">
                  <c:v>1.74</c:v>
                </c:pt>
                <c:pt idx="128">
                  <c:v>1.68</c:v>
                </c:pt>
                <c:pt idx="129">
                  <c:v>1.63</c:v>
                </c:pt>
                <c:pt idx="130">
                  <c:v>1.53</c:v>
                </c:pt>
                <c:pt idx="131">
                  <c:v>1.31</c:v>
                </c:pt>
                <c:pt idx="132">
                  <c:v>1.24</c:v>
                </c:pt>
                <c:pt idx="133">
                  <c:v>1.43</c:v>
                </c:pt>
                <c:pt idx="134">
                  <c:v>1.65</c:v>
                </c:pt>
                <c:pt idx="135">
                  <c:v>1.65</c:v>
                </c:pt>
                <c:pt idx="136">
                  <c:v>1.78</c:v>
                </c:pt>
                <c:pt idx="137">
                  <c:v>1.9</c:v>
                </c:pt>
                <c:pt idx="138">
                  <c:v>2.0299999999999998</c:v>
                </c:pt>
                <c:pt idx="139">
                  <c:v>2.0099999999999998</c:v>
                </c:pt>
                <c:pt idx="140">
                  <c:v>1.86</c:v>
                </c:pt>
                <c:pt idx="141">
                  <c:v>1.89</c:v>
                </c:pt>
                <c:pt idx="142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C2-4493-AF0B-24B4F12FDBAC}"/>
            </c:ext>
          </c:extLst>
        </c:ser>
        <c:ser>
          <c:idx val="4"/>
          <c:order val="4"/>
          <c:tx>
            <c:strRef>
              <c:f>'6 ламп'!$F$1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ламп'!$F$2:$F$144</c:f>
              <c:numCache>
                <c:formatCode>General</c:formatCode>
                <c:ptCount val="143"/>
                <c:pt idx="0">
                  <c:v>2.15</c:v>
                </c:pt>
                <c:pt idx="1">
                  <c:v>2.14</c:v>
                </c:pt>
                <c:pt idx="2">
                  <c:v>2.09</c:v>
                </c:pt>
                <c:pt idx="3">
                  <c:v>1.91</c:v>
                </c:pt>
                <c:pt idx="4">
                  <c:v>1.82</c:v>
                </c:pt>
                <c:pt idx="5">
                  <c:v>1.8</c:v>
                </c:pt>
                <c:pt idx="6">
                  <c:v>1.86</c:v>
                </c:pt>
                <c:pt idx="7">
                  <c:v>1.82</c:v>
                </c:pt>
                <c:pt idx="8">
                  <c:v>1.67</c:v>
                </c:pt>
                <c:pt idx="9">
                  <c:v>1.68</c:v>
                </c:pt>
                <c:pt idx="10">
                  <c:v>1.64</c:v>
                </c:pt>
                <c:pt idx="11">
                  <c:v>1.35</c:v>
                </c:pt>
                <c:pt idx="12">
                  <c:v>1.38</c:v>
                </c:pt>
                <c:pt idx="13">
                  <c:v>1.69</c:v>
                </c:pt>
                <c:pt idx="14">
                  <c:v>1.78</c:v>
                </c:pt>
                <c:pt idx="15">
                  <c:v>1.73</c:v>
                </c:pt>
                <c:pt idx="16">
                  <c:v>1.7</c:v>
                </c:pt>
                <c:pt idx="17">
                  <c:v>1.57</c:v>
                </c:pt>
                <c:pt idx="18">
                  <c:v>1.5</c:v>
                </c:pt>
                <c:pt idx="19">
                  <c:v>1.71</c:v>
                </c:pt>
                <c:pt idx="20">
                  <c:v>2.0099999999999998</c:v>
                </c:pt>
                <c:pt idx="21">
                  <c:v>2.14</c:v>
                </c:pt>
                <c:pt idx="22">
                  <c:v>1.87</c:v>
                </c:pt>
                <c:pt idx="23">
                  <c:v>1.98</c:v>
                </c:pt>
                <c:pt idx="24">
                  <c:v>2.17</c:v>
                </c:pt>
                <c:pt idx="25">
                  <c:v>2.16</c:v>
                </c:pt>
                <c:pt idx="26">
                  <c:v>2.0299999999999998</c:v>
                </c:pt>
                <c:pt idx="27">
                  <c:v>1.81</c:v>
                </c:pt>
                <c:pt idx="28">
                  <c:v>1.55</c:v>
                </c:pt>
                <c:pt idx="29">
                  <c:v>1.36</c:v>
                </c:pt>
                <c:pt idx="30">
                  <c:v>1.37</c:v>
                </c:pt>
                <c:pt idx="31">
                  <c:v>1.52</c:v>
                </c:pt>
                <c:pt idx="32">
                  <c:v>1.63</c:v>
                </c:pt>
                <c:pt idx="33">
                  <c:v>1.77</c:v>
                </c:pt>
                <c:pt idx="34">
                  <c:v>1.79</c:v>
                </c:pt>
                <c:pt idx="35">
                  <c:v>1.57</c:v>
                </c:pt>
                <c:pt idx="36">
                  <c:v>1.36</c:v>
                </c:pt>
                <c:pt idx="37">
                  <c:v>1.49</c:v>
                </c:pt>
                <c:pt idx="38">
                  <c:v>1.79</c:v>
                </c:pt>
                <c:pt idx="39">
                  <c:v>2.0099999999999998</c:v>
                </c:pt>
                <c:pt idx="40">
                  <c:v>2.14</c:v>
                </c:pt>
                <c:pt idx="41">
                  <c:v>2.17</c:v>
                </c:pt>
                <c:pt idx="42">
                  <c:v>2.0499999999999998</c:v>
                </c:pt>
                <c:pt idx="43">
                  <c:v>1.66</c:v>
                </c:pt>
                <c:pt idx="44">
                  <c:v>1.63</c:v>
                </c:pt>
                <c:pt idx="45">
                  <c:v>1.91</c:v>
                </c:pt>
                <c:pt idx="46">
                  <c:v>2.04</c:v>
                </c:pt>
                <c:pt idx="47">
                  <c:v>1.85</c:v>
                </c:pt>
                <c:pt idx="48">
                  <c:v>2.02</c:v>
                </c:pt>
                <c:pt idx="49">
                  <c:v>2.1</c:v>
                </c:pt>
                <c:pt idx="50">
                  <c:v>1.98</c:v>
                </c:pt>
                <c:pt idx="51">
                  <c:v>1.72</c:v>
                </c:pt>
                <c:pt idx="52">
                  <c:v>1.59</c:v>
                </c:pt>
                <c:pt idx="53">
                  <c:v>1.68</c:v>
                </c:pt>
                <c:pt idx="54">
                  <c:v>1.9</c:v>
                </c:pt>
                <c:pt idx="55">
                  <c:v>2.02</c:v>
                </c:pt>
                <c:pt idx="56">
                  <c:v>2.1</c:v>
                </c:pt>
                <c:pt idx="57">
                  <c:v>1.82</c:v>
                </c:pt>
                <c:pt idx="58">
                  <c:v>1.64</c:v>
                </c:pt>
                <c:pt idx="59">
                  <c:v>1.49</c:v>
                </c:pt>
                <c:pt idx="60">
                  <c:v>1.39</c:v>
                </c:pt>
                <c:pt idx="61">
                  <c:v>1.45</c:v>
                </c:pt>
                <c:pt idx="62">
                  <c:v>1.37</c:v>
                </c:pt>
                <c:pt idx="63">
                  <c:v>1.43</c:v>
                </c:pt>
                <c:pt idx="64">
                  <c:v>1.39</c:v>
                </c:pt>
                <c:pt idx="65">
                  <c:v>1.45</c:v>
                </c:pt>
                <c:pt idx="66">
                  <c:v>1.52</c:v>
                </c:pt>
                <c:pt idx="67">
                  <c:v>1.69</c:v>
                </c:pt>
                <c:pt idx="68">
                  <c:v>1.95</c:v>
                </c:pt>
                <c:pt idx="69">
                  <c:v>2.14</c:v>
                </c:pt>
                <c:pt idx="70">
                  <c:v>2.17</c:v>
                </c:pt>
                <c:pt idx="71">
                  <c:v>2.1800000000000002</c:v>
                </c:pt>
                <c:pt idx="72">
                  <c:v>2.1800000000000002</c:v>
                </c:pt>
                <c:pt idx="73">
                  <c:v>2.1800000000000002</c:v>
                </c:pt>
                <c:pt idx="74">
                  <c:v>2.17</c:v>
                </c:pt>
                <c:pt idx="75">
                  <c:v>2.14</c:v>
                </c:pt>
                <c:pt idx="76">
                  <c:v>1.95</c:v>
                </c:pt>
                <c:pt idx="77">
                  <c:v>1.69</c:v>
                </c:pt>
                <c:pt idx="78">
                  <c:v>1.52</c:v>
                </c:pt>
                <c:pt idx="79">
                  <c:v>1.45</c:v>
                </c:pt>
                <c:pt idx="80">
                  <c:v>1.39</c:v>
                </c:pt>
                <c:pt idx="81">
                  <c:v>1.43</c:v>
                </c:pt>
                <c:pt idx="82">
                  <c:v>1.37</c:v>
                </c:pt>
                <c:pt idx="83">
                  <c:v>1.45</c:v>
                </c:pt>
                <c:pt idx="84">
                  <c:v>1.39</c:v>
                </c:pt>
                <c:pt idx="85">
                  <c:v>1.49</c:v>
                </c:pt>
                <c:pt idx="86">
                  <c:v>1.64</c:v>
                </c:pt>
                <c:pt idx="87">
                  <c:v>1.82</c:v>
                </c:pt>
                <c:pt idx="88">
                  <c:v>2.1</c:v>
                </c:pt>
                <c:pt idx="89">
                  <c:v>2.02</c:v>
                </c:pt>
                <c:pt idx="90">
                  <c:v>1.9</c:v>
                </c:pt>
                <c:pt idx="91">
                  <c:v>1.68</c:v>
                </c:pt>
                <c:pt idx="92">
                  <c:v>1.59</c:v>
                </c:pt>
                <c:pt idx="93">
                  <c:v>1.72</c:v>
                </c:pt>
                <c:pt idx="94">
                  <c:v>1.98</c:v>
                </c:pt>
                <c:pt idx="95">
                  <c:v>2.1</c:v>
                </c:pt>
                <c:pt idx="96">
                  <c:v>2.02</c:v>
                </c:pt>
                <c:pt idx="97">
                  <c:v>1.85</c:v>
                </c:pt>
                <c:pt idx="98">
                  <c:v>2.04</c:v>
                </c:pt>
                <c:pt idx="99">
                  <c:v>1.91</c:v>
                </c:pt>
                <c:pt idx="100">
                  <c:v>1.63</c:v>
                </c:pt>
                <c:pt idx="101">
                  <c:v>1.66</c:v>
                </c:pt>
                <c:pt idx="102">
                  <c:v>2.0499999999999998</c:v>
                </c:pt>
                <c:pt idx="103">
                  <c:v>2.17</c:v>
                </c:pt>
                <c:pt idx="104">
                  <c:v>2.14</c:v>
                </c:pt>
                <c:pt idx="105">
                  <c:v>2.0099999999999998</c:v>
                </c:pt>
                <c:pt idx="106">
                  <c:v>1.79</c:v>
                </c:pt>
                <c:pt idx="107">
                  <c:v>1.49</c:v>
                </c:pt>
                <c:pt idx="108">
                  <c:v>1.36</c:v>
                </c:pt>
                <c:pt idx="109">
                  <c:v>1.57</c:v>
                </c:pt>
                <c:pt idx="110">
                  <c:v>1.79</c:v>
                </c:pt>
                <c:pt idx="111">
                  <c:v>1.77</c:v>
                </c:pt>
                <c:pt idx="112">
                  <c:v>1.63</c:v>
                </c:pt>
                <c:pt idx="113">
                  <c:v>1.52</c:v>
                </c:pt>
                <c:pt idx="114">
                  <c:v>1.37</c:v>
                </c:pt>
                <c:pt idx="115">
                  <c:v>1.36</c:v>
                </c:pt>
                <c:pt idx="116">
                  <c:v>1.55</c:v>
                </c:pt>
                <c:pt idx="117">
                  <c:v>1.81</c:v>
                </c:pt>
                <c:pt idx="118">
                  <c:v>2.0299999999999998</c:v>
                </c:pt>
                <c:pt idx="119">
                  <c:v>2.16</c:v>
                </c:pt>
                <c:pt idx="120">
                  <c:v>2.17</c:v>
                </c:pt>
                <c:pt idx="121">
                  <c:v>1.98</c:v>
                </c:pt>
                <c:pt idx="122">
                  <c:v>1.87</c:v>
                </c:pt>
                <c:pt idx="123">
                  <c:v>2.14</c:v>
                </c:pt>
                <c:pt idx="124">
                  <c:v>2.0099999999999998</c:v>
                </c:pt>
                <c:pt idx="125">
                  <c:v>1.71</c:v>
                </c:pt>
                <c:pt idx="126">
                  <c:v>1.5</c:v>
                </c:pt>
                <c:pt idx="127">
                  <c:v>1.57</c:v>
                </c:pt>
                <c:pt idx="128">
                  <c:v>1.7</c:v>
                </c:pt>
                <c:pt idx="129">
                  <c:v>1.73</c:v>
                </c:pt>
                <c:pt idx="130">
                  <c:v>1.78</c:v>
                </c:pt>
                <c:pt idx="131">
                  <c:v>1.69</c:v>
                </c:pt>
                <c:pt idx="132">
                  <c:v>1.38</c:v>
                </c:pt>
                <c:pt idx="133">
                  <c:v>1.35</c:v>
                </c:pt>
                <c:pt idx="134">
                  <c:v>1.64</c:v>
                </c:pt>
                <c:pt idx="135">
                  <c:v>1.68</c:v>
                </c:pt>
                <c:pt idx="136">
                  <c:v>1.67</c:v>
                </c:pt>
                <c:pt idx="137">
                  <c:v>1.82</c:v>
                </c:pt>
                <c:pt idx="138">
                  <c:v>1.86</c:v>
                </c:pt>
                <c:pt idx="139">
                  <c:v>1.8</c:v>
                </c:pt>
                <c:pt idx="140">
                  <c:v>1.82</c:v>
                </c:pt>
                <c:pt idx="141">
                  <c:v>1.91</c:v>
                </c:pt>
                <c:pt idx="142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C2-4493-AF0B-24B4F12FDBAC}"/>
            </c:ext>
          </c:extLst>
        </c:ser>
        <c:ser>
          <c:idx val="5"/>
          <c:order val="5"/>
          <c:tx>
            <c:strRef>
              <c:f>'6 ламп'!$G$1</c:f>
              <c:strCache>
                <c:ptCount val="1"/>
                <c:pt idx="0">
                  <c:v>расчёт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'6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'6 ламп'!$G$2:$G$144</c:f>
              <c:numCache>
                <c:formatCode>General</c:formatCode>
                <c:ptCount val="143"/>
                <c:pt idx="0">
                  <c:v>2.4113628</c:v>
                </c:pt>
                <c:pt idx="1">
                  <c:v>2.4113628</c:v>
                </c:pt>
                <c:pt idx="2">
                  <c:v>2.4113628</c:v>
                </c:pt>
                <c:pt idx="3">
                  <c:v>2.4113628</c:v>
                </c:pt>
                <c:pt idx="4">
                  <c:v>2.4113628</c:v>
                </c:pt>
                <c:pt idx="5">
                  <c:v>2.4113628</c:v>
                </c:pt>
                <c:pt idx="6">
                  <c:v>2.4113628</c:v>
                </c:pt>
                <c:pt idx="7">
                  <c:v>2.4113628</c:v>
                </c:pt>
                <c:pt idx="8">
                  <c:v>2.4113628</c:v>
                </c:pt>
                <c:pt idx="9">
                  <c:v>2.4113628</c:v>
                </c:pt>
                <c:pt idx="10">
                  <c:v>2.4113628</c:v>
                </c:pt>
                <c:pt idx="11">
                  <c:v>2.4113628</c:v>
                </c:pt>
                <c:pt idx="12">
                  <c:v>2.4113628</c:v>
                </c:pt>
                <c:pt idx="13">
                  <c:v>2.4113628</c:v>
                </c:pt>
                <c:pt idx="14">
                  <c:v>2.4113628</c:v>
                </c:pt>
                <c:pt idx="15">
                  <c:v>2.4113628</c:v>
                </c:pt>
                <c:pt idx="16">
                  <c:v>2.4113628</c:v>
                </c:pt>
                <c:pt idx="17">
                  <c:v>2.4113628</c:v>
                </c:pt>
                <c:pt idx="18">
                  <c:v>2.4113628</c:v>
                </c:pt>
                <c:pt idx="19">
                  <c:v>2.4113628</c:v>
                </c:pt>
                <c:pt idx="20">
                  <c:v>2.4113628</c:v>
                </c:pt>
                <c:pt idx="21">
                  <c:v>2.4113628</c:v>
                </c:pt>
                <c:pt idx="22">
                  <c:v>2.4113628</c:v>
                </c:pt>
                <c:pt idx="23">
                  <c:v>2.4113628</c:v>
                </c:pt>
                <c:pt idx="24">
                  <c:v>2.4113628</c:v>
                </c:pt>
                <c:pt idx="25">
                  <c:v>2.4113628</c:v>
                </c:pt>
                <c:pt idx="26">
                  <c:v>2.4113628</c:v>
                </c:pt>
                <c:pt idx="27">
                  <c:v>2.4113628</c:v>
                </c:pt>
                <c:pt idx="28">
                  <c:v>2.4113628</c:v>
                </c:pt>
                <c:pt idx="29">
                  <c:v>2.4113628</c:v>
                </c:pt>
                <c:pt idx="30">
                  <c:v>2.4113628</c:v>
                </c:pt>
                <c:pt idx="31">
                  <c:v>2.4113628</c:v>
                </c:pt>
                <c:pt idx="32">
                  <c:v>2.4113628</c:v>
                </c:pt>
                <c:pt idx="33">
                  <c:v>2.4113628</c:v>
                </c:pt>
                <c:pt idx="34">
                  <c:v>2.4113628</c:v>
                </c:pt>
                <c:pt idx="35">
                  <c:v>2.4113628</c:v>
                </c:pt>
                <c:pt idx="36">
                  <c:v>2.4113628</c:v>
                </c:pt>
                <c:pt idx="37">
                  <c:v>2.4113628</c:v>
                </c:pt>
                <c:pt idx="38">
                  <c:v>2.4113628</c:v>
                </c:pt>
                <c:pt idx="39">
                  <c:v>2.4113628</c:v>
                </c:pt>
                <c:pt idx="40">
                  <c:v>2.4113628</c:v>
                </c:pt>
                <c:pt idx="41">
                  <c:v>2.4113628</c:v>
                </c:pt>
                <c:pt idx="42">
                  <c:v>2.4113628</c:v>
                </c:pt>
                <c:pt idx="43">
                  <c:v>2.4113628</c:v>
                </c:pt>
                <c:pt idx="44">
                  <c:v>2.4113628</c:v>
                </c:pt>
                <c:pt idx="45">
                  <c:v>2.4113628</c:v>
                </c:pt>
                <c:pt idx="46">
                  <c:v>2.4113628</c:v>
                </c:pt>
                <c:pt idx="47">
                  <c:v>2.4113628</c:v>
                </c:pt>
                <c:pt idx="48">
                  <c:v>2.4113628</c:v>
                </c:pt>
                <c:pt idx="49">
                  <c:v>2.4113628</c:v>
                </c:pt>
                <c:pt idx="50">
                  <c:v>2.4113628</c:v>
                </c:pt>
                <c:pt idx="51">
                  <c:v>2.4113628</c:v>
                </c:pt>
                <c:pt idx="52">
                  <c:v>2.4113628</c:v>
                </c:pt>
                <c:pt idx="53">
                  <c:v>2.4113628</c:v>
                </c:pt>
                <c:pt idx="54">
                  <c:v>2.4113628</c:v>
                </c:pt>
                <c:pt idx="55">
                  <c:v>2.4113628</c:v>
                </c:pt>
                <c:pt idx="56">
                  <c:v>2.4113628</c:v>
                </c:pt>
                <c:pt idx="57">
                  <c:v>2.4113628</c:v>
                </c:pt>
                <c:pt idx="58">
                  <c:v>2.4113628</c:v>
                </c:pt>
                <c:pt idx="59">
                  <c:v>2.4113628</c:v>
                </c:pt>
                <c:pt idx="60">
                  <c:v>2.4113628</c:v>
                </c:pt>
                <c:pt idx="61">
                  <c:v>2.4113628</c:v>
                </c:pt>
                <c:pt idx="62">
                  <c:v>2.4113628</c:v>
                </c:pt>
                <c:pt idx="63">
                  <c:v>2.4113628</c:v>
                </c:pt>
                <c:pt idx="64">
                  <c:v>2.4113628</c:v>
                </c:pt>
                <c:pt idx="65">
                  <c:v>2.4113628</c:v>
                </c:pt>
                <c:pt idx="66">
                  <c:v>2.4113628</c:v>
                </c:pt>
                <c:pt idx="67">
                  <c:v>2.4113628</c:v>
                </c:pt>
                <c:pt idx="68">
                  <c:v>2.4113628</c:v>
                </c:pt>
                <c:pt idx="69">
                  <c:v>2.4113628</c:v>
                </c:pt>
                <c:pt idx="70">
                  <c:v>2.4113628</c:v>
                </c:pt>
                <c:pt idx="71">
                  <c:v>2.4113628</c:v>
                </c:pt>
                <c:pt idx="72">
                  <c:v>2.4113628</c:v>
                </c:pt>
                <c:pt idx="73">
                  <c:v>2.4113628</c:v>
                </c:pt>
                <c:pt idx="74">
                  <c:v>2.4113628</c:v>
                </c:pt>
                <c:pt idx="75">
                  <c:v>2.4113628</c:v>
                </c:pt>
                <c:pt idx="76">
                  <c:v>2.4113628</c:v>
                </c:pt>
                <c:pt idx="77">
                  <c:v>2.4113628</c:v>
                </c:pt>
                <c:pt idx="78">
                  <c:v>2.4113628</c:v>
                </c:pt>
                <c:pt idx="79">
                  <c:v>2.4113628</c:v>
                </c:pt>
                <c:pt idx="80">
                  <c:v>2.4113628</c:v>
                </c:pt>
                <c:pt idx="81">
                  <c:v>2.4113628</c:v>
                </c:pt>
                <c:pt idx="82">
                  <c:v>2.4113628</c:v>
                </c:pt>
                <c:pt idx="83">
                  <c:v>2.4113628</c:v>
                </c:pt>
                <c:pt idx="84">
                  <c:v>2.4113628</c:v>
                </c:pt>
                <c:pt idx="85">
                  <c:v>2.4113628</c:v>
                </c:pt>
                <c:pt idx="86">
                  <c:v>2.4113628</c:v>
                </c:pt>
                <c:pt idx="87">
                  <c:v>2.4113628</c:v>
                </c:pt>
                <c:pt idx="88">
                  <c:v>2.4113628</c:v>
                </c:pt>
                <c:pt idx="89">
                  <c:v>2.4113628</c:v>
                </c:pt>
                <c:pt idx="90">
                  <c:v>2.4113628</c:v>
                </c:pt>
                <c:pt idx="91">
                  <c:v>2.4113628</c:v>
                </c:pt>
                <c:pt idx="92">
                  <c:v>2.4113628</c:v>
                </c:pt>
                <c:pt idx="93">
                  <c:v>2.4113628</c:v>
                </c:pt>
                <c:pt idx="94">
                  <c:v>2.4113628</c:v>
                </c:pt>
                <c:pt idx="95">
                  <c:v>2.4113628</c:v>
                </c:pt>
                <c:pt idx="96">
                  <c:v>2.4113628</c:v>
                </c:pt>
                <c:pt idx="97">
                  <c:v>2.4113628</c:v>
                </c:pt>
                <c:pt idx="98">
                  <c:v>2.4113628</c:v>
                </c:pt>
                <c:pt idx="99">
                  <c:v>2.4113628</c:v>
                </c:pt>
                <c:pt idx="100">
                  <c:v>2.4113628</c:v>
                </c:pt>
                <c:pt idx="101">
                  <c:v>2.4113628</c:v>
                </c:pt>
                <c:pt idx="102">
                  <c:v>2.4113628</c:v>
                </c:pt>
                <c:pt idx="103">
                  <c:v>2.4113628</c:v>
                </c:pt>
                <c:pt idx="104">
                  <c:v>2.4113628</c:v>
                </c:pt>
                <c:pt idx="105">
                  <c:v>2.4113628</c:v>
                </c:pt>
                <c:pt idx="106">
                  <c:v>2.4113628</c:v>
                </c:pt>
                <c:pt idx="107">
                  <c:v>2.4113628</c:v>
                </c:pt>
                <c:pt idx="108">
                  <c:v>2.4113628</c:v>
                </c:pt>
                <c:pt idx="109">
                  <c:v>2.4113628</c:v>
                </c:pt>
                <c:pt idx="110">
                  <c:v>2.4113628</c:v>
                </c:pt>
                <c:pt idx="111">
                  <c:v>2.4113628</c:v>
                </c:pt>
                <c:pt idx="112">
                  <c:v>2.4113628</c:v>
                </c:pt>
                <c:pt idx="113">
                  <c:v>2.4113628</c:v>
                </c:pt>
                <c:pt idx="114">
                  <c:v>2.4113628</c:v>
                </c:pt>
                <c:pt idx="115">
                  <c:v>2.4113628</c:v>
                </c:pt>
                <c:pt idx="116">
                  <c:v>2.4113628</c:v>
                </c:pt>
                <c:pt idx="117">
                  <c:v>2.4113628</c:v>
                </c:pt>
                <c:pt idx="118">
                  <c:v>2.4113628</c:v>
                </c:pt>
                <c:pt idx="119">
                  <c:v>2.4113628</c:v>
                </c:pt>
                <c:pt idx="120">
                  <c:v>2.4113628</c:v>
                </c:pt>
                <c:pt idx="121">
                  <c:v>2.4113628</c:v>
                </c:pt>
                <c:pt idx="122">
                  <c:v>2.4113628</c:v>
                </c:pt>
                <c:pt idx="123">
                  <c:v>2.4113628</c:v>
                </c:pt>
                <c:pt idx="124">
                  <c:v>2.4113628</c:v>
                </c:pt>
                <c:pt idx="125">
                  <c:v>2.4113628</c:v>
                </c:pt>
                <c:pt idx="126">
                  <c:v>2.4113628</c:v>
                </c:pt>
                <c:pt idx="127">
                  <c:v>2.4113628</c:v>
                </c:pt>
                <c:pt idx="128">
                  <c:v>2.4113628</c:v>
                </c:pt>
                <c:pt idx="129">
                  <c:v>2.4113628</c:v>
                </c:pt>
                <c:pt idx="130">
                  <c:v>2.4113628</c:v>
                </c:pt>
                <c:pt idx="131">
                  <c:v>2.4113628</c:v>
                </c:pt>
                <c:pt idx="132">
                  <c:v>2.4113628</c:v>
                </c:pt>
                <c:pt idx="133">
                  <c:v>2.4113628</c:v>
                </c:pt>
                <c:pt idx="134">
                  <c:v>2.4113628</c:v>
                </c:pt>
                <c:pt idx="135">
                  <c:v>2.4113628</c:v>
                </c:pt>
                <c:pt idx="136">
                  <c:v>2.4113628</c:v>
                </c:pt>
                <c:pt idx="137">
                  <c:v>2.4113628</c:v>
                </c:pt>
                <c:pt idx="138">
                  <c:v>2.4113628</c:v>
                </c:pt>
                <c:pt idx="139">
                  <c:v>2.4113628</c:v>
                </c:pt>
                <c:pt idx="140">
                  <c:v>2.4113628</c:v>
                </c:pt>
                <c:pt idx="141">
                  <c:v>2.4113628</c:v>
                </c:pt>
                <c:pt idx="142">
                  <c:v>2.4113628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C2-4493-AF0B-24B4F12F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86648"/>
        <c:axId val="544385208"/>
      </c:radarChart>
      <c:catAx>
        <c:axId val="54438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385208"/>
        <c:crosses val="autoZero"/>
        <c:auto val="1"/>
        <c:lblAlgn val="ctr"/>
        <c:lblOffset val="100"/>
        <c:noMultiLvlLbl val="0"/>
      </c:catAx>
      <c:valAx>
        <c:axId val="5443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3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Относительные показатели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Отношение минимума к максимуму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7C8-4CB5-A8A3-D0A92E027905}"/>
              </c:ext>
            </c:extLst>
          </c:dPt>
          <c:xVal>
            <c:numRef>
              <c:f>'6 ламп'!$I$1:$M$1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'6 ламп'!$I$2:$M$2</c:f>
              <c:numCache>
                <c:formatCode>General</c:formatCode>
                <c:ptCount val="5"/>
                <c:pt idx="0">
                  <c:v>0.43981481481481477</c:v>
                </c:pt>
                <c:pt idx="1">
                  <c:v>0.42272727272727273</c:v>
                </c:pt>
                <c:pt idx="2">
                  <c:v>0.5066666666666666</c:v>
                </c:pt>
                <c:pt idx="3">
                  <c:v>0.55855855855855852</c:v>
                </c:pt>
                <c:pt idx="4">
                  <c:v>0.61926605504587151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8-4CB5-A8A3-D0A92E027905}"/>
            </c:ext>
          </c:extLst>
        </c:ser>
        <c:ser>
          <c:idx val="1"/>
          <c:order val="1"/>
          <c:tx>
            <c:v>Отношение минимума к расчёту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7C8-4CB5-A8A3-D0A92E027905}"/>
              </c:ext>
            </c:extLst>
          </c:dPt>
          <c:xVal>
            <c:numRef>
              <c:f>'6 ламп'!$I$1:$M$1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'6 ламп'!$I$3:$M$3</c:f>
              <c:numCache>
                <c:formatCode>General</c:formatCode>
                <c:ptCount val="5"/>
                <c:pt idx="0">
                  <c:v>0.39396809140457834</c:v>
                </c:pt>
                <c:pt idx="1">
                  <c:v>0.38567402632237674</c:v>
                </c:pt>
                <c:pt idx="2">
                  <c:v>0.47276170968549397</c:v>
                </c:pt>
                <c:pt idx="3">
                  <c:v>0.51423203509650228</c:v>
                </c:pt>
                <c:pt idx="4">
                  <c:v>0.55984939304861137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C8-4CB5-A8A3-D0A92E027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08128"/>
        <c:axId val="523903448"/>
      </c:scatterChart>
      <c:valAx>
        <c:axId val="5239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903448"/>
        <c:crosses val="autoZero"/>
        <c:crossBetween val="midCat"/>
      </c:valAx>
      <c:valAx>
        <c:axId val="523903448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9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ламп'!$I$6:$N$6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ламп'!$I$9:$N$9</c:f>
              <c:numCache>
                <c:formatCode>General</c:formatCode>
                <c:ptCount val="6"/>
                <c:pt idx="0">
                  <c:v>0.45098039215686275</c:v>
                </c:pt>
                <c:pt idx="1">
                  <c:v>0.46116504854368928</c:v>
                </c:pt>
                <c:pt idx="2">
                  <c:v>0.45365853658536592</c:v>
                </c:pt>
                <c:pt idx="3">
                  <c:v>0.55502392344497609</c:v>
                </c:pt>
                <c:pt idx="4">
                  <c:v>0.51</c:v>
                </c:pt>
                <c:pt idx="5">
                  <c:v>0.57711442786069655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7-43B9-A766-EE9FE4A664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ламп'!$I$6:$N$6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'6 ламп'!$I$10:$N$10</c:f>
              <c:numCache>
                <c:formatCode>General</c:formatCode>
                <c:ptCount val="6"/>
                <c:pt idx="0">
                  <c:v>0.38152699378127591</c:v>
                </c:pt>
                <c:pt idx="1">
                  <c:v>0.39396809140457834</c:v>
                </c:pt>
                <c:pt idx="2">
                  <c:v>0.38567402632237674</c:v>
                </c:pt>
                <c:pt idx="3">
                  <c:v>0.48105577476769562</c:v>
                </c:pt>
                <c:pt idx="4">
                  <c:v>0.42299731919228412</c:v>
                </c:pt>
                <c:pt idx="5">
                  <c:v>0.48105577476769562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7-43B9-A766-EE9FE4A66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960632"/>
        <c:axId val="601959192"/>
      </c:scatterChart>
      <c:valAx>
        <c:axId val="60196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959192"/>
        <c:crosses val="autoZero"/>
        <c:crossBetween val="midCat"/>
      </c:valAx>
      <c:valAx>
        <c:axId val="601959192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96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 восьмиламповых</a:t>
            </a:r>
            <a:r>
              <a:rPr lang="ru-RU" baseline="0"/>
              <a:t> установок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'8 ламп'!$B$1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rgbClr val="0070C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ламп'!$B$2:$B$144</c:f>
              <c:numCache>
                <c:formatCode>General</c:formatCode>
                <c:ptCount val="143"/>
                <c:pt idx="0">
                  <c:v>1.74</c:v>
                </c:pt>
                <c:pt idx="1">
                  <c:v>1.93</c:v>
                </c:pt>
                <c:pt idx="2">
                  <c:v>2.2799999999999998</c:v>
                </c:pt>
                <c:pt idx="3">
                  <c:v>2.63</c:v>
                </c:pt>
                <c:pt idx="4">
                  <c:v>2.64</c:v>
                </c:pt>
                <c:pt idx="5">
                  <c:v>2.54</c:v>
                </c:pt>
                <c:pt idx="6">
                  <c:v>2.4</c:v>
                </c:pt>
                <c:pt idx="7">
                  <c:v>2.27</c:v>
                </c:pt>
                <c:pt idx="8">
                  <c:v>2.2000000000000002</c:v>
                </c:pt>
                <c:pt idx="9">
                  <c:v>2.08</c:v>
                </c:pt>
                <c:pt idx="10">
                  <c:v>1.94</c:v>
                </c:pt>
                <c:pt idx="11">
                  <c:v>1.92</c:v>
                </c:pt>
                <c:pt idx="12">
                  <c:v>2.0699999999999998</c:v>
                </c:pt>
                <c:pt idx="13">
                  <c:v>2.13</c:v>
                </c:pt>
                <c:pt idx="14">
                  <c:v>2.0299999999999998</c:v>
                </c:pt>
                <c:pt idx="15">
                  <c:v>1.93</c:v>
                </c:pt>
                <c:pt idx="16">
                  <c:v>1.7</c:v>
                </c:pt>
                <c:pt idx="17">
                  <c:v>1.67</c:v>
                </c:pt>
                <c:pt idx="18">
                  <c:v>1.67</c:v>
                </c:pt>
                <c:pt idx="19">
                  <c:v>1.75</c:v>
                </c:pt>
                <c:pt idx="20">
                  <c:v>1.88</c:v>
                </c:pt>
                <c:pt idx="21">
                  <c:v>2.21</c:v>
                </c:pt>
                <c:pt idx="22">
                  <c:v>2.2999999999999998</c:v>
                </c:pt>
                <c:pt idx="23">
                  <c:v>2.2400000000000002</c:v>
                </c:pt>
                <c:pt idx="24">
                  <c:v>2.17</c:v>
                </c:pt>
                <c:pt idx="25">
                  <c:v>2.0099999999999998</c:v>
                </c:pt>
                <c:pt idx="26">
                  <c:v>1.97</c:v>
                </c:pt>
                <c:pt idx="27">
                  <c:v>2.0699999999999998</c:v>
                </c:pt>
                <c:pt idx="28">
                  <c:v>2.16</c:v>
                </c:pt>
                <c:pt idx="29">
                  <c:v>2.33</c:v>
                </c:pt>
                <c:pt idx="30">
                  <c:v>2.57</c:v>
                </c:pt>
                <c:pt idx="31">
                  <c:v>2.73</c:v>
                </c:pt>
                <c:pt idx="32">
                  <c:v>2.67</c:v>
                </c:pt>
                <c:pt idx="33">
                  <c:v>2.35</c:v>
                </c:pt>
                <c:pt idx="34">
                  <c:v>1.99</c:v>
                </c:pt>
                <c:pt idx="35">
                  <c:v>1.81</c:v>
                </c:pt>
                <c:pt idx="36">
                  <c:v>1.9</c:v>
                </c:pt>
                <c:pt idx="37">
                  <c:v>1.81</c:v>
                </c:pt>
                <c:pt idx="38">
                  <c:v>1.99</c:v>
                </c:pt>
                <c:pt idx="39">
                  <c:v>2.35</c:v>
                </c:pt>
                <c:pt idx="40">
                  <c:v>2.67</c:v>
                </c:pt>
                <c:pt idx="41">
                  <c:v>2.73</c:v>
                </c:pt>
                <c:pt idx="42">
                  <c:v>2.57</c:v>
                </c:pt>
                <c:pt idx="43">
                  <c:v>2.33</c:v>
                </c:pt>
                <c:pt idx="44">
                  <c:v>2.16</c:v>
                </c:pt>
                <c:pt idx="45">
                  <c:v>2.0699999999999998</c:v>
                </c:pt>
                <c:pt idx="46">
                  <c:v>1.97</c:v>
                </c:pt>
                <c:pt idx="47">
                  <c:v>2.0099999999999998</c:v>
                </c:pt>
                <c:pt idx="48">
                  <c:v>2.17</c:v>
                </c:pt>
                <c:pt idx="49">
                  <c:v>2.2400000000000002</c:v>
                </c:pt>
                <c:pt idx="50">
                  <c:v>2.2999999999999998</c:v>
                </c:pt>
                <c:pt idx="51">
                  <c:v>2.21</c:v>
                </c:pt>
                <c:pt idx="52">
                  <c:v>1.88</c:v>
                </c:pt>
                <c:pt idx="53">
                  <c:v>1.75</c:v>
                </c:pt>
                <c:pt idx="54">
                  <c:v>1.67</c:v>
                </c:pt>
                <c:pt idx="55">
                  <c:v>1.67</c:v>
                </c:pt>
                <c:pt idx="56">
                  <c:v>1.7</c:v>
                </c:pt>
                <c:pt idx="57">
                  <c:v>1.93</c:v>
                </c:pt>
                <c:pt idx="58">
                  <c:v>2.0299999999999998</c:v>
                </c:pt>
                <c:pt idx="59">
                  <c:v>2.13</c:v>
                </c:pt>
                <c:pt idx="60">
                  <c:v>2.0699999999999998</c:v>
                </c:pt>
                <c:pt idx="61">
                  <c:v>1.92</c:v>
                </c:pt>
                <c:pt idx="62">
                  <c:v>1.94</c:v>
                </c:pt>
                <c:pt idx="63">
                  <c:v>2.08</c:v>
                </c:pt>
                <c:pt idx="64">
                  <c:v>2.2000000000000002</c:v>
                </c:pt>
                <c:pt idx="65">
                  <c:v>2.27</c:v>
                </c:pt>
                <c:pt idx="66">
                  <c:v>2.4</c:v>
                </c:pt>
                <c:pt idx="67">
                  <c:v>2.54</c:v>
                </c:pt>
                <c:pt idx="68">
                  <c:v>2.64</c:v>
                </c:pt>
                <c:pt idx="69">
                  <c:v>2.63</c:v>
                </c:pt>
                <c:pt idx="70">
                  <c:v>2.2799999999999998</c:v>
                </c:pt>
                <c:pt idx="71">
                  <c:v>1.93</c:v>
                </c:pt>
                <c:pt idx="72">
                  <c:v>1.74</c:v>
                </c:pt>
                <c:pt idx="73">
                  <c:v>1.93</c:v>
                </c:pt>
                <c:pt idx="74">
                  <c:v>2.2799999999999998</c:v>
                </c:pt>
                <c:pt idx="75">
                  <c:v>2.63</c:v>
                </c:pt>
                <c:pt idx="76">
                  <c:v>2.64</c:v>
                </c:pt>
                <c:pt idx="77">
                  <c:v>2.54</c:v>
                </c:pt>
                <c:pt idx="78">
                  <c:v>2.4</c:v>
                </c:pt>
                <c:pt idx="79">
                  <c:v>2.27</c:v>
                </c:pt>
                <c:pt idx="80">
                  <c:v>2.2000000000000002</c:v>
                </c:pt>
                <c:pt idx="81">
                  <c:v>2.08</c:v>
                </c:pt>
                <c:pt idx="82">
                  <c:v>1.94</c:v>
                </c:pt>
                <c:pt idx="83">
                  <c:v>1.92</c:v>
                </c:pt>
                <c:pt idx="84">
                  <c:v>2.0699999999999998</c:v>
                </c:pt>
                <c:pt idx="85">
                  <c:v>2.13</c:v>
                </c:pt>
                <c:pt idx="86">
                  <c:v>2.0299999999999998</c:v>
                </c:pt>
                <c:pt idx="87">
                  <c:v>1.93</c:v>
                </c:pt>
                <c:pt idx="88">
                  <c:v>1.7</c:v>
                </c:pt>
                <c:pt idx="89">
                  <c:v>1.67</c:v>
                </c:pt>
                <c:pt idx="90">
                  <c:v>1.67</c:v>
                </c:pt>
                <c:pt idx="91">
                  <c:v>1.75</c:v>
                </c:pt>
                <c:pt idx="92">
                  <c:v>1.88</c:v>
                </c:pt>
                <c:pt idx="93">
                  <c:v>2.21</c:v>
                </c:pt>
                <c:pt idx="94">
                  <c:v>2.2999999999999998</c:v>
                </c:pt>
                <c:pt idx="95">
                  <c:v>2.2400000000000002</c:v>
                </c:pt>
                <c:pt idx="96">
                  <c:v>2.17</c:v>
                </c:pt>
                <c:pt idx="97">
                  <c:v>2.0099999999999998</c:v>
                </c:pt>
                <c:pt idx="98">
                  <c:v>1.97</c:v>
                </c:pt>
                <c:pt idx="99">
                  <c:v>2.0699999999999998</c:v>
                </c:pt>
                <c:pt idx="100">
                  <c:v>2.16</c:v>
                </c:pt>
                <c:pt idx="101">
                  <c:v>2.33</c:v>
                </c:pt>
                <c:pt idx="102">
                  <c:v>2.57</c:v>
                </c:pt>
                <c:pt idx="103">
                  <c:v>2.73</c:v>
                </c:pt>
                <c:pt idx="104">
                  <c:v>2.67</c:v>
                </c:pt>
                <c:pt idx="105">
                  <c:v>2.35</c:v>
                </c:pt>
                <c:pt idx="106">
                  <c:v>1.99</c:v>
                </c:pt>
                <c:pt idx="107">
                  <c:v>1.81</c:v>
                </c:pt>
                <c:pt idx="108">
                  <c:v>1.9</c:v>
                </c:pt>
                <c:pt idx="109">
                  <c:v>1.81</c:v>
                </c:pt>
                <c:pt idx="110">
                  <c:v>1.99</c:v>
                </c:pt>
                <c:pt idx="111">
                  <c:v>2.35</c:v>
                </c:pt>
                <c:pt idx="112">
                  <c:v>2.67</c:v>
                </c:pt>
                <c:pt idx="113">
                  <c:v>2.73</c:v>
                </c:pt>
                <c:pt idx="114">
                  <c:v>2.57</c:v>
                </c:pt>
                <c:pt idx="115">
                  <c:v>2.33</c:v>
                </c:pt>
                <c:pt idx="116">
                  <c:v>2.16</c:v>
                </c:pt>
                <c:pt idx="117">
                  <c:v>2.0699999999999998</c:v>
                </c:pt>
                <c:pt idx="118">
                  <c:v>1.97</c:v>
                </c:pt>
                <c:pt idx="119">
                  <c:v>2.0099999999999998</c:v>
                </c:pt>
                <c:pt idx="120">
                  <c:v>2.17</c:v>
                </c:pt>
                <c:pt idx="121">
                  <c:v>2.2400000000000002</c:v>
                </c:pt>
                <c:pt idx="122">
                  <c:v>2.2999999999999998</c:v>
                </c:pt>
                <c:pt idx="123">
                  <c:v>2.21</c:v>
                </c:pt>
                <c:pt idx="124">
                  <c:v>1.88</c:v>
                </c:pt>
                <c:pt idx="125">
                  <c:v>1.75</c:v>
                </c:pt>
                <c:pt idx="126">
                  <c:v>1.67</c:v>
                </c:pt>
                <c:pt idx="127">
                  <c:v>1.67</c:v>
                </c:pt>
                <c:pt idx="128">
                  <c:v>1.7</c:v>
                </c:pt>
                <c:pt idx="129">
                  <c:v>1.93</c:v>
                </c:pt>
                <c:pt idx="130">
                  <c:v>2.0299999999999998</c:v>
                </c:pt>
                <c:pt idx="131">
                  <c:v>2.13</c:v>
                </c:pt>
                <c:pt idx="132">
                  <c:v>2.0699999999999998</c:v>
                </c:pt>
                <c:pt idx="133">
                  <c:v>1.92</c:v>
                </c:pt>
                <c:pt idx="134">
                  <c:v>1.94</c:v>
                </c:pt>
                <c:pt idx="135">
                  <c:v>2.08</c:v>
                </c:pt>
                <c:pt idx="136">
                  <c:v>2.2000000000000002</c:v>
                </c:pt>
                <c:pt idx="137">
                  <c:v>2.27</c:v>
                </c:pt>
                <c:pt idx="138">
                  <c:v>2.4</c:v>
                </c:pt>
                <c:pt idx="139">
                  <c:v>2.54</c:v>
                </c:pt>
                <c:pt idx="140">
                  <c:v>2.64</c:v>
                </c:pt>
                <c:pt idx="141">
                  <c:v>2.63</c:v>
                </c:pt>
                <c:pt idx="142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9-41B3-BBB7-D19E00A7E15D}"/>
            </c:ext>
          </c:extLst>
        </c:ser>
        <c:ser>
          <c:idx val="1"/>
          <c:order val="1"/>
          <c:tx>
            <c:strRef>
              <c:f>'8 ламп'!$C$1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ламп'!$C$2:$C$144</c:f>
              <c:numCache>
                <c:formatCode>General</c:formatCode>
                <c:ptCount val="143"/>
                <c:pt idx="0">
                  <c:v>1.74</c:v>
                </c:pt>
                <c:pt idx="1">
                  <c:v>1.84</c:v>
                </c:pt>
                <c:pt idx="2">
                  <c:v>2.2400000000000002</c:v>
                </c:pt>
                <c:pt idx="3">
                  <c:v>2.65</c:v>
                </c:pt>
                <c:pt idx="4">
                  <c:v>2.85</c:v>
                </c:pt>
                <c:pt idx="5">
                  <c:v>2.91</c:v>
                </c:pt>
                <c:pt idx="6">
                  <c:v>2.76</c:v>
                </c:pt>
                <c:pt idx="7">
                  <c:v>2.38</c:v>
                </c:pt>
                <c:pt idx="8">
                  <c:v>1.88</c:v>
                </c:pt>
                <c:pt idx="9">
                  <c:v>1.78</c:v>
                </c:pt>
                <c:pt idx="10">
                  <c:v>1.99</c:v>
                </c:pt>
                <c:pt idx="11">
                  <c:v>2.1</c:v>
                </c:pt>
                <c:pt idx="12">
                  <c:v>2.27</c:v>
                </c:pt>
                <c:pt idx="13">
                  <c:v>2.36</c:v>
                </c:pt>
                <c:pt idx="14">
                  <c:v>2.4500000000000002</c:v>
                </c:pt>
                <c:pt idx="15">
                  <c:v>2.29</c:v>
                </c:pt>
                <c:pt idx="16">
                  <c:v>2</c:v>
                </c:pt>
                <c:pt idx="17">
                  <c:v>1.9</c:v>
                </c:pt>
                <c:pt idx="18">
                  <c:v>1.75</c:v>
                </c:pt>
                <c:pt idx="19">
                  <c:v>1.86</c:v>
                </c:pt>
                <c:pt idx="20">
                  <c:v>1.96</c:v>
                </c:pt>
                <c:pt idx="21">
                  <c:v>2.27</c:v>
                </c:pt>
                <c:pt idx="22">
                  <c:v>2.36</c:v>
                </c:pt>
                <c:pt idx="23">
                  <c:v>2.2400000000000002</c:v>
                </c:pt>
                <c:pt idx="24">
                  <c:v>2.09</c:v>
                </c:pt>
                <c:pt idx="25">
                  <c:v>2.12</c:v>
                </c:pt>
                <c:pt idx="26">
                  <c:v>1.95</c:v>
                </c:pt>
                <c:pt idx="27">
                  <c:v>1.91</c:v>
                </c:pt>
                <c:pt idx="28">
                  <c:v>2.12</c:v>
                </c:pt>
                <c:pt idx="29">
                  <c:v>2.35</c:v>
                </c:pt>
                <c:pt idx="30">
                  <c:v>2.52</c:v>
                </c:pt>
                <c:pt idx="31">
                  <c:v>2.65</c:v>
                </c:pt>
                <c:pt idx="32">
                  <c:v>2.71</c:v>
                </c:pt>
                <c:pt idx="33">
                  <c:v>2.5099999999999998</c:v>
                </c:pt>
                <c:pt idx="34">
                  <c:v>2.2400000000000002</c:v>
                </c:pt>
                <c:pt idx="35">
                  <c:v>2.02</c:v>
                </c:pt>
                <c:pt idx="36">
                  <c:v>1.93</c:v>
                </c:pt>
                <c:pt idx="37">
                  <c:v>2.02</c:v>
                </c:pt>
                <c:pt idx="38">
                  <c:v>2.2400000000000002</c:v>
                </c:pt>
                <c:pt idx="39">
                  <c:v>2.5099999999999998</c:v>
                </c:pt>
                <c:pt idx="40">
                  <c:v>2.71</c:v>
                </c:pt>
                <c:pt idx="41">
                  <c:v>2.65</c:v>
                </c:pt>
                <c:pt idx="42">
                  <c:v>2.52</c:v>
                </c:pt>
                <c:pt idx="43">
                  <c:v>2.35</c:v>
                </c:pt>
                <c:pt idx="44">
                  <c:v>2.12</c:v>
                </c:pt>
                <c:pt idx="45">
                  <c:v>1.91</c:v>
                </c:pt>
                <c:pt idx="46">
                  <c:v>1.95</c:v>
                </c:pt>
                <c:pt idx="47">
                  <c:v>2.12</c:v>
                </c:pt>
                <c:pt idx="48">
                  <c:v>2.09</c:v>
                </c:pt>
                <c:pt idx="49">
                  <c:v>2.2400000000000002</c:v>
                </c:pt>
                <c:pt idx="50">
                  <c:v>2.36</c:v>
                </c:pt>
                <c:pt idx="51">
                  <c:v>2.27</c:v>
                </c:pt>
                <c:pt idx="52">
                  <c:v>1.96</c:v>
                </c:pt>
                <c:pt idx="53">
                  <c:v>1.86</c:v>
                </c:pt>
                <c:pt idx="54">
                  <c:v>1.75</c:v>
                </c:pt>
                <c:pt idx="55">
                  <c:v>1.9</c:v>
                </c:pt>
                <c:pt idx="56">
                  <c:v>2</c:v>
                </c:pt>
                <c:pt idx="57">
                  <c:v>2.29</c:v>
                </c:pt>
                <c:pt idx="58">
                  <c:v>2.4500000000000002</c:v>
                </c:pt>
                <c:pt idx="59">
                  <c:v>2.36</c:v>
                </c:pt>
                <c:pt idx="60">
                  <c:v>2.27</c:v>
                </c:pt>
                <c:pt idx="61">
                  <c:v>2.1</c:v>
                </c:pt>
                <c:pt idx="62">
                  <c:v>1.99</c:v>
                </c:pt>
                <c:pt idx="63">
                  <c:v>1.78</c:v>
                </c:pt>
                <c:pt idx="64">
                  <c:v>1.88</c:v>
                </c:pt>
                <c:pt idx="65">
                  <c:v>2.38</c:v>
                </c:pt>
                <c:pt idx="66">
                  <c:v>2.76</c:v>
                </c:pt>
                <c:pt idx="67">
                  <c:v>2.91</c:v>
                </c:pt>
                <c:pt idx="68">
                  <c:v>2.85</c:v>
                </c:pt>
                <c:pt idx="69">
                  <c:v>2.65</c:v>
                </c:pt>
                <c:pt idx="70">
                  <c:v>2.2400000000000002</c:v>
                </c:pt>
                <c:pt idx="71">
                  <c:v>1.84</c:v>
                </c:pt>
                <c:pt idx="72">
                  <c:v>1.74</c:v>
                </c:pt>
                <c:pt idx="73">
                  <c:v>1.84</c:v>
                </c:pt>
                <c:pt idx="74">
                  <c:v>2.2400000000000002</c:v>
                </c:pt>
                <c:pt idx="75">
                  <c:v>2.65</c:v>
                </c:pt>
                <c:pt idx="76">
                  <c:v>2.85</c:v>
                </c:pt>
                <c:pt idx="77">
                  <c:v>2.91</c:v>
                </c:pt>
                <c:pt idx="78">
                  <c:v>2.76</c:v>
                </c:pt>
                <c:pt idx="79">
                  <c:v>2.38</c:v>
                </c:pt>
                <c:pt idx="80">
                  <c:v>1.88</c:v>
                </c:pt>
                <c:pt idx="81">
                  <c:v>1.78</c:v>
                </c:pt>
                <c:pt idx="82">
                  <c:v>1.99</c:v>
                </c:pt>
                <c:pt idx="83">
                  <c:v>2.1</c:v>
                </c:pt>
                <c:pt idx="84">
                  <c:v>2.27</c:v>
                </c:pt>
                <c:pt idx="85">
                  <c:v>2.36</c:v>
                </c:pt>
                <c:pt idx="86">
                  <c:v>2.4500000000000002</c:v>
                </c:pt>
                <c:pt idx="87">
                  <c:v>2.29</c:v>
                </c:pt>
                <c:pt idx="88">
                  <c:v>2</c:v>
                </c:pt>
                <c:pt idx="89">
                  <c:v>1.9</c:v>
                </c:pt>
                <c:pt idx="90">
                  <c:v>1.75</c:v>
                </c:pt>
                <c:pt idx="91">
                  <c:v>1.86</c:v>
                </c:pt>
                <c:pt idx="92">
                  <c:v>1.96</c:v>
                </c:pt>
                <c:pt idx="93">
                  <c:v>2.27</c:v>
                </c:pt>
                <c:pt idx="94">
                  <c:v>2.36</c:v>
                </c:pt>
                <c:pt idx="95">
                  <c:v>2.2400000000000002</c:v>
                </c:pt>
                <c:pt idx="96">
                  <c:v>2.09</c:v>
                </c:pt>
                <c:pt idx="97">
                  <c:v>2.12</c:v>
                </c:pt>
                <c:pt idx="98">
                  <c:v>1.95</c:v>
                </c:pt>
                <c:pt idx="99">
                  <c:v>1.91</c:v>
                </c:pt>
                <c:pt idx="100">
                  <c:v>2.12</c:v>
                </c:pt>
                <c:pt idx="101">
                  <c:v>2.35</c:v>
                </c:pt>
                <c:pt idx="102">
                  <c:v>2.52</c:v>
                </c:pt>
                <c:pt idx="103">
                  <c:v>2.65</c:v>
                </c:pt>
                <c:pt idx="104">
                  <c:v>2.71</c:v>
                </c:pt>
                <c:pt idx="105">
                  <c:v>2.5099999999999998</c:v>
                </c:pt>
                <c:pt idx="106">
                  <c:v>2.2400000000000002</c:v>
                </c:pt>
                <c:pt idx="107">
                  <c:v>2.02</c:v>
                </c:pt>
                <c:pt idx="108">
                  <c:v>1.93</c:v>
                </c:pt>
                <c:pt idx="109">
                  <c:v>2.02</c:v>
                </c:pt>
                <c:pt idx="110">
                  <c:v>2.2400000000000002</c:v>
                </c:pt>
                <c:pt idx="111">
                  <c:v>2.5099999999999998</c:v>
                </c:pt>
                <c:pt idx="112">
                  <c:v>2.71</c:v>
                </c:pt>
                <c:pt idx="113">
                  <c:v>2.65</c:v>
                </c:pt>
                <c:pt idx="114">
                  <c:v>2.52</c:v>
                </c:pt>
                <c:pt idx="115">
                  <c:v>2.35</c:v>
                </c:pt>
                <c:pt idx="116">
                  <c:v>2.12</c:v>
                </c:pt>
                <c:pt idx="117">
                  <c:v>1.91</c:v>
                </c:pt>
                <c:pt idx="118">
                  <c:v>1.95</c:v>
                </c:pt>
                <c:pt idx="119">
                  <c:v>2.12</c:v>
                </c:pt>
                <c:pt idx="120">
                  <c:v>2.09</c:v>
                </c:pt>
                <c:pt idx="121">
                  <c:v>2.2400000000000002</c:v>
                </c:pt>
                <c:pt idx="122">
                  <c:v>2.36</c:v>
                </c:pt>
                <c:pt idx="123">
                  <c:v>2.27</c:v>
                </c:pt>
                <c:pt idx="124">
                  <c:v>1.96</c:v>
                </c:pt>
                <c:pt idx="125">
                  <c:v>1.86</c:v>
                </c:pt>
                <c:pt idx="126">
                  <c:v>1.75</c:v>
                </c:pt>
                <c:pt idx="127">
                  <c:v>1.9</c:v>
                </c:pt>
                <c:pt idx="128">
                  <c:v>2</c:v>
                </c:pt>
                <c:pt idx="129">
                  <c:v>2.29</c:v>
                </c:pt>
                <c:pt idx="130">
                  <c:v>2.4500000000000002</c:v>
                </c:pt>
                <c:pt idx="131">
                  <c:v>2.36</c:v>
                </c:pt>
                <c:pt idx="132">
                  <c:v>2.27</c:v>
                </c:pt>
                <c:pt idx="133">
                  <c:v>2.1</c:v>
                </c:pt>
                <c:pt idx="134">
                  <c:v>1.99</c:v>
                </c:pt>
                <c:pt idx="135">
                  <c:v>1.78</c:v>
                </c:pt>
                <c:pt idx="136">
                  <c:v>1.88</c:v>
                </c:pt>
                <c:pt idx="137">
                  <c:v>2.38</c:v>
                </c:pt>
                <c:pt idx="138">
                  <c:v>2.76</c:v>
                </c:pt>
                <c:pt idx="139">
                  <c:v>2.91</c:v>
                </c:pt>
                <c:pt idx="140">
                  <c:v>2.85</c:v>
                </c:pt>
                <c:pt idx="141">
                  <c:v>2.65</c:v>
                </c:pt>
                <c:pt idx="142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9-41B3-BBB7-D19E00A7E15D}"/>
            </c:ext>
          </c:extLst>
        </c:ser>
        <c:ser>
          <c:idx val="2"/>
          <c:order val="2"/>
          <c:tx>
            <c:strRef>
              <c:f>'8 ламп'!$D$1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ламп'!$D$2:$D$144</c:f>
              <c:numCache>
                <c:formatCode>General</c:formatCode>
                <c:ptCount val="143"/>
                <c:pt idx="0">
                  <c:v>1.72</c:v>
                </c:pt>
                <c:pt idx="1">
                  <c:v>1.81</c:v>
                </c:pt>
                <c:pt idx="2">
                  <c:v>2.27</c:v>
                </c:pt>
                <c:pt idx="3">
                  <c:v>2.63</c:v>
                </c:pt>
                <c:pt idx="4">
                  <c:v>2.76</c:v>
                </c:pt>
                <c:pt idx="5">
                  <c:v>2.81</c:v>
                </c:pt>
                <c:pt idx="6">
                  <c:v>2.66</c:v>
                </c:pt>
                <c:pt idx="7">
                  <c:v>2.39</c:v>
                </c:pt>
                <c:pt idx="8">
                  <c:v>2.08</c:v>
                </c:pt>
                <c:pt idx="9">
                  <c:v>1.94</c:v>
                </c:pt>
                <c:pt idx="10">
                  <c:v>1.88</c:v>
                </c:pt>
                <c:pt idx="11">
                  <c:v>2.09</c:v>
                </c:pt>
                <c:pt idx="12">
                  <c:v>2.5</c:v>
                </c:pt>
                <c:pt idx="13">
                  <c:v>2.8</c:v>
                </c:pt>
                <c:pt idx="14">
                  <c:v>2.62</c:v>
                </c:pt>
                <c:pt idx="15">
                  <c:v>2.2799999999999998</c:v>
                </c:pt>
                <c:pt idx="16">
                  <c:v>2.27</c:v>
                </c:pt>
                <c:pt idx="17">
                  <c:v>1.83</c:v>
                </c:pt>
                <c:pt idx="18">
                  <c:v>1.69</c:v>
                </c:pt>
                <c:pt idx="19">
                  <c:v>2.04</c:v>
                </c:pt>
                <c:pt idx="20">
                  <c:v>2.42</c:v>
                </c:pt>
                <c:pt idx="21">
                  <c:v>2.48</c:v>
                </c:pt>
                <c:pt idx="22">
                  <c:v>2.79</c:v>
                </c:pt>
                <c:pt idx="23">
                  <c:v>2.58</c:v>
                </c:pt>
                <c:pt idx="24">
                  <c:v>2.16</c:v>
                </c:pt>
                <c:pt idx="25">
                  <c:v>1.93</c:v>
                </c:pt>
                <c:pt idx="26">
                  <c:v>1.98</c:v>
                </c:pt>
                <c:pt idx="27">
                  <c:v>2.09</c:v>
                </c:pt>
                <c:pt idx="28">
                  <c:v>2.27</c:v>
                </c:pt>
                <c:pt idx="29">
                  <c:v>2.48</c:v>
                </c:pt>
                <c:pt idx="30">
                  <c:v>2.66</c:v>
                </c:pt>
                <c:pt idx="31">
                  <c:v>2.67</c:v>
                </c:pt>
                <c:pt idx="32">
                  <c:v>2.65</c:v>
                </c:pt>
                <c:pt idx="33">
                  <c:v>2.48</c:v>
                </c:pt>
                <c:pt idx="34">
                  <c:v>2.12</c:v>
                </c:pt>
                <c:pt idx="35">
                  <c:v>1.81</c:v>
                </c:pt>
                <c:pt idx="36">
                  <c:v>1.85</c:v>
                </c:pt>
                <c:pt idx="37">
                  <c:v>1.81</c:v>
                </c:pt>
                <c:pt idx="38">
                  <c:v>2.12</c:v>
                </c:pt>
                <c:pt idx="39">
                  <c:v>2.48</c:v>
                </c:pt>
                <c:pt idx="40">
                  <c:v>2.65</c:v>
                </c:pt>
                <c:pt idx="41">
                  <c:v>2.67</c:v>
                </c:pt>
                <c:pt idx="42">
                  <c:v>2.66</c:v>
                </c:pt>
                <c:pt idx="43">
                  <c:v>2.48</c:v>
                </c:pt>
                <c:pt idx="44">
                  <c:v>2.27</c:v>
                </c:pt>
                <c:pt idx="45">
                  <c:v>2.09</c:v>
                </c:pt>
                <c:pt idx="46">
                  <c:v>1.98</c:v>
                </c:pt>
                <c:pt idx="47">
                  <c:v>1.93</c:v>
                </c:pt>
                <c:pt idx="48">
                  <c:v>2.16</c:v>
                </c:pt>
                <c:pt idx="49">
                  <c:v>2.58</c:v>
                </c:pt>
                <c:pt idx="50">
                  <c:v>2.79</c:v>
                </c:pt>
                <c:pt idx="51">
                  <c:v>2.48</c:v>
                </c:pt>
                <c:pt idx="52">
                  <c:v>2.42</c:v>
                </c:pt>
                <c:pt idx="53">
                  <c:v>2.04</c:v>
                </c:pt>
                <c:pt idx="54">
                  <c:v>1.69</c:v>
                </c:pt>
                <c:pt idx="55">
                  <c:v>1.83</c:v>
                </c:pt>
                <c:pt idx="56">
                  <c:v>2.27</c:v>
                </c:pt>
                <c:pt idx="57">
                  <c:v>2.2799999999999998</c:v>
                </c:pt>
                <c:pt idx="58">
                  <c:v>2.62</c:v>
                </c:pt>
                <c:pt idx="59">
                  <c:v>2.8</c:v>
                </c:pt>
                <c:pt idx="60">
                  <c:v>2.5</c:v>
                </c:pt>
                <c:pt idx="61">
                  <c:v>2.09</c:v>
                </c:pt>
                <c:pt idx="62">
                  <c:v>1.88</c:v>
                </c:pt>
                <c:pt idx="63">
                  <c:v>1.94</c:v>
                </c:pt>
                <c:pt idx="64">
                  <c:v>2.08</c:v>
                </c:pt>
                <c:pt idx="65">
                  <c:v>2.39</c:v>
                </c:pt>
                <c:pt idx="66">
                  <c:v>2.66</c:v>
                </c:pt>
                <c:pt idx="67">
                  <c:v>2.81</c:v>
                </c:pt>
                <c:pt idx="68">
                  <c:v>2.76</c:v>
                </c:pt>
                <c:pt idx="69">
                  <c:v>2.63</c:v>
                </c:pt>
                <c:pt idx="70">
                  <c:v>2.27</c:v>
                </c:pt>
                <c:pt idx="71">
                  <c:v>1.81</c:v>
                </c:pt>
                <c:pt idx="72">
                  <c:v>1.72</c:v>
                </c:pt>
                <c:pt idx="73">
                  <c:v>1.81</c:v>
                </c:pt>
                <c:pt idx="74">
                  <c:v>2.27</c:v>
                </c:pt>
                <c:pt idx="75">
                  <c:v>2.63</c:v>
                </c:pt>
                <c:pt idx="76">
                  <c:v>2.76</c:v>
                </c:pt>
                <c:pt idx="77">
                  <c:v>2.81</c:v>
                </c:pt>
                <c:pt idx="78">
                  <c:v>2.66</c:v>
                </c:pt>
                <c:pt idx="79">
                  <c:v>2.39</c:v>
                </c:pt>
                <c:pt idx="80">
                  <c:v>2.08</c:v>
                </c:pt>
                <c:pt idx="81">
                  <c:v>1.94</c:v>
                </c:pt>
                <c:pt idx="82">
                  <c:v>1.88</c:v>
                </c:pt>
                <c:pt idx="83">
                  <c:v>2.09</c:v>
                </c:pt>
                <c:pt idx="84">
                  <c:v>2.5</c:v>
                </c:pt>
                <c:pt idx="85">
                  <c:v>2.8</c:v>
                </c:pt>
                <c:pt idx="86">
                  <c:v>2.62</c:v>
                </c:pt>
                <c:pt idx="87">
                  <c:v>2.2799999999999998</c:v>
                </c:pt>
                <c:pt idx="88">
                  <c:v>2.27</c:v>
                </c:pt>
                <c:pt idx="89">
                  <c:v>1.83</c:v>
                </c:pt>
                <c:pt idx="90">
                  <c:v>1.69</c:v>
                </c:pt>
                <c:pt idx="91">
                  <c:v>2.04</c:v>
                </c:pt>
                <c:pt idx="92">
                  <c:v>2.42</c:v>
                </c:pt>
                <c:pt idx="93">
                  <c:v>2.48</c:v>
                </c:pt>
                <c:pt idx="94">
                  <c:v>2.79</c:v>
                </c:pt>
                <c:pt idx="95">
                  <c:v>2.58</c:v>
                </c:pt>
                <c:pt idx="96">
                  <c:v>2.16</c:v>
                </c:pt>
                <c:pt idx="97">
                  <c:v>1.93</c:v>
                </c:pt>
                <c:pt idx="98">
                  <c:v>1.98</c:v>
                </c:pt>
                <c:pt idx="99">
                  <c:v>2.09</c:v>
                </c:pt>
                <c:pt idx="100">
                  <c:v>2.27</c:v>
                </c:pt>
                <c:pt idx="101">
                  <c:v>2.48</c:v>
                </c:pt>
                <c:pt idx="102">
                  <c:v>2.66</c:v>
                </c:pt>
                <c:pt idx="103">
                  <c:v>2.67</c:v>
                </c:pt>
                <c:pt idx="104">
                  <c:v>2.65</c:v>
                </c:pt>
                <c:pt idx="105">
                  <c:v>2.48</c:v>
                </c:pt>
                <c:pt idx="106">
                  <c:v>2.12</c:v>
                </c:pt>
                <c:pt idx="107">
                  <c:v>1.81</c:v>
                </c:pt>
                <c:pt idx="108">
                  <c:v>1.85</c:v>
                </c:pt>
                <c:pt idx="109">
                  <c:v>1.81</c:v>
                </c:pt>
                <c:pt idx="110">
                  <c:v>2.12</c:v>
                </c:pt>
                <c:pt idx="111">
                  <c:v>2.48</c:v>
                </c:pt>
                <c:pt idx="112">
                  <c:v>2.65</c:v>
                </c:pt>
                <c:pt idx="113">
                  <c:v>2.67</c:v>
                </c:pt>
                <c:pt idx="114">
                  <c:v>2.66</c:v>
                </c:pt>
                <c:pt idx="115">
                  <c:v>2.48</c:v>
                </c:pt>
                <c:pt idx="116">
                  <c:v>2.27</c:v>
                </c:pt>
                <c:pt idx="117">
                  <c:v>2.09</c:v>
                </c:pt>
                <c:pt idx="118">
                  <c:v>1.98</c:v>
                </c:pt>
                <c:pt idx="119">
                  <c:v>1.93</c:v>
                </c:pt>
                <c:pt idx="120">
                  <c:v>2.16</c:v>
                </c:pt>
                <c:pt idx="121">
                  <c:v>2.58</c:v>
                </c:pt>
                <c:pt idx="122">
                  <c:v>2.79</c:v>
                </c:pt>
                <c:pt idx="123">
                  <c:v>2.48</c:v>
                </c:pt>
                <c:pt idx="124">
                  <c:v>2.42</c:v>
                </c:pt>
                <c:pt idx="125">
                  <c:v>2.04</c:v>
                </c:pt>
                <c:pt idx="126">
                  <c:v>1.69</c:v>
                </c:pt>
                <c:pt idx="127">
                  <c:v>1.83</c:v>
                </c:pt>
                <c:pt idx="128">
                  <c:v>2.27</c:v>
                </c:pt>
                <c:pt idx="129">
                  <c:v>2.2799999999999998</c:v>
                </c:pt>
                <c:pt idx="130">
                  <c:v>2.62</c:v>
                </c:pt>
                <c:pt idx="131">
                  <c:v>2.8</c:v>
                </c:pt>
                <c:pt idx="132">
                  <c:v>2.5</c:v>
                </c:pt>
                <c:pt idx="133">
                  <c:v>2.09</c:v>
                </c:pt>
                <c:pt idx="134">
                  <c:v>1.88</c:v>
                </c:pt>
                <c:pt idx="135">
                  <c:v>1.94</c:v>
                </c:pt>
                <c:pt idx="136">
                  <c:v>2.08</c:v>
                </c:pt>
                <c:pt idx="137">
                  <c:v>2.39</c:v>
                </c:pt>
                <c:pt idx="138">
                  <c:v>2.66</c:v>
                </c:pt>
                <c:pt idx="139">
                  <c:v>2.81</c:v>
                </c:pt>
                <c:pt idx="140">
                  <c:v>2.76</c:v>
                </c:pt>
                <c:pt idx="141">
                  <c:v>2.63</c:v>
                </c:pt>
                <c:pt idx="142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9-41B3-BBB7-D19E00A7E15D}"/>
            </c:ext>
          </c:extLst>
        </c:ser>
        <c:ser>
          <c:idx val="3"/>
          <c:order val="3"/>
          <c:tx>
            <c:strRef>
              <c:f>'8 ламп'!$E$1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ламп'!$E$2:$E$144</c:f>
              <c:numCache>
                <c:formatCode>General</c:formatCode>
                <c:ptCount val="143"/>
                <c:pt idx="0">
                  <c:v>1.72</c:v>
                </c:pt>
                <c:pt idx="1">
                  <c:v>2.0499999999999998</c:v>
                </c:pt>
                <c:pt idx="2">
                  <c:v>2.4</c:v>
                </c:pt>
                <c:pt idx="3">
                  <c:v>2.58</c:v>
                </c:pt>
                <c:pt idx="4">
                  <c:v>2.65</c:v>
                </c:pt>
                <c:pt idx="5">
                  <c:v>2.5499999999999998</c:v>
                </c:pt>
                <c:pt idx="6">
                  <c:v>2.33</c:v>
                </c:pt>
                <c:pt idx="7">
                  <c:v>2.2999999999999998</c:v>
                </c:pt>
                <c:pt idx="8">
                  <c:v>2.44</c:v>
                </c:pt>
                <c:pt idx="9">
                  <c:v>2.2799999999999998</c:v>
                </c:pt>
                <c:pt idx="10">
                  <c:v>2.06</c:v>
                </c:pt>
                <c:pt idx="11">
                  <c:v>2.14</c:v>
                </c:pt>
                <c:pt idx="12">
                  <c:v>2.5299999999999998</c:v>
                </c:pt>
                <c:pt idx="13">
                  <c:v>2.86</c:v>
                </c:pt>
                <c:pt idx="14">
                  <c:v>2.56</c:v>
                </c:pt>
                <c:pt idx="15">
                  <c:v>2.5099999999999998</c:v>
                </c:pt>
                <c:pt idx="16">
                  <c:v>2.36</c:v>
                </c:pt>
                <c:pt idx="17">
                  <c:v>1.84</c:v>
                </c:pt>
                <c:pt idx="18">
                  <c:v>1.74</c:v>
                </c:pt>
                <c:pt idx="19">
                  <c:v>2.16</c:v>
                </c:pt>
                <c:pt idx="20">
                  <c:v>2.68</c:v>
                </c:pt>
                <c:pt idx="21">
                  <c:v>2.71</c:v>
                </c:pt>
                <c:pt idx="22">
                  <c:v>2.62</c:v>
                </c:pt>
                <c:pt idx="23">
                  <c:v>2.67</c:v>
                </c:pt>
                <c:pt idx="24">
                  <c:v>2.39</c:v>
                </c:pt>
                <c:pt idx="25">
                  <c:v>2.2200000000000002</c:v>
                </c:pt>
                <c:pt idx="26">
                  <c:v>2.2000000000000002</c:v>
                </c:pt>
                <c:pt idx="27">
                  <c:v>2.41</c:v>
                </c:pt>
                <c:pt idx="28">
                  <c:v>2.41</c:v>
                </c:pt>
                <c:pt idx="29">
                  <c:v>2.2799999999999998</c:v>
                </c:pt>
                <c:pt idx="30">
                  <c:v>2.2999999999999998</c:v>
                </c:pt>
                <c:pt idx="31">
                  <c:v>2.44</c:v>
                </c:pt>
                <c:pt idx="32">
                  <c:v>2.56</c:v>
                </c:pt>
                <c:pt idx="33">
                  <c:v>2.5499999999999998</c:v>
                </c:pt>
                <c:pt idx="34">
                  <c:v>2.3199999999999998</c:v>
                </c:pt>
                <c:pt idx="35">
                  <c:v>1.96</c:v>
                </c:pt>
                <c:pt idx="36">
                  <c:v>1.84</c:v>
                </c:pt>
                <c:pt idx="37">
                  <c:v>1.96</c:v>
                </c:pt>
                <c:pt idx="38">
                  <c:v>2.3199999999999998</c:v>
                </c:pt>
                <c:pt idx="39">
                  <c:v>2.5499999999999998</c:v>
                </c:pt>
                <c:pt idx="40">
                  <c:v>2.56</c:v>
                </c:pt>
                <c:pt idx="41">
                  <c:v>2.44</c:v>
                </c:pt>
                <c:pt idx="42">
                  <c:v>2.2999999999999998</c:v>
                </c:pt>
                <c:pt idx="43">
                  <c:v>2.2799999999999998</c:v>
                </c:pt>
                <c:pt idx="44">
                  <c:v>2.41</c:v>
                </c:pt>
                <c:pt idx="45">
                  <c:v>2.41</c:v>
                </c:pt>
                <c:pt idx="46">
                  <c:v>2.2000000000000002</c:v>
                </c:pt>
                <c:pt idx="47">
                  <c:v>2.2200000000000002</c:v>
                </c:pt>
                <c:pt idx="48">
                  <c:v>2.39</c:v>
                </c:pt>
                <c:pt idx="49">
                  <c:v>2.67</c:v>
                </c:pt>
                <c:pt idx="50">
                  <c:v>2.62</c:v>
                </c:pt>
                <c:pt idx="51">
                  <c:v>2.71</c:v>
                </c:pt>
                <c:pt idx="52">
                  <c:v>2.68</c:v>
                </c:pt>
                <c:pt idx="53">
                  <c:v>2.16</c:v>
                </c:pt>
                <c:pt idx="54">
                  <c:v>1.74</c:v>
                </c:pt>
                <c:pt idx="55">
                  <c:v>1.84</c:v>
                </c:pt>
                <c:pt idx="56">
                  <c:v>2.36</c:v>
                </c:pt>
                <c:pt idx="57">
                  <c:v>2.5099999999999998</c:v>
                </c:pt>
                <c:pt idx="58">
                  <c:v>2.56</c:v>
                </c:pt>
                <c:pt idx="59">
                  <c:v>2.86</c:v>
                </c:pt>
                <c:pt idx="60">
                  <c:v>2.5299999999999998</c:v>
                </c:pt>
                <c:pt idx="61">
                  <c:v>2.14</c:v>
                </c:pt>
                <c:pt idx="62">
                  <c:v>2.06</c:v>
                </c:pt>
                <c:pt idx="63">
                  <c:v>2.2799999999999998</c:v>
                </c:pt>
                <c:pt idx="64">
                  <c:v>2.44</c:v>
                </c:pt>
                <c:pt idx="65">
                  <c:v>2.2999999999999998</c:v>
                </c:pt>
                <c:pt idx="66">
                  <c:v>2.33</c:v>
                </c:pt>
                <c:pt idx="67">
                  <c:v>2.5499999999999998</c:v>
                </c:pt>
                <c:pt idx="68">
                  <c:v>2.65</c:v>
                </c:pt>
                <c:pt idx="69">
                  <c:v>2.58</c:v>
                </c:pt>
                <c:pt idx="70">
                  <c:v>2.4</c:v>
                </c:pt>
                <c:pt idx="71">
                  <c:v>2.0499999999999998</c:v>
                </c:pt>
                <c:pt idx="72">
                  <c:v>1.72</c:v>
                </c:pt>
                <c:pt idx="73">
                  <c:v>2.0499999999999998</c:v>
                </c:pt>
                <c:pt idx="74">
                  <c:v>2.4</c:v>
                </c:pt>
                <c:pt idx="75">
                  <c:v>2.58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2.33</c:v>
                </c:pt>
                <c:pt idx="79">
                  <c:v>2.2999999999999998</c:v>
                </c:pt>
                <c:pt idx="80">
                  <c:v>2.44</c:v>
                </c:pt>
                <c:pt idx="81">
                  <c:v>2.2799999999999998</c:v>
                </c:pt>
                <c:pt idx="82">
                  <c:v>2.06</c:v>
                </c:pt>
                <c:pt idx="83">
                  <c:v>2.14</c:v>
                </c:pt>
                <c:pt idx="84">
                  <c:v>2.5299999999999998</c:v>
                </c:pt>
                <c:pt idx="85">
                  <c:v>2.86</c:v>
                </c:pt>
                <c:pt idx="86">
                  <c:v>2.56</c:v>
                </c:pt>
                <c:pt idx="87">
                  <c:v>2.5099999999999998</c:v>
                </c:pt>
                <c:pt idx="88">
                  <c:v>2.36</c:v>
                </c:pt>
                <c:pt idx="89">
                  <c:v>1.84</c:v>
                </c:pt>
                <c:pt idx="90">
                  <c:v>1.74</c:v>
                </c:pt>
                <c:pt idx="91">
                  <c:v>2.16</c:v>
                </c:pt>
                <c:pt idx="92">
                  <c:v>2.68</c:v>
                </c:pt>
                <c:pt idx="93">
                  <c:v>2.71</c:v>
                </c:pt>
                <c:pt idx="94">
                  <c:v>2.62</c:v>
                </c:pt>
                <c:pt idx="95">
                  <c:v>2.67</c:v>
                </c:pt>
                <c:pt idx="96">
                  <c:v>2.39</c:v>
                </c:pt>
                <c:pt idx="97">
                  <c:v>2.2200000000000002</c:v>
                </c:pt>
                <c:pt idx="98">
                  <c:v>2.2000000000000002</c:v>
                </c:pt>
                <c:pt idx="99">
                  <c:v>2.41</c:v>
                </c:pt>
                <c:pt idx="100">
                  <c:v>2.41</c:v>
                </c:pt>
                <c:pt idx="101">
                  <c:v>2.2799999999999998</c:v>
                </c:pt>
                <c:pt idx="102">
                  <c:v>2.2999999999999998</c:v>
                </c:pt>
                <c:pt idx="103">
                  <c:v>2.44</c:v>
                </c:pt>
                <c:pt idx="104">
                  <c:v>2.56</c:v>
                </c:pt>
                <c:pt idx="105">
                  <c:v>2.5499999999999998</c:v>
                </c:pt>
                <c:pt idx="106">
                  <c:v>2.3199999999999998</c:v>
                </c:pt>
                <c:pt idx="107">
                  <c:v>1.96</c:v>
                </c:pt>
                <c:pt idx="108">
                  <c:v>1.84</c:v>
                </c:pt>
                <c:pt idx="109">
                  <c:v>1.96</c:v>
                </c:pt>
                <c:pt idx="110">
                  <c:v>2.3199999999999998</c:v>
                </c:pt>
                <c:pt idx="111">
                  <c:v>2.5499999999999998</c:v>
                </c:pt>
                <c:pt idx="112">
                  <c:v>2.56</c:v>
                </c:pt>
                <c:pt idx="113">
                  <c:v>2.44</c:v>
                </c:pt>
                <c:pt idx="114">
                  <c:v>2.2999999999999998</c:v>
                </c:pt>
                <c:pt idx="115">
                  <c:v>2.2799999999999998</c:v>
                </c:pt>
                <c:pt idx="116">
                  <c:v>2.41</c:v>
                </c:pt>
                <c:pt idx="117">
                  <c:v>2.41</c:v>
                </c:pt>
                <c:pt idx="118">
                  <c:v>2.2000000000000002</c:v>
                </c:pt>
                <c:pt idx="119">
                  <c:v>2.2200000000000002</c:v>
                </c:pt>
                <c:pt idx="120">
                  <c:v>2.39</c:v>
                </c:pt>
                <c:pt idx="121">
                  <c:v>2.67</c:v>
                </c:pt>
                <c:pt idx="122">
                  <c:v>2.62</c:v>
                </c:pt>
                <c:pt idx="123">
                  <c:v>2.71</c:v>
                </c:pt>
                <c:pt idx="124">
                  <c:v>2.68</c:v>
                </c:pt>
                <c:pt idx="125">
                  <c:v>2.16</c:v>
                </c:pt>
                <c:pt idx="126">
                  <c:v>1.74</c:v>
                </c:pt>
                <c:pt idx="127">
                  <c:v>1.84</c:v>
                </c:pt>
                <c:pt idx="128">
                  <c:v>2.36</c:v>
                </c:pt>
                <c:pt idx="129">
                  <c:v>2.5099999999999998</c:v>
                </c:pt>
                <c:pt idx="130">
                  <c:v>2.56</c:v>
                </c:pt>
                <c:pt idx="131">
                  <c:v>2.86</c:v>
                </c:pt>
                <c:pt idx="132">
                  <c:v>2.5299999999999998</c:v>
                </c:pt>
                <c:pt idx="133">
                  <c:v>2.14</c:v>
                </c:pt>
                <c:pt idx="134">
                  <c:v>2.06</c:v>
                </c:pt>
                <c:pt idx="135">
                  <c:v>2.2799999999999998</c:v>
                </c:pt>
                <c:pt idx="136">
                  <c:v>2.44</c:v>
                </c:pt>
                <c:pt idx="137">
                  <c:v>2.2999999999999998</c:v>
                </c:pt>
                <c:pt idx="138">
                  <c:v>2.33</c:v>
                </c:pt>
                <c:pt idx="139">
                  <c:v>2.5499999999999998</c:v>
                </c:pt>
                <c:pt idx="140">
                  <c:v>2.65</c:v>
                </c:pt>
                <c:pt idx="141">
                  <c:v>2.58</c:v>
                </c:pt>
                <c:pt idx="142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9-41B3-BBB7-D19E00A7E15D}"/>
            </c:ext>
          </c:extLst>
        </c:ser>
        <c:ser>
          <c:idx val="4"/>
          <c:order val="4"/>
          <c:tx>
            <c:strRef>
              <c:f>'8 ламп'!$F$1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rgbClr val="00B050">
                  <a:alpha val="3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ламп'!$F$2:$F$144</c:f>
              <c:numCache>
                <c:formatCode>General</c:formatCode>
                <c:ptCount val="143"/>
                <c:pt idx="0">
                  <c:v>1.72</c:v>
                </c:pt>
                <c:pt idx="1">
                  <c:v>2.0099999999999998</c:v>
                </c:pt>
                <c:pt idx="2">
                  <c:v>2.37</c:v>
                </c:pt>
                <c:pt idx="3">
                  <c:v>2.39</c:v>
                </c:pt>
                <c:pt idx="4">
                  <c:v>2.2400000000000002</c:v>
                </c:pt>
                <c:pt idx="5">
                  <c:v>2.19</c:v>
                </c:pt>
                <c:pt idx="6">
                  <c:v>2.25</c:v>
                </c:pt>
                <c:pt idx="7">
                  <c:v>2.4500000000000002</c:v>
                </c:pt>
                <c:pt idx="8">
                  <c:v>2.73</c:v>
                </c:pt>
                <c:pt idx="9">
                  <c:v>2.74</c:v>
                </c:pt>
                <c:pt idx="10">
                  <c:v>2.54</c:v>
                </c:pt>
                <c:pt idx="11">
                  <c:v>2.5099999999999998</c:v>
                </c:pt>
                <c:pt idx="12">
                  <c:v>2.38</c:v>
                </c:pt>
                <c:pt idx="13">
                  <c:v>2.41</c:v>
                </c:pt>
                <c:pt idx="14">
                  <c:v>2.5099999999999998</c:v>
                </c:pt>
                <c:pt idx="15">
                  <c:v>2.84</c:v>
                </c:pt>
                <c:pt idx="16">
                  <c:v>2.57</c:v>
                </c:pt>
                <c:pt idx="17">
                  <c:v>2.0699999999999998</c:v>
                </c:pt>
                <c:pt idx="18">
                  <c:v>1.74</c:v>
                </c:pt>
                <c:pt idx="19">
                  <c:v>2.08</c:v>
                </c:pt>
                <c:pt idx="20">
                  <c:v>2.7</c:v>
                </c:pt>
                <c:pt idx="21">
                  <c:v>2.88</c:v>
                </c:pt>
                <c:pt idx="22">
                  <c:v>2.5099999999999998</c:v>
                </c:pt>
                <c:pt idx="23">
                  <c:v>2.37</c:v>
                </c:pt>
                <c:pt idx="24">
                  <c:v>2.41</c:v>
                </c:pt>
                <c:pt idx="25">
                  <c:v>2.5099999999999998</c:v>
                </c:pt>
                <c:pt idx="26">
                  <c:v>2.52</c:v>
                </c:pt>
                <c:pt idx="27">
                  <c:v>2.81</c:v>
                </c:pt>
                <c:pt idx="28">
                  <c:v>2.69</c:v>
                </c:pt>
                <c:pt idx="29">
                  <c:v>2.39</c:v>
                </c:pt>
                <c:pt idx="30">
                  <c:v>2.16</c:v>
                </c:pt>
                <c:pt idx="31">
                  <c:v>2.1</c:v>
                </c:pt>
                <c:pt idx="32">
                  <c:v>2.2799999999999998</c:v>
                </c:pt>
                <c:pt idx="33">
                  <c:v>2.4300000000000002</c:v>
                </c:pt>
                <c:pt idx="34">
                  <c:v>2.2799999999999998</c:v>
                </c:pt>
                <c:pt idx="35">
                  <c:v>2.0099999999999998</c:v>
                </c:pt>
                <c:pt idx="36">
                  <c:v>1.95</c:v>
                </c:pt>
                <c:pt idx="37">
                  <c:v>2.0099999999999998</c:v>
                </c:pt>
                <c:pt idx="38">
                  <c:v>2.2799999999999998</c:v>
                </c:pt>
                <c:pt idx="39">
                  <c:v>2.4300000000000002</c:v>
                </c:pt>
                <c:pt idx="40">
                  <c:v>2.2799999999999998</c:v>
                </c:pt>
                <c:pt idx="41">
                  <c:v>2.1</c:v>
                </c:pt>
                <c:pt idx="42">
                  <c:v>2.16</c:v>
                </c:pt>
                <c:pt idx="43">
                  <c:v>2.39</c:v>
                </c:pt>
                <c:pt idx="44">
                  <c:v>2.69</c:v>
                </c:pt>
                <c:pt idx="45">
                  <c:v>2.81</c:v>
                </c:pt>
                <c:pt idx="46">
                  <c:v>2.52</c:v>
                </c:pt>
                <c:pt idx="47">
                  <c:v>2.5099999999999998</c:v>
                </c:pt>
                <c:pt idx="48">
                  <c:v>2.41</c:v>
                </c:pt>
                <c:pt idx="49">
                  <c:v>2.37</c:v>
                </c:pt>
                <c:pt idx="50">
                  <c:v>2.5099999999999998</c:v>
                </c:pt>
                <c:pt idx="51">
                  <c:v>2.88</c:v>
                </c:pt>
                <c:pt idx="52">
                  <c:v>2.7</c:v>
                </c:pt>
                <c:pt idx="53">
                  <c:v>2.08</c:v>
                </c:pt>
                <c:pt idx="54">
                  <c:v>1.74</c:v>
                </c:pt>
                <c:pt idx="55">
                  <c:v>2.0699999999999998</c:v>
                </c:pt>
                <c:pt idx="56">
                  <c:v>2.57</c:v>
                </c:pt>
                <c:pt idx="57">
                  <c:v>2.84</c:v>
                </c:pt>
                <c:pt idx="58">
                  <c:v>2.5099999999999998</c:v>
                </c:pt>
                <c:pt idx="59">
                  <c:v>2.41</c:v>
                </c:pt>
                <c:pt idx="60">
                  <c:v>2.38</c:v>
                </c:pt>
                <c:pt idx="61">
                  <c:v>2.5099999999999998</c:v>
                </c:pt>
                <c:pt idx="62">
                  <c:v>2.54</c:v>
                </c:pt>
                <c:pt idx="63">
                  <c:v>2.74</c:v>
                </c:pt>
                <c:pt idx="64">
                  <c:v>2.73</c:v>
                </c:pt>
                <c:pt idx="65">
                  <c:v>2.4500000000000002</c:v>
                </c:pt>
                <c:pt idx="66">
                  <c:v>2.25</c:v>
                </c:pt>
                <c:pt idx="67">
                  <c:v>2.19</c:v>
                </c:pt>
                <c:pt idx="68">
                  <c:v>2.2400000000000002</c:v>
                </c:pt>
                <c:pt idx="69">
                  <c:v>2.39</c:v>
                </c:pt>
                <c:pt idx="70">
                  <c:v>2.37</c:v>
                </c:pt>
                <c:pt idx="71">
                  <c:v>2.0099999999999998</c:v>
                </c:pt>
                <c:pt idx="72">
                  <c:v>1.72</c:v>
                </c:pt>
                <c:pt idx="73">
                  <c:v>2.0099999999999998</c:v>
                </c:pt>
                <c:pt idx="74">
                  <c:v>2.37</c:v>
                </c:pt>
                <c:pt idx="75">
                  <c:v>2.39</c:v>
                </c:pt>
                <c:pt idx="76">
                  <c:v>2.2400000000000002</c:v>
                </c:pt>
                <c:pt idx="77">
                  <c:v>2.19</c:v>
                </c:pt>
                <c:pt idx="78">
                  <c:v>2.25</c:v>
                </c:pt>
                <c:pt idx="79">
                  <c:v>2.4500000000000002</c:v>
                </c:pt>
                <c:pt idx="80">
                  <c:v>2.73</c:v>
                </c:pt>
                <c:pt idx="81">
                  <c:v>2.74</c:v>
                </c:pt>
                <c:pt idx="82">
                  <c:v>2.54</c:v>
                </c:pt>
                <c:pt idx="83">
                  <c:v>2.5099999999999998</c:v>
                </c:pt>
                <c:pt idx="84">
                  <c:v>2.38</c:v>
                </c:pt>
                <c:pt idx="85">
                  <c:v>2.41</c:v>
                </c:pt>
                <c:pt idx="86">
                  <c:v>2.5099999999999998</c:v>
                </c:pt>
                <c:pt idx="87">
                  <c:v>2.84</c:v>
                </c:pt>
                <c:pt idx="88">
                  <c:v>2.57</c:v>
                </c:pt>
                <c:pt idx="89">
                  <c:v>2.0699999999999998</c:v>
                </c:pt>
                <c:pt idx="90">
                  <c:v>1.74</c:v>
                </c:pt>
                <c:pt idx="91">
                  <c:v>2.08</c:v>
                </c:pt>
                <c:pt idx="92">
                  <c:v>2.7</c:v>
                </c:pt>
                <c:pt idx="93">
                  <c:v>2.88</c:v>
                </c:pt>
                <c:pt idx="94">
                  <c:v>2.5099999999999998</c:v>
                </c:pt>
                <c:pt idx="95">
                  <c:v>2.37</c:v>
                </c:pt>
                <c:pt idx="96">
                  <c:v>2.41</c:v>
                </c:pt>
                <c:pt idx="97">
                  <c:v>2.5099999999999998</c:v>
                </c:pt>
                <c:pt idx="98">
                  <c:v>2.52</c:v>
                </c:pt>
                <c:pt idx="99">
                  <c:v>2.81</c:v>
                </c:pt>
                <c:pt idx="100">
                  <c:v>2.69</c:v>
                </c:pt>
                <c:pt idx="101">
                  <c:v>2.39</c:v>
                </c:pt>
                <c:pt idx="102">
                  <c:v>2.16</c:v>
                </c:pt>
                <c:pt idx="103">
                  <c:v>2.1</c:v>
                </c:pt>
                <c:pt idx="104">
                  <c:v>2.2799999999999998</c:v>
                </c:pt>
                <c:pt idx="105">
                  <c:v>2.4300000000000002</c:v>
                </c:pt>
                <c:pt idx="106">
                  <c:v>2.2799999999999998</c:v>
                </c:pt>
                <c:pt idx="107">
                  <c:v>2.0099999999999998</c:v>
                </c:pt>
                <c:pt idx="108">
                  <c:v>1.95</c:v>
                </c:pt>
                <c:pt idx="109">
                  <c:v>2.0099999999999998</c:v>
                </c:pt>
                <c:pt idx="110">
                  <c:v>2.2799999999999998</c:v>
                </c:pt>
                <c:pt idx="111">
                  <c:v>2.4300000000000002</c:v>
                </c:pt>
                <c:pt idx="112">
                  <c:v>2.2799999999999998</c:v>
                </c:pt>
                <c:pt idx="113">
                  <c:v>2.1</c:v>
                </c:pt>
                <c:pt idx="114">
                  <c:v>2.16</c:v>
                </c:pt>
                <c:pt idx="115">
                  <c:v>2.39</c:v>
                </c:pt>
                <c:pt idx="116">
                  <c:v>2.69</c:v>
                </c:pt>
                <c:pt idx="117">
                  <c:v>2.81</c:v>
                </c:pt>
                <c:pt idx="118">
                  <c:v>2.52</c:v>
                </c:pt>
                <c:pt idx="119">
                  <c:v>2.5099999999999998</c:v>
                </c:pt>
                <c:pt idx="120">
                  <c:v>2.41</c:v>
                </c:pt>
                <c:pt idx="121">
                  <c:v>2.37</c:v>
                </c:pt>
                <c:pt idx="122">
                  <c:v>2.5099999999999998</c:v>
                </c:pt>
                <c:pt idx="123">
                  <c:v>2.88</c:v>
                </c:pt>
                <c:pt idx="124">
                  <c:v>2.7</c:v>
                </c:pt>
                <c:pt idx="125">
                  <c:v>2.08</c:v>
                </c:pt>
                <c:pt idx="126">
                  <c:v>1.74</c:v>
                </c:pt>
                <c:pt idx="127">
                  <c:v>2.0699999999999998</c:v>
                </c:pt>
                <c:pt idx="128">
                  <c:v>2.57</c:v>
                </c:pt>
                <c:pt idx="129">
                  <c:v>2.84</c:v>
                </c:pt>
                <c:pt idx="130">
                  <c:v>2.5099999999999998</c:v>
                </c:pt>
                <c:pt idx="131">
                  <c:v>2.41</c:v>
                </c:pt>
                <c:pt idx="132">
                  <c:v>2.38</c:v>
                </c:pt>
                <c:pt idx="133">
                  <c:v>2.5099999999999998</c:v>
                </c:pt>
                <c:pt idx="134">
                  <c:v>2.54</c:v>
                </c:pt>
                <c:pt idx="135">
                  <c:v>2.74</c:v>
                </c:pt>
                <c:pt idx="136">
                  <c:v>2.73</c:v>
                </c:pt>
                <c:pt idx="137">
                  <c:v>2.4500000000000002</c:v>
                </c:pt>
                <c:pt idx="138">
                  <c:v>2.25</c:v>
                </c:pt>
                <c:pt idx="139">
                  <c:v>2.19</c:v>
                </c:pt>
                <c:pt idx="140">
                  <c:v>2.2400000000000002</c:v>
                </c:pt>
                <c:pt idx="141">
                  <c:v>2.39</c:v>
                </c:pt>
                <c:pt idx="142">
                  <c:v>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9-41B3-BBB7-D19E00A7E15D}"/>
            </c:ext>
          </c:extLst>
        </c:ser>
        <c:ser>
          <c:idx val="5"/>
          <c:order val="5"/>
          <c:tx>
            <c:strRef>
              <c:f>'8 ламп'!$G$1</c:f>
              <c:strCache>
                <c:ptCount val="1"/>
                <c:pt idx="0">
                  <c:v>расчёт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'8 ламп'!$A$2:$A$144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</c:numRef>
          </c:cat>
          <c:val>
            <c:numRef>
              <c:f>'8 ламп'!$G$2:$G$144</c:f>
              <c:numCache>
                <c:formatCode>General</c:formatCode>
                <c:ptCount val="143"/>
                <c:pt idx="0">
                  <c:v>3.2743036000000001</c:v>
                </c:pt>
                <c:pt idx="1">
                  <c:v>3.2743036000000001</c:v>
                </c:pt>
                <c:pt idx="2">
                  <c:v>3.2743036000000001</c:v>
                </c:pt>
                <c:pt idx="3">
                  <c:v>3.2743036000000001</c:v>
                </c:pt>
                <c:pt idx="4">
                  <c:v>3.2743036000000001</c:v>
                </c:pt>
                <c:pt idx="5">
                  <c:v>3.2743036000000001</c:v>
                </c:pt>
                <c:pt idx="6">
                  <c:v>3.2743036000000001</c:v>
                </c:pt>
                <c:pt idx="7">
                  <c:v>3.2743036000000001</c:v>
                </c:pt>
                <c:pt idx="8">
                  <c:v>3.2743036000000001</c:v>
                </c:pt>
                <c:pt idx="9">
                  <c:v>3.2743036000000001</c:v>
                </c:pt>
                <c:pt idx="10">
                  <c:v>3.2743036000000001</c:v>
                </c:pt>
                <c:pt idx="11">
                  <c:v>3.2743036000000001</c:v>
                </c:pt>
                <c:pt idx="12">
                  <c:v>3.2743036000000001</c:v>
                </c:pt>
                <c:pt idx="13">
                  <c:v>3.2743036000000001</c:v>
                </c:pt>
                <c:pt idx="14">
                  <c:v>3.2743036000000001</c:v>
                </c:pt>
                <c:pt idx="15">
                  <c:v>3.2743036000000001</c:v>
                </c:pt>
                <c:pt idx="16">
                  <c:v>3.2743036000000001</c:v>
                </c:pt>
                <c:pt idx="17">
                  <c:v>3.2743036000000001</c:v>
                </c:pt>
                <c:pt idx="18">
                  <c:v>3.2743036000000001</c:v>
                </c:pt>
                <c:pt idx="19">
                  <c:v>3.2743036000000001</c:v>
                </c:pt>
                <c:pt idx="20">
                  <c:v>3.2743036000000001</c:v>
                </c:pt>
                <c:pt idx="21">
                  <c:v>3.2743036000000001</c:v>
                </c:pt>
                <c:pt idx="22">
                  <c:v>3.2743036000000001</c:v>
                </c:pt>
                <c:pt idx="23">
                  <c:v>3.2743036000000001</c:v>
                </c:pt>
                <c:pt idx="24">
                  <c:v>3.2743036000000001</c:v>
                </c:pt>
                <c:pt idx="25">
                  <c:v>3.2743036000000001</c:v>
                </c:pt>
                <c:pt idx="26">
                  <c:v>3.2743036000000001</c:v>
                </c:pt>
                <c:pt idx="27">
                  <c:v>3.2743036000000001</c:v>
                </c:pt>
                <c:pt idx="28">
                  <c:v>3.2743036000000001</c:v>
                </c:pt>
                <c:pt idx="29">
                  <c:v>3.2743036000000001</c:v>
                </c:pt>
                <c:pt idx="30">
                  <c:v>3.2743036000000001</c:v>
                </c:pt>
                <c:pt idx="31">
                  <c:v>3.2743036000000001</c:v>
                </c:pt>
                <c:pt idx="32">
                  <c:v>3.2743036000000001</c:v>
                </c:pt>
                <c:pt idx="33">
                  <c:v>3.2743036000000001</c:v>
                </c:pt>
                <c:pt idx="34">
                  <c:v>3.2743036000000001</c:v>
                </c:pt>
                <c:pt idx="35">
                  <c:v>3.2743036000000001</c:v>
                </c:pt>
                <c:pt idx="36">
                  <c:v>3.2743036000000001</c:v>
                </c:pt>
                <c:pt idx="37">
                  <c:v>3.2743036000000001</c:v>
                </c:pt>
                <c:pt idx="38">
                  <c:v>3.2743036000000001</c:v>
                </c:pt>
                <c:pt idx="39">
                  <c:v>3.2743036000000001</c:v>
                </c:pt>
                <c:pt idx="40">
                  <c:v>3.2743036000000001</c:v>
                </c:pt>
                <c:pt idx="41">
                  <c:v>3.2743036000000001</c:v>
                </c:pt>
                <c:pt idx="42">
                  <c:v>3.2743036000000001</c:v>
                </c:pt>
                <c:pt idx="43">
                  <c:v>3.2743036000000001</c:v>
                </c:pt>
                <c:pt idx="44">
                  <c:v>3.2743036000000001</c:v>
                </c:pt>
                <c:pt idx="45">
                  <c:v>3.2743036000000001</c:v>
                </c:pt>
                <c:pt idx="46">
                  <c:v>3.2743036000000001</c:v>
                </c:pt>
                <c:pt idx="47">
                  <c:v>3.2743036000000001</c:v>
                </c:pt>
                <c:pt idx="48">
                  <c:v>3.2743036000000001</c:v>
                </c:pt>
                <c:pt idx="49">
                  <c:v>3.2743036000000001</c:v>
                </c:pt>
                <c:pt idx="50">
                  <c:v>3.2743036000000001</c:v>
                </c:pt>
                <c:pt idx="51">
                  <c:v>3.2743036000000001</c:v>
                </c:pt>
                <c:pt idx="52">
                  <c:v>3.2743036000000001</c:v>
                </c:pt>
                <c:pt idx="53">
                  <c:v>3.2743036000000001</c:v>
                </c:pt>
                <c:pt idx="54">
                  <c:v>3.2743036000000001</c:v>
                </c:pt>
                <c:pt idx="55">
                  <c:v>3.2743036000000001</c:v>
                </c:pt>
                <c:pt idx="56">
                  <c:v>3.2743036000000001</c:v>
                </c:pt>
                <c:pt idx="57">
                  <c:v>3.2743036000000001</c:v>
                </c:pt>
                <c:pt idx="58">
                  <c:v>3.2743036000000001</c:v>
                </c:pt>
                <c:pt idx="59">
                  <c:v>3.2743036000000001</c:v>
                </c:pt>
                <c:pt idx="60">
                  <c:v>3.2743036000000001</c:v>
                </c:pt>
                <c:pt idx="61">
                  <c:v>3.2743036000000001</c:v>
                </c:pt>
                <c:pt idx="62">
                  <c:v>3.2743036000000001</c:v>
                </c:pt>
                <c:pt idx="63">
                  <c:v>3.2743036000000001</c:v>
                </c:pt>
                <c:pt idx="64">
                  <c:v>3.2743036000000001</c:v>
                </c:pt>
                <c:pt idx="65">
                  <c:v>3.2743036000000001</c:v>
                </c:pt>
                <c:pt idx="66">
                  <c:v>3.2743036000000001</c:v>
                </c:pt>
                <c:pt idx="67">
                  <c:v>3.2743036000000001</c:v>
                </c:pt>
                <c:pt idx="68">
                  <c:v>3.2743036000000001</c:v>
                </c:pt>
                <c:pt idx="69">
                  <c:v>3.2743036000000001</c:v>
                </c:pt>
                <c:pt idx="70">
                  <c:v>3.2743036000000001</c:v>
                </c:pt>
                <c:pt idx="71">
                  <c:v>3.2743036000000001</c:v>
                </c:pt>
                <c:pt idx="72">
                  <c:v>3.2743036000000001</c:v>
                </c:pt>
                <c:pt idx="73">
                  <c:v>3.2743036000000001</c:v>
                </c:pt>
                <c:pt idx="74">
                  <c:v>3.2743036000000001</c:v>
                </c:pt>
                <c:pt idx="75">
                  <c:v>3.2743036000000001</c:v>
                </c:pt>
                <c:pt idx="76">
                  <c:v>3.2743036000000001</c:v>
                </c:pt>
                <c:pt idx="77">
                  <c:v>3.2743036000000001</c:v>
                </c:pt>
                <c:pt idx="78">
                  <c:v>3.2743036000000001</c:v>
                </c:pt>
                <c:pt idx="79">
                  <c:v>3.2743036000000001</c:v>
                </c:pt>
                <c:pt idx="80">
                  <c:v>3.2743036000000001</c:v>
                </c:pt>
                <c:pt idx="81">
                  <c:v>3.2743036000000001</c:v>
                </c:pt>
                <c:pt idx="82">
                  <c:v>3.2743036000000001</c:v>
                </c:pt>
                <c:pt idx="83">
                  <c:v>3.2743036000000001</c:v>
                </c:pt>
                <c:pt idx="84">
                  <c:v>3.2743036000000001</c:v>
                </c:pt>
                <c:pt idx="85">
                  <c:v>3.2743036000000001</c:v>
                </c:pt>
                <c:pt idx="86">
                  <c:v>3.2743036000000001</c:v>
                </c:pt>
                <c:pt idx="87">
                  <c:v>3.2743036000000001</c:v>
                </c:pt>
                <c:pt idx="88">
                  <c:v>3.2743036000000001</c:v>
                </c:pt>
                <c:pt idx="89">
                  <c:v>3.2743036000000001</c:v>
                </c:pt>
                <c:pt idx="90">
                  <c:v>3.2743036000000001</c:v>
                </c:pt>
                <c:pt idx="91">
                  <c:v>3.2743036000000001</c:v>
                </c:pt>
                <c:pt idx="92">
                  <c:v>3.2743036000000001</c:v>
                </c:pt>
                <c:pt idx="93">
                  <c:v>3.2743036000000001</c:v>
                </c:pt>
                <c:pt idx="94">
                  <c:v>3.2743036000000001</c:v>
                </c:pt>
                <c:pt idx="95">
                  <c:v>3.2743036000000001</c:v>
                </c:pt>
                <c:pt idx="96">
                  <c:v>3.2743036000000001</c:v>
                </c:pt>
                <c:pt idx="97">
                  <c:v>3.2743036000000001</c:v>
                </c:pt>
                <c:pt idx="98">
                  <c:v>3.2743036000000001</c:v>
                </c:pt>
                <c:pt idx="99">
                  <c:v>3.2743036000000001</c:v>
                </c:pt>
                <c:pt idx="100">
                  <c:v>3.2743036000000001</c:v>
                </c:pt>
                <c:pt idx="101">
                  <c:v>3.2743036000000001</c:v>
                </c:pt>
                <c:pt idx="102">
                  <c:v>3.2743036000000001</c:v>
                </c:pt>
                <c:pt idx="103">
                  <c:v>3.2743036000000001</c:v>
                </c:pt>
                <c:pt idx="104">
                  <c:v>3.2743036000000001</c:v>
                </c:pt>
                <c:pt idx="105">
                  <c:v>3.2743036000000001</c:v>
                </c:pt>
                <c:pt idx="106">
                  <c:v>3.2743036000000001</c:v>
                </c:pt>
                <c:pt idx="107">
                  <c:v>3.2743036000000001</c:v>
                </c:pt>
                <c:pt idx="108">
                  <c:v>3.2743036000000001</c:v>
                </c:pt>
                <c:pt idx="109">
                  <c:v>3.2743036000000001</c:v>
                </c:pt>
                <c:pt idx="110">
                  <c:v>3.2743036000000001</c:v>
                </c:pt>
                <c:pt idx="111">
                  <c:v>3.2743036000000001</c:v>
                </c:pt>
                <c:pt idx="112">
                  <c:v>3.2743036000000001</c:v>
                </c:pt>
                <c:pt idx="113">
                  <c:v>3.2743036000000001</c:v>
                </c:pt>
                <c:pt idx="114">
                  <c:v>3.2743036000000001</c:v>
                </c:pt>
                <c:pt idx="115">
                  <c:v>3.2743036000000001</c:v>
                </c:pt>
                <c:pt idx="116">
                  <c:v>3.2743036000000001</c:v>
                </c:pt>
                <c:pt idx="117">
                  <c:v>3.2743036000000001</c:v>
                </c:pt>
                <c:pt idx="118">
                  <c:v>3.2743036000000001</c:v>
                </c:pt>
                <c:pt idx="119">
                  <c:v>3.2743036000000001</c:v>
                </c:pt>
                <c:pt idx="120">
                  <c:v>3.2743036000000001</c:v>
                </c:pt>
                <c:pt idx="121">
                  <c:v>3.2743036000000001</c:v>
                </c:pt>
                <c:pt idx="122">
                  <c:v>3.2743036000000001</c:v>
                </c:pt>
                <c:pt idx="123">
                  <c:v>3.2743036000000001</c:v>
                </c:pt>
                <c:pt idx="124">
                  <c:v>3.2743036000000001</c:v>
                </c:pt>
                <c:pt idx="125">
                  <c:v>3.2743036000000001</c:v>
                </c:pt>
                <c:pt idx="126">
                  <c:v>3.2743036000000001</c:v>
                </c:pt>
                <c:pt idx="127">
                  <c:v>3.2743036000000001</c:v>
                </c:pt>
                <c:pt idx="128">
                  <c:v>3.2743036000000001</c:v>
                </c:pt>
                <c:pt idx="129">
                  <c:v>3.2743036000000001</c:v>
                </c:pt>
                <c:pt idx="130">
                  <c:v>3.2743036000000001</c:v>
                </c:pt>
                <c:pt idx="131">
                  <c:v>3.2743036000000001</c:v>
                </c:pt>
                <c:pt idx="132">
                  <c:v>3.2743036000000001</c:v>
                </c:pt>
                <c:pt idx="133">
                  <c:v>3.2743036000000001</c:v>
                </c:pt>
                <c:pt idx="134">
                  <c:v>3.2743036000000001</c:v>
                </c:pt>
                <c:pt idx="135">
                  <c:v>3.2743036000000001</c:v>
                </c:pt>
                <c:pt idx="136">
                  <c:v>3.2743036000000001</c:v>
                </c:pt>
                <c:pt idx="137">
                  <c:v>3.2743036000000001</c:v>
                </c:pt>
                <c:pt idx="138">
                  <c:v>3.2743036000000001</c:v>
                </c:pt>
                <c:pt idx="139">
                  <c:v>3.2743036000000001</c:v>
                </c:pt>
                <c:pt idx="140">
                  <c:v>3.2743036000000001</c:v>
                </c:pt>
                <c:pt idx="141">
                  <c:v>3.2743036000000001</c:v>
                </c:pt>
                <c:pt idx="142">
                  <c:v>3.2743036000000001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9-41B3-BBB7-D19E00A7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43600"/>
        <c:axId val="527641080"/>
      </c:radarChart>
      <c:catAx>
        <c:axId val="5276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641080"/>
        <c:crosses val="autoZero"/>
        <c:auto val="1"/>
        <c:lblAlgn val="ctr"/>
        <c:lblOffset val="100"/>
        <c:noMultiLvlLbl val="0"/>
      </c:catAx>
      <c:valAx>
        <c:axId val="5276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6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Относительные</a:t>
            </a:r>
            <a:r>
              <a:rPr lang="ru-RU" baseline="0"/>
              <a:t> показатели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Отношение минимума к максимуму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A96-40E6-8974-9262640D05CC}"/>
              </c:ext>
            </c:extLst>
          </c:dPt>
          <c:xVal>
            <c:numRef>
              <c:f>'8 ламп'!$I$1:$M$1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ламп'!$I$2:$M$2</c:f>
              <c:numCache>
                <c:formatCode>General</c:formatCode>
                <c:ptCount val="5"/>
                <c:pt idx="0">
                  <c:v>0.61172161172161166</c:v>
                </c:pt>
                <c:pt idx="1">
                  <c:v>0.59793814432989689</c:v>
                </c:pt>
                <c:pt idx="2">
                  <c:v>0.60142348754448394</c:v>
                </c:pt>
                <c:pt idx="3">
                  <c:v>0.60139860139860146</c:v>
                </c:pt>
                <c:pt idx="4">
                  <c:v>0.59722222222222221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6-40E6-8974-9262640D05CC}"/>
            </c:ext>
          </c:extLst>
        </c:ser>
        <c:ser>
          <c:idx val="1"/>
          <c:order val="1"/>
          <c:tx>
            <c:v>Отношение минимума к расчёту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A96-40E6-8974-9262640D05CC}"/>
              </c:ext>
            </c:extLst>
          </c:dPt>
          <c:xVal>
            <c:numRef>
              <c:f>'8 ламп'!$I$1:$M$1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ламп'!$I$3:$M$3</c:f>
              <c:numCache>
                <c:formatCode>General</c:formatCode>
                <c:ptCount val="5"/>
                <c:pt idx="0">
                  <c:v>0.51003211797464354</c:v>
                </c:pt>
                <c:pt idx="1">
                  <c:v>0.53141070974603577</c:v>
                </c:pt>
                <c:pt idx="2">
                  <c:v>0.51614028705218418</c:v>
                </c:pt>
                <c:pt idx="3">
                  <c:v>0.52530254066849513</c:v>
                </c:pt>
                <c:pt idx="4">
                  <c:v>0.52530254066849513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6-40E6-8974-9262640D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88272"/>
        <c:axId val="527587912"/>
      </c:scatterChart>
      <c:valAx>
        <c:axId val="5275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587912"/>
        <c:crosses val="autoZero"/>
        <c:crossBetween val="midCat"/>
      </c:valAx>
      <c:valAx>
        <c:axId val="527587912"/>
        <c:scaling>
          <c:orientation val="minMax"/>
          <c:max val="0.6500000000000001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588272"/>
        <c:crosses val="autoZero"/>
        <c:crossBetween val="midCat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 ламп'!$I$6:$M$6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ламп'!$I$9:$M$9</c:f>
              <c:numCache>
                <c:formatCode>General</c:formatCode>
                <c:ptCount val="5"/>
                <c:pt idx="0">
                  <c:v>0.58167330677290841</c:v>
                </c:pt>
                <c:pt idx="1">
                  <c:v>0.62977099236641221</c:v>
                </c:pt>
                <c:pt idx="2">
                  <c:v>0.640625</c:v>
                </c:pt>
                <c:pt idx="3">
                  <c:v>0.65020576131687247</c:v>
                </c:pt>
                <c:pt idx="4">
                  <c:v>0.65573770491803285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4-4A69-AC7D-6E0775536F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ламп'!$I$6:$M$6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'8 ламп'!$I$10:$M$10</c:f>
              <c:numCache>
                <c:formatCode>General</c:formatCode>
                <c:ptCount val="5"/>
                <c:pt idx="0">
                  <c:v>0.44589634266046679</c:v>
                </c:pt>
                <c:pt idx="1">
                  <c:v>0.50392394889710279</c:v>
                </c:pt>
                <c:pt idx="2">
                  <c:v>0.50086986435833247</c:v>
                </c:pt>
                <c:pt idx="3">
                  <c:v>0.48254535712571067</c:v>
                </c:pt>
                <c:pt idx="4">
                  <c:v>0.48865352620325131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44-4A69-AC7D-6E0775536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52304"/>
        <c:axId val="557544384"/>
      </c:scatterChart>
      <c:valAx>
        <c:axId val="5575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544384"/>
        <c:crosses val="autoZero"/>
        <c:crossBetween val="midCat"/>
      </c:valAx>
      <c:valAx>
        <c:axId val="5575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55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Лист1!$G$2:$G$145</c:f>
              <c:numCache>
                <c:formatCode>General</c:formatCode>
                <c:ptCount val="144"/>
                <c:pt idx="0">
                  <c:v>0.53141070974603577</c:v>
                </c:pt>
                <c:pt idx="1">
                  <c:v>0.56195155513373896</c:v>
                </c:pt>
                <c:pt idx="2">
                  <c:v>0.68411493668455181</c:v>
                </c:pt>
                <c:pt idx="3">
                  <c:v>0.80933240277413487</c:v>
                </c:pt>
                <c:pt idx="4">
                  <c:v>0.87041409354954136</c:v>
                </c:pt>
                <c:pt idx="5">
                  <c:v>0.88873860078216327</c:v>
                </c:pt>
                <c:pt idx="6">
                  <c:v>0.84292733270060838</c:v>
                </c:pt>
                <c:pt idx="7">
                  <c:v>0.72687212022733627</c:v>
                </c:pt>
                <c:pt idx="8">
                  <c:v>0.57416789328882023</c:v>
                </c:pt>
                <c:pt idx="9">
                  <c:v>0.54362704790111704</c:v>
                </c:pt>
                <c:pt idx="10">
                  <c:v>0.60776282321529373</c:v>
                </c:pt>
                <c:pt idx="11">
                  <c:v>0.64135775314176735</c:v>
                </c:pt>
                <c:pt idx="12">
                  <c:v>0.69327719030086277</c:v>
                </c:pt>
                <c:pt idx="13">
                  <c:v>0.72076395114979563</c:v>
                </c:pt>
                <c:pt idx="14">
                  <c:v>0.7482507119987285</c:v>
                </c:pt>
                <c:pt idx="15">
                  <c:v>0.6993853593784034</c:v>
                </c:pt>
                <c:pt idx="16">
                  <c:v>0.61081690775406405</c:v>
                </c:pt>
                <c:pt idx="17">
                  <c:v>0.58027606236636087</c:v>
                </c:pt>
                <c:pt idx="18">
                  <c:v>0.53446479428480609</c:v>
                </c:pt>
                <c:pt idx="19">
                  <c:v>0.56805972421127959</c:v>
                </c:pt>
                <c:pt idx="20">
                  <c:v>0.59860056959898278</c:v>
                </c:pt>
                <c:pt idx="21">
                  <c:v>0.69327719030086277</c:v>
                </c:pt>
                <c:pt idx="22">
                  <c:v>0.72076395114979563</c:v>
                </c:pt>
                <c:pt idx="23">
                  <c:v>0.68411493668455181</c:v>
                </c:pt>
                <c:pt idx="24">
                  <c:v>0.63830366860299692</c:v>
                </c:pt>
                <c:pt idx="25">
                  <c:v>0.64746592221930799</c:v>
                </c:pt>
                <c:pt idx="26">
                  <c:v>0.59554648506021246</c:v>
                </c:pt>
                <c:pt idx="27">
                  <c:v>0.58333014690513119</c:v>
                </c:pt>
                <c:pt idx="28">
                  <c:v>0.64746592221930799</c:v>
                </c:pt>
                <c:pt idx="29">
                  <c:v>0.71770986661102532</c:v>
                </c:pt>
                <c:pt idx="30">
                  <c:v>0.76962930377012073</c:v>
                </c:pt>
                <c:pt idx="31">
                  <c:v>0.80933240277413487</c:v>
                </c:pt>
                <c:pt idx="32">
                  <c:v>0.82765691000675679</c:v>
                </c:pt>
                <c:pt idx="33">
                  <c:v>0.76657521923135041</c:v>
                </c:pt>
                <c:pt idx="34">
                  <c:v>0.68411493668455181</c:v>
                </c:pt>
                <c:pt idx="35">
                  <c:v>0.61692507683160469</c:v>
                </c:pt>
                <c:pt idx="36">
                  <c:v>0.58943831598267182</c:v>
                </c:pt>
                <c:pt idx="37">
                  <c:v>0.61692507683160469</c:v>
                </c:pt>
                <c:pt idx="38">
                  <c:v>0.68411493668455181</c:v>
                </c:pt>
                <c:pt idx="39">
                  <c:v>0.76657521923135041</c:v>
                </c:pt>
                <c:pt idx="40">
                  <c:v>0.82765691000675679</c:v>
                </c:pt>
                <c:pt idx="41">
                  <c:v>0.80933240277413487</c:v>
                </c:pt>
                <c:pt idx="42">
                  <c:v>0.76962930377012073</c:v>
                </c:pt>
                <c:pt idx="43">
                  <c:v>0.71770986661102532</c:v>
                </c:pt>
                <c:pt idx="44">
                  <c:v>0.64746592221930799</c:v>
                </c:pt>
                <c:pt idx="45">
                  <c:v>0.58333014690513119</c:v>
                </c:pt>
                <c:pt idx="46">
                  <c:v>0.59554648506021246</c:v>
                </c:pt>
                <c:pt idx="47">
                  <c:v>0.64746592221930799</c:v>
                </c:pt>
                <c:pt idx="48">
                  <c:v>0.63830366860299692</c:v>
                </c:pt>
                <c:pt idx="49">
                  <c:v>0.68411493668455181</c:v>
                </c:pt>
                <c:pt idx="50">
                  <c:v>0.72076395114979563</c:v>
                </c:pt>
                <c:pt idx="51">
                  <c:v>0.69327719030086277</c:v>
                </c:pt>
                <c:pt idx="52">
                  <c:v>0.59860056959898278</c:v>
                </c:pt>
                <c:pt idx="53">
                  <c:v>0.56805972421127959</c:v>
                </c:pt>
                <c:pt idx="54">
                  <c:v>0.53446479428480609</c:v>
                </c:pt>
                <c:pt idx="55">
                  <c:v>0.58027606236636087</c:v>
                </c:pt>
                <c:pt idx="56">
                  <c:v>0.61081690775406405</c:v>
                </c:pt>
                <c:pt idx="57">
                  <c:v>0.6993853593784034</c:v>
                </c:pt>
                <c:pt idx="58">
                  <c:v>0.7482507119987285</c:v>
                </c:pt>
                <c:pt idx="59">
                  <c:v>0.72076395114979563</c:v>
                </c:pt>
                <c:pt idx="60">
                  <c:v>0.69327719030086277</c:v>
                </c:pt>
                <c:pt idx="61">
                  <c:v>0.64135775314176735</c:v>
                </c:pt>
                <c:pt idx="62">
                  <c:v>0.60776282321529373</c:v>
                </c:pt>
                <c:pt idx="63">
                  <c:v>0.54362704790111704</c:v>
                </c:pt>
                <c:pt idx="64">
                  <c:v>0.57416789328882023</c:v>
                </c:pt>
                <c:pt idx="65">
                  <c:v>0.72687212022733627</c:v>
                </c:pt>
                <c:pt idx="66">
                  <c:v>0.84292733270060838</c:v>
                </c:pt>
                <c:pt idx="67">
                  <c:v>0.88873860078216327</c:v>
                </c:pt>
                <c:pt idx="68">
                  <c:v>0.87041409354954136</c:v>
                </c:pt>
                <c:pt idx="69">
                  <c:v>0.80933240277413487</c:v>
                </c:pt>
                <c:pt idx="70">
                  <c:v>0.68411493668455181</c:v>
                </c:pt>
                <c:pt idx="71">
                  <c:v>0.56195155513373896</c:v>
                </c:pt>
                <c:pt idx="72">
                  <c:v>0.53141070974603577</c:v>
                </c:pt>
                <c:pt idx="73">
                  <c:v>0.56195155513373896</c:v>
                </c:pt>
                <c:pt idx="74">
                  <c:v>0.68411493668455181</c:v>
                </c:pt>
                <c:pt idx="75">
                  <c:v>0.80933240277413487</c:v>
                </c:pt>
                <c:pt idx="76">
                  <c:v>0.87041409354954136</c:v>
                </c:pt>
                <c:pt idx="77">
                  <c:v>0.88873860078216327</c:v>
                </c:pt>
                <c:pt idx="78">
                  <c:v>0.84292733270060838</c:v>
                </c:pt>
                <c:pt idx="79">
                  <c:v>0.72687212022733627</c:v>
                </c:pt>
                <c:pt idx="80">
                  <c:v>0.57416789328882023</c:v>
                </c:pt>
                <c:pt idx="81">
                  <c:v>0.54362704790111704</c:v>
                </c:pt>
                <c:pt idx="82">
                  <c:v>0.60776282321529373</c:v>
                </c:pt>
                <c:pt idx="83">
                  <c:v>0.64135775314176735</c:v>
                </c:pt>
                <c:pt idx="84">
                  <c:v>0.69327719030086277</c:v>
                </c:pt>
                <c:pt idx="85">
                  <c:v>0.72076395114979563</c:v>
                </c:pt>
                <c:pt idx="86">
                  <c:v>0.7482507119987285</c:v>
                </c:pt>
                <c:pt idx="87">
                  <c:v>0.6993853593784034</c:v>
                </c:pt>
                <c:pt idx="88">
                  <c:v>0.61081690775406405</c:v>
                </c:pt>
                <c:pt idx="89">
                  <c:v>0.58027606236636087</c:v>
                </c:pt>
                <c:pt idx="90">
                  <c:v>0.53446479428480609</c:v>
                </c:pt>
                <c:pt idx="91">
                  <c:v>0.56805972421127959</c:v>
                </c:pt>
                <c:pt idx="92">
                  <c:v>0.59860056959898278</c:v>
                </c:pt>
                <c:pt idx="93">
                  <c:v>0.69327719030086277</c:v>
                </c:pt>
                <c:pt idx="94">
                  <c:v>0.72076395114979563</c:v>
                </c:pt>
                <c:pt idx="95">
                  <c:v>0.68411493668455181</c:v>
                </c:pt>
                <c:pt idx="96">
                  <c:v>0.63830366860299692</c:v>
                </c:pt>
                <c:pt idx="97">
                  <c:v>0.64746592221930799</c:v>
                </c:pt>
                <c:pt idx="98">
                  <c:v>0.59554648506021246</c:v>
                </c:pt>
                <c:pt idx="99">
                  <c:v>0.58333014690513119</c:v>
                </c:pt>
                <c:pt idx="100">
                  <c:v>0.64746592221930799</c:v>
                </c:pt>
                <c:pt idx="101">
                  <c:v>0.71770986661102532</c:v>
                </c:pt>
                <c:pt idx="102">
                  <c:v>0.76962930377012073</c:v>
                </c:pt>
                <c:pt idx="103">
                  <c:v>0.80933240277413487</c:v>
                </c:pt>
                <c:pt idx="104">
                  <c:v>0.82765691000675679</c:v>
                </c:pt>
                <c:pt idx="105">
                  <c:v>0.76657521923135041</c:v>
                </c:pt>
                <c:pt idx="106">
                  <c:v>0.68411493668455181</c:v>
                </c:pt>
                <c:pt idx="107">
                  <c:v>0.61692507683160469</c:v>
                </c:pt>
                <c:pt idx="108">
                  <c:v>0.58943831598267182</c:v>
                </c:pt>
                <c:pt idx="109">
                  <c:v>0.61692507683160469</c:v>
                </c:pt>
                <c:pt idx="110">
                  <c:v>0.68411493668455181</c:v>
                </c:pt>
                <c:pt idx="111">
                  <c:v>0.76657521923135041</c:v>
                </c:pt>
                <c:pt idx="112">
                  <c:v>0.82765691000675679</c:v>
                </c:pt>
                <c:pt idx="113">
                  <c:v>0.80933240277413487</c:v>
                </c:pt>
                <c:pt idx="114">
                  <c:v>0.76962930377012073</c:v>
                </c:pt>
                <c:pt idx="115">
                  <c:v>0.71770986661102532</c:v>
                </c:pt>
                <c:pt idx="116">
                  <c:v>0.64746592221930799</c:v>
                </c:pt>
                <c:pt idx="117">
                  <c:v>0.58333014690513119</c:v>
                </c:pt>
                <c:pt idx="118">
                  <c:v>0.59554648506021246</c:v>
                </c:pt>
                <c:pt idx="119">
                  <c:v>0.64746592221930799</c:v>
                </c:pt>
                <c:pt idx="120">
                  <c:v>0.63830366860299692</c:v>
                </c:pt>
                <c:pt idx="121">
                  <c:v>0.68411493668455181</c:v>
                </c:pt>
                <c:pt idx="122">
                  <c:v>0.72076395114979563</c:v>
                </c:pt>
                <c:pt idx="123">
                  <c:v>0.69327719030086277</c:v>
                </c:pt>
                <c:pt idx="124">
                  <c:v>0.59860056959898278</c:v>
                </c:pt>
                <c:pt idx="125">
                  <c:v>0.56805972421127959</c:v>
                </c:pt>
                <c:pt idx="126">
                  <c:v>0.53446479428480609</c:v>
                </c:pt>
                <c:pt idx="127">
                  <c:v>0.58027606236636087</c:v>
                </c:pt>
                <c:pt idx="128">
                  <c:v>0.61081690775406405</c:v>
                </c:pt>
                <c:pt idx="129">
                  <c:v>0.6993853593784034</c:v>
                </c:pt>
                <c:pt idx="130">
                  <c:v>0.7482507119987285</c:v>
                </c:pt>
                <c:pt idx="131">
                  <c:v>0.72076395114979563</c:v>
                </c:pt>
                <c:pt idx="132">
                  <c:v>0.69327719030086277</c:v>
                </c:pt>
                <c:pt idx="133">
                  <c:v>0.64135775314176735</c:v>
                </c:pt>
                <c:pt idx="134">
                  <c:v>0.60776282321529373</c:v>
                </c:pt>
                <c:pt idx="135">
                  <c:v>0.54362704790111704</c:v>
                </c:pt>
                <c:pt idx="136">
                  <c:v>0.57416789328882023</c:v>
                </c:pt>
                <c:pt idx="137">
                  <c:v>0.72687212022733627</c:v>
                </c:pt>
                <c:pt idx="138">
                  <c:v>0.84292733270060838</c:v>
                </c:pt>
                <c:pt idx="139">
                  <c:v>0.88873860078216327</c:v>
                </c:pt>
                <c:pt idx="140">
                  <c:v>0.87041409354954136</c:v>
                </c:pt>
                <c:pt idx="141">
                  <c:v>0.80933240277413487</c:v>
                </c:pt>
                <c:pt idx="142">
                  <c:v>0.68411493668455181</c:v>
                </c:pt>
                <c:pt idx="143">
                  <c:v>0.56195155513373896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8-4100-8D1D-D3767C648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29192"/>
        <c:axId val="565225592"/>
      </c:radarChart>
      <c:catAx>
        <c:axId val="56522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225592"/>
        <c:crosses val="autoZero"/>
        <c:auto val="1"/>
        <c:lblAlgn val="ctr"/>
        <c:lblOffset val="100"/>
        <c:noMultiLvlLbl val="0"/>
      </c:catAx>
      <c:valAx>
        <c:axId val="56522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22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Лист1!$E$2:$E$572</c:f>
              <c:numCache>
                <c:formatCode>0.00E+00</c:formatCode>
                <c:ptCount val="571"/>
                <c:pt idx="0">
                  <c:v>0.74646098355874879</c:v>
                </c:pt>
                <c:pt idx="1">
                  <c:v>0.74646013385602317</c:v>
                </c:pt>
                <c:pt idx="2">
                  <c:v>0.73224037507779072</c:v>
                </c:pt>
                <c:pt idx="3">
                  <c:v>0.74645333669936065</c:v>
                </c:pt>
                <c:pt idx="4">
                  <c:v>0.74644738986562043</c:v>
                </c:pt>
                <c:pt idx="5">
                  <c:v>0.84573701683179081</c:v>
                </c:pt>
                <c:pt idx="6">
                  <c:v>0.85987961849469119</c:v>
                </c:pt>
                <c:pt idx="7">
                  <c:v>0.85983597236089626</c:v>
                </c:pt>
                <c:pt idx="8">
                  <c:v>0.85979140664675757</c:v>
                </c:pt>
                <c:pt idx="9">
                  <c:v>0.87399961060015874</c:v>
                </c:pt>
                <c:pt idx="10">
                  <c:v>0.97377363266310235</c:v>
                </c:pt>
                <c:pt idx="11">
                  <c:v>0.97377166968862905</c:v>
                </c:pt>
                <c:pt idx="12">
                  <c:v>0.98792767849383989</c:v>
                </c:pt>
                <c:pt idx="13">
                  <c:v>0.98792185389756415</c:v>
                </c:pt>
                <c:pt idx="14">
                  <c:v>0.98791594218327705</c:v>
                </c:pt>
                <c:pt idx="15">
                  <c:v>0.98790994383170272</c:v>
                </c:pt>
                <c:pt idx="16">
                  <c:v>1.0021984620030504</c:v>
                </c:pt>
                <c:pt idx="17">
                  <c:v>1.0021984900387735</c:v>
                </c:pt>
                <c:pt idx="18">
                  <c:v>1.0021985195831196</c:v>
                </c:pt>
                <c:pt idx="19">
                  <c:v>1.0021985506033435</c:v>
                </c:pt>
                <c:pt idx="20">
                  <c:v>1.0021985830650693</c:v>
                </c:pt>
                <c:pt idx="21">
                  <c:v>1.0021986169323405</c:v>
                </c:pt>
                <c:pt idx="22">
                  <c:v>0.98741731095151375</c:v>
                </c:pt>
                <c:pt idx="23">
                  <c:v>0.98742736103374895</c:v>
                </c:pt>
                <c:pt idx="24">
                  <c:v>0.97174529990211544</c:v>
                </c:pt>
                <c:pt idx="25">
                  <c:v>0.97175781088196533</c:v>
                </c:pt>
                <c:pt idx="26">
                  <c:v>0.97177016703586139</c:v>
                </c:pt>
                <c:pt idx="27">
                  <c:v>0.97178236707672727</c:v>
                </c:pt>
                <c:pt idx="28">
                  <c:v>0.95741983332707936</c:v>
                </c:pt>
                <c:pt idx="29">
                  <c:v>0.95742451713159737</c:v>
                </c:pt>
                <c:pt idx="30">
                  <c:v>0.9427265180437473</c:v>
                </c:pt>
                <c:pt idx="31">
                  <c:v>0.94274037765706797</c:v>
                </c:pt>
                <c:pt idx="32">
                  <c:v>0.9270790411549783</c:v>
                </c:pt>
                <c:pt idx="33">
                  <c:v>0.92709395396816152</c:v>
                </c:pt>
                <c:pt idx="34">
                  <c:v>0.83912372021855985</c:v>
                </c:pt>
                <c:pt idx="35">
                  <c:v>0.80767759070059442</c:v>
                </c:pt>
                <c:pt idx="36">
                  <c:v>0.71371416542443444</c:v>
                </c:pt>
                <c:pt idx="37">
                  <c:v>0.71377134985638091</c:v>
                </c:pt>
                <c:pt idx="38">
                  <c:v>0.69670254954132749</c:v>
                </c:pt>
                <c:pt idx="39">
                  <c:v>0.69674547772882678</c:v>
                </c:pt>
                <c:pt idx="40">
                  <c:v>0.49089221339197109</c:v>
                </c:pt>
                <c:pt idx="41">
                  <c:v>0.49082443976129442</c:v>
                </c:pt>
                <c:pt idx="42">
                  <c:v>0.45631261924167243</c:v>
                </c:pt>
                <c:pt idx="43">
                  <c:v>0.44656957484576332</c:v>
                </c:pt>
                <c:pt idx="44">
                  <c:v>0.44647969274022359</c:v>
                </c:pt>
                <c:pt idx="45">
                  <c:v>0.41570557574760758</c:v>
                </c:pt>
                <c:pt idx="46">
                  <c:v>0.41403743169339541</c:v>
                </c:pt>
                <c:pt idx="47">
                  <c:v>0.41866579701850787</c:v>
                </c:pt>
                <c:pt idx="48">
                  <c:v>0.43427271712371862</c:v>
                </c:pt>
                <c:pt idx="49">
                  <c:v>0.55217458403350217</c:v>
                </c:pt>
                <c:pt idx="50">
                  <c:v>0.56182396639480803</c:v>
                </c:pt>
                <c:pt idx="51">
                  <c:v>0.59361704614586863</c:v>
                </c:pt>
                <c:pt idx="52">
                  <c:v>0.61085673417358288</c:v>
                </c:pt>
                <c:pt idx="53">
                  <c:v>0.61244624464523945</c:v>
                </c:pt>
                <c:pt idx="54">
                  <c:v>0.62971470909404181</c:v>
                </c:pt>
                <c:pt idx="55">
                  <c:v>0.731155257899199</c:v>
                </c:pt>
                <c:pt idx="56">
                  <c:v>0.731090856302404</c:v>
                </c:pt>
                <c:pt idx="57">
                  <c:v>0.82503544402460616</c:v>
                </c:pt>
                <c:pt idx="58">
                  <c:v>0.82497538557652961</c:v>
                </c:pt>
                <c:pt idx="59">
                  <c:v>0.82491449892462199</c:v>
                </c:pt>
                <c:pt idx="60">
                  <c:v>0.91269780326495953</c:v>
                </c:pt>
                <c:pt idx="61">
                  <c:v>0.89701748179426688</c:v>
                </c:pt>
                <c:pt idx="62">
                  <c:v>0.88133329656022796</c:v>
                </c:pt>
                <c:pt idx="63">
                  <c:v>0.80167224517283397</c:v>
                </c:pt>
                <c:pt idx="64">
                  <c:v>0.83172846391729449</c:v>
                </c:pt>
                <c:pt idx="65">
                  <c:v>0.83169107757649929</c:v>
                </c:pt>
                <c:pt idx="66">
                  <c:v>0.84733618243226116</c:v>
                </c:pt>
                <c:pt idx="67">
                  <c:v>0.86200635235759449</c:v>
                </c:pt>
                <c:pt idx="68">
                  <c:v>0.97082440986945295</c:v>
                </c:pt>
                <c:pt idx="69">
                  <c:v>0.97081948628223236</c:v>
                </c:pt>
                <c:pt idx="70">
                  <c:v>1.0022009683019046</c:v>
                </c:pt>
                <c:pt idx="71">
                  <c:v>1.0022010071080951</c:v>
                </c:pt>
                <c:pt idx="72">
                  <c:v>1.0022010446672656</c:v>
                </c:pt>
                <c:pt idx="73">
                  <c:v>1.0022010809388253</c:v>
                </c:pt>
                <c:pt idx="74">
                  <c:v>0.98443652566487438</c:v>
                </c:pt>
                <c:pt idx="75">
                  <c:v>0.96667962389127271</c:v>
                </c:pt>
                <c:pt idx="76">
                  <c:v>0.9666875902635772</c:v>
                </c:pt>
                <c:pt idx="77">
                  <c:v>0.9666958331883464</c:v>
                </c:pt>
                <c:pt idx="78">
                  <c:v>0.86021368000065224</c:v>
                </c:pt>
                <c:pt idx="79">
                  <c:v>0.86024876359915581</c:v>
                </c:pt>
                <c:pt idx="80">
                  <c:v>0.86028494045812975</c:v>
                </c:pt>
                <c:pt idx="81">
                  <c:v>0.8603222044739538</c:v>
                </c:pt>
                <c:pt idx="82">
                  <c:v>0.8426304501075742</c:v>
                </c:pt>
                <c:pt idx="83">
                  <c:v>0.82680886431055411</c:v>
                </c:pt>
                <c:pt idx="84">
                  <c:v>0.82872168157582982</c:v>
                </c:pt>
                <c:pt idx="85">
                  <c:v>0.81460507313344133</c:v>
                </c:pt>
                <c:pt idx="86">
                  <c:v>0.71957684292637369</c:v>
                </c:pt>
                <c:pt idx="87">
                  <c:v>0.68964707107370127</c:v>
                </c:pt>
                <c:pt idx="88">
                  <c:v>0.78009597833556843</c:v>
                </c:pt>
                <c:pt idx="89">
                  <c:v>0.78332504300103456</c:v>
                </c:pt>
                <c:pt idx="90">
                  <c:v>0.69823642439924827</c:v>
                </c:pt>
                <c:pt idx="91">
                  <c:v>0.72544118426750215</c:v>
                </c:pt>
                <c:pt idx="92">
                  <c:v>0.72546401895432888</c:v>
                </c:pt>
                <c:pt idx="93">
                  <c:v>0.74473449164166794</c:v>
                </c:pt>
                <c:pt idx="94">
                  <c:v>0.73211734106030579</c:v>
                </c:pt>
                <c:pt idx="95">
                  <c:v>0.72967761690967237</c:v>
                </c:pt>
                <c:pt idx="96">
                  <c:v>0.69882069503371003</c:v>
                </c:pt>
                <c:pt idx="97">
                  <c:v>0.71306122518105342</c:v>
                </c:pt>
                <c:pt idx="98">
                  <c:v>0.6275321793485974</c:v>
                </c:pt>
                <c:pt idx="99">
                  <c:v>0.64185028547328571</c:v>
                </c:pt>
                <c:pt idx="100">
                  <c:v>0.62533572794383407</c:v>
                </c:pt>
                <c:pt idx="101">
                  <c:v>0.71055655674906493</c:v>
                </c:pt>
                <c:pt idx="102">
                  <c:v>0.71062631810179089</c:v>
                </c:pt>
                <c:pt idx="103">
                  <c:v>0.79623282594631595</c:v>
                </c:pt>
                <c:pt idx="104">
                  <c:v>0.82706378290908944</c:v>
                </c:pt>
                <c:pt idx="105">
                  <c:v>0.82714878266695824</c:v>
                </c:pt>
                <c:pt idx="106">
                  <c:v>0.94069721743324963</c:v>
                </c:pt>
                <c:pt idx="107">
                  <c:v>0.95723829378595948</c:v>
                </c:pt>
                <c:pt idx="108">
                  <c:v>0.97140724278221502</c:v>
                </c:pt>
                <c:pt idx="109">
                  <c:v>0.98570396423960016</c:v>
                </c:pt>
                <c:pt idx="110">
                  <c:v>1.0022012956825337</c:v>
                </c:pt>
                <c:pt idx="111">
                  <c:v>1.0022012694376463</c:v>
                </c:pt>
                <c:pt idx="112">
                  <c:v>1.0022012416625801</c:v>
                </c:pt>
                <c:pt idx="113">
                  <c:v>1.002201212387277</c:v>
                </c:pt>
                <c:pt idx="114">
                  <c:v>1.0022011816433087</c:v>
                </c:pt>
                <c:pt idx="115">
                  <c:v>1.0022011494638396</c:v>
                </c:pt>
                <c:pt idx="116">
                  <c:v>1.0022011158835959</c:v>
                </c:pt>
                <c:pt idx="117">
                  <c:v>0.98743448760175168</c:v>
                </c:pt>
                <c:pt idx="118">
                  <c:v>0.98744440386548038</c:v>
                </c:pt>
                <c:pt idx="119">
                  <c:v>0.98745427615530601</c:v>
                </c:pt>
                <c:pt idx="120">
                  <c:v>0.97177078737792355</c:v>
                </c:pt>
                <c:pt idx="121">
                  <c:v>0.9717831637549379</c:v>
                </c:pt>
                <c:pt idx="122">
                  <c:v>0.95741739946961035</c:v>
                </c:pt>
                <c:pt idx="123">
                  <c:v>0.95742221728745325</c:v>
                </c:pt>
                <c:pt idx="124">
                  <c:v>0.95742679386378493</c:v>
                </c:pt>
                <c:pt idx="125">
                  <c:v>0.95743112871821068</c:v>
                </c:pt>
                <c:pt idx="126">
                  <c:v>0.95743522139941406</c:v>
                </c:pt>
                <c:pt idx="127">
                  <c:v>0.94276995775087002</c:v>
                </c:pt>
                <c:pt idx="128">
                  <c:v>0.94278304407962621</c:v>
                </c:pt>
                <c:pt idx="129">
                  <c:v>0.85489458558689602</c:v>
                </c:pt>
                <c:pt idx="130">
                  <c:v>0.82465002032062185</c:v>
                </c:pt>
                <c:pt idx="131">
                  <c:v>0.82472889962630003</c:v>
                </c:pt>
                <c:pt idx="132">
                  <c:v>0.71633522212861178</c:v>
                </c:pt>
                <c:pt idx="133">
                  <c:v>0.61397239298475759</c:v>
                </c:pt>
                <c:pt idx="134">
                  <c:v>0.61400015792364659</c:v>
                </c:pt>
                <c:pt idx="135">
                  <c:v>0.59954773520980809</c:v>
                </c:pt>
                <c:pt idx="136">
                  <c:v>0.5995630259584892</c:v>
                </c:pt>
                <c:pt idx="137">
                  <c:v>0.59957611278617451</c:v>
                </c:pt>
                <c:pt idx="138">
                  <c:v>0.59958699429363338</c:v>
                </c:pt>
                <c:pt idx="139">
                  <c:v>0.59959566933624375</c:v>
                </c:pt>
                <c:pt idx="140">
                  <c:v>0.58505186361930595</c:v>
                </c:pt>
                <c:pt idx="141">
                  <c:v>0.5996063967215195</c:v>
                </c:pt>
                <c:pt idx="142">
                  <c:v>0.59960844804797686</c:v>
                </c:pt>
                <c:pt idx="143">
                  <c:v>0.5855121255600837</c:v>
                </c:pt>
                <c:pt idx="144">
                  <c:v>0.59960592533703028</c:v>
                </c:pt>
                <c:pt idx="145">
                  <c:v>0.58503810711440984</c:v>
                </c:pt>
                <c:pt idx="146">
                  <c:v>0.59959457093380086</c:v>
                </c:pt>
                <c:pt idx="147">
                  <c:v>0.59958558359836223</c:v>
                </c:pt>
                <c:pt idx="148">
                  <c:v>0.59957439094893072</c:v>
                </c:pt>
                <c:pt idx="149">
                  <c:v>0.59956099438424393</c:v>
                </c:pt>
                <c:pt idx="150">
                  <c:v>0.59954539555666531</c:v>
                </c:pt>
                <c:pt idx="151">
                  <c:v>0.6139856379848081</c:v>
                </c:pt>
                <c:pt idx="152">
                  <c:v>0.70065813615441985</c:v>
                </c:pt>
                <c:pt idx="153">
                  <c:v>0.70058070188071853</c:v>
                </c:pt>
                <c:pt idx="154">
                  <c:v>0.73060501308283254</c:v>
                </c:pt>
                <c:pt idx="155">
                  <c:v>0.73051778600979222</c:v>
                </c:pt>
                <c:pt idx="156">
                  <c:v>0.83912372021855985</c:v>
                </c:pt>
                <c:pt idx="157">
                  <c:v>0.85472546232995805</c:v>
                </c:pt>
                <c:pt idx="158">
                  <c:v>0.94275394735535356</c:v>
                </c:pt>
                <c:pt idx="159">
                  <c:v>0.94274037765706797</c:v>
                </c:pt>
                <c:pt idx="160">
                  <c:v>0.9574289615359669</c:v>
                </c:pt>
                <c:pt idx="161">
                  <c:v>0.95742451713159737</c:v>
                </c:pt>
                <c:pt idx="162">
                  <c:v>0.95741983332707936</c:v>
                </c:pt>
                <c:pt idx="163">
                  <c:v>0.95741491071235785</c:v>
                </c:pt>
                <c:pt idx="164">
                  <c:v>0.97177016703586139</c:v>
                </c:pt>
                <c:pt idx="165">
                  <c:v>0.97175781088196533</c:v>
                </c:pt>
                <c:pt idx="166">
                  <c:v>0.97174529990211544</c:v>
                </c:pt>
                <c:pt idx="167">
                  <c:v>0.98742736103374751</c:v>
                </c:pt>
                <c:pt idx="168">
                  <c:v>0.98741731095151375</c:v>
                </c:pt>
                <c:pt idx="169">
                  <c:v>1.0021986169323405</c:v>
                </c:pt>
                <c:pt idx="170">
                  <c:v>1.0021985830650693</c:v>
                </c:pt>
                <c:pt idx="171">
                  <c:v>1.002198550603342</c:v>
                </c:pt>
                <c:pt idx="172">
                  <c:v>1.0021985195831196</c:v>
                </c:pt>
                <c:pt idx="173">
                  <c:v>1.0021984900387735</c:v>
                </c:pt>
                <c:pt idx="174">
                  <c:v>1.0021984620030504</c:v>
                </c:pt>
                <c:pt idx="175">
                  <c:v>0.98790994383170272</c:v>
                </c:pt>
                <c:pt idx="176">
                  <c:v>0.97140172220696686</c:v>
                </c:pt>
                <c:pt idx="177">
                  <c:v>0.9713961518304256</c:v>
                </c:pt>
                <c:pt idx="178">
                  <c:v>0.97139046109238381</c:v>
                </c:pt>
                <c:pt idx="179">
                  <c:v>0.94057095615019914</c:v>
                </c:pt>
                <c:pt idx="180">
                  <c:v>0.82703162917659878</c:v>
                </c:pt>
                <c:pt idx="181">
                  <c:v>0.82694612483379659</c:v>
                </c:pt>
                <c:pt idx="182">
                  <c:v>0.72478733975493947</c:v>
                </c:pt>
                <c:pt idx="183">
                  <c:v>0.71054447673881815</c:v>
                </c:pt>
                <c:pt idx="184">
                  <c:v>0.71047355803610102</c:v>
                </c:pt>
                <c:pt idx="185">
                  <c:v>0.69616920735890764</c:v>
                </c:pt>
                <c:pt idx="186">
                  <c:v>0.62759394861524676</c:v>
                </c:pt>
                <c:pt idx="187">
                  <c:v>0.62751021960099995</c:v>
                </c:pt>
                <c:pt idx="188">
                  <c:v>0.71313097513127988</c:v>
                </c:pt>
                <c:pt idx="189">
                  <c:v>0.72733170277911252</c:v>
                </c:pt>
                <c:pt idx="190">
                  <c:v>0.72978347016848488</c:v>
                </c:pt>
                <c:pt idx="191">
                  <c:v>0.76066310846608221</c:v>
                </c:pt>
                <c:pt idx="192">
                  <c:v>0.72719978055529</c:v>
                </c:pt>
                <c:pt idx="193">
                  <c:v>0.72717918684003469</c:v>
                </c:pt>
                <c:pt idx="194">
                  <c:v>0.79304176688958006</c:v>
                </c:pt>
                <c:pt idx="195">
                  <c:v>0.78349748008907216</c:v>
                </c:pt>
                <c:pt idx="196">
                  <c:v>0.78343702663741999</c:v>
                </c:pt>
                <c:pt idx="197">
                  <c:v>0.67565253143886717</c:v>
                </c:pt>
                <c:pt idx="198">
                  <c:v>0.7039762527978527</c:v>
                </c:pt>
                <c:pt idx="199">
                  <c:v>0.73388676176023648</c:v>
                </c:pt>
                <c:pt idx="200">
                  <c:v>0.73379307478492639</c:v>
                </c:pt>
                <c:pt idx="201">
                  <c:v>0.81108674925613289</c:v>
                </c:pt>
                <c:pt idx="202">
                  <c:v>0.82688300932833769</c:v>
                </c:pt>
                <c:pt idx="203">
                  <c:v>0.82841672302207214</c:v>
                </c:pt>
                <c:pt idx="204">
                  <c:v>0.86037616619421642</c:v>
                </c:pt>
                <c:pt idx="205">
                  <c:v>0.86033735822817026</c:v>
                </c:pt>
                <c:pt idx="206">
                  <c:v>0.86029963127221065</c:v>
                </c:pt>
                <c:pt idx="207">
                  <c:v>0.96671461543634474</c:v>
                </c:pt>
                <c:pt idx="208">
                  <c:v>0.96670575104383549</c:v>
                </c:pt>
                <c:pt idx="209">
                  <c:v>0.96669716260577188</c:v>
                </c:pt>
                <c:pt idx="210">
                  <c:v>0.96668885153918171</c:v>
                </c:pt>
                <c:pt idx="211">
                  <c:v>1.0021986169323405</c:v>
                </c:pt>
                <c:pt idx="212">
                  <c:v>1.0021986521676507</c:v>
                </c:pt>
                <c:pt idx="213">
                  <c:v>1.0021986887319969</c:v>
                </c:pt>
                <c:pt idx="214">
                  <c:v>1.0021987265849148</c:v>
                </c:pt>
                <c:pt idx="215">
                  <c:v>0.9708197062150663</c:v>
                </c:pt>
                <c:pt idx="216">
                  <c:v>0.97082460425742423</c:v>
                </c:pt>
                <c:pt idx="217">
                  <c:v>0.86198887226976184</c:v>
                </c:pt>
                <c:pt idx="218">
                  <c:v>0.84729443601484122</c:v>
                </c:pt>
                <c:pt idx="219">
                  <c:v>0.83165020400147482</c:v>
                </c:pt>
                <c:pt idx="220">
                  <c:v>0.81600892207807785</c:v>
                </c:pt>
                <c:pt idx="221">
                  <c:v>0.81604690065055563</c:v>
                </c:pt>
                <c:pt idx="222">
                  <c:v>0.91013308057126541</c:v>
                </c:pt>
                <c:pt idx="223">
                  <c:v>0.89574741063803032</c:v>
                </c:pt>
                <c:pt idx="224">
                  <c:v>0.91268950244283975</c:v>
                </c:pt>
                <c:pt idx="225">
                  <c:v>0.82476790226461327</c:v>
                </c:pt>
                <c:pt idx="226">
                  <c:v>0.82483023619076479</c:v>
                </c:pt>
                <c:pt idx="227">
                  <c:v>0.82489175811105764</c:v>
                </c:pt>
                <c:pt idx="228">
                  <c:v>0.73095158909806646</c:v>
                </c:pt>
                <c:pt idx="229">
                  <c:v>0.731017159520013</c:v>
                </c:pt>
                <c:pt idx="230">
                  <c:v>0.731081211326013</c:v>
                </c:pt>
                <c:pt idx="231">
                  <c:v>0.62969949292272143</c:v>
                </c:pt>
                <c:pt idx="232">
                  <c:v>0.62972046523842995</c:v>
                </c:pt>
                <c:pt idx="233">
                  <c:v>0.61247662656822499</c:v>
                </c:pt>
                <c:pt idx="234">
                  <c:v>0.57797025159933335</c:v>
                </c:pt>
                <c:pt idx="235">
                  <c:v>0.5618265947531963</c:v>
                </c:pt>
                <c:pt idx="236">
                  <c:v>0.55216913027403902</c:v>
                </c:pt>
                <c:pt idx="237">
                  <c:v>0.42028064825881822</c:v>
                </c:pt>
                <c:pt idx="238">
                  <c:v>0.43286580126396679</c:v>
                </c:pt>
                <c:pt idx="239">
                  <c:v>0.41415723000419619</c:v>
                </c:pt>
                <c:pt idx="240">
                  <c:v>0.41585344214186143</c:v>
                </c:pt>
                <c:pt idx="241">
                  <c:v>0.44662944388749781</c:v>
                </c:pt>
                <c:pt idx="242">
                  <c:v>0.46238426004365507</c:v>
                </c:pt>
                <c:pt idx="243">
                  <c:v>0.4721370221147605</c:v>
                </c:pt>
                <c:pt idx="244">
                  <c:v>0.49097091585157576</c:v>
                </c:pt>
                <c:pt idx="245">
                  <c:v>0.49103960020247905</c:v>
                </c:pt>
                <c:pt idx="246">
                  <c:v>0.61003308935205491</c:v>
                </c:pt>
                <c:pt idx="247">
                  <c:v>0.69680941938154706</c:v>
                </c:pt>
                <c:pt idx="248">
                  <c:v>0.80787905338534627</c:v>
                </c:pt>
                <c:pt idx="249">
                  <c:v>0.8078296265158571</c:v>
                </c:pt>
                <c:pt idx="250">
                  <c:v>0.80777941399204767</c:v>
                </c:pt>
                <c:pt idx="251">
                  <c:v>0.83922055299513998</c:v>
                </c:pt>
                <c:pt idx="252">
                  <c:v>0.92710732290735365</c:v>
                </c:pt>
                <c:pt idx="253">
                  <c:v>0.94276995775087002</c:v>
                </c:pt>
                <c:pt idx="254">
                  <c:v>0.94275657657115441</c:v>
                </c:pt>
                <c:pt idx="255">
                  <c:v>0.94274290191569265</c:v>
                </c:pt>
                <c:pt idx="256">
                  <c:v>0.95742679386378493</c:v>
                </c:pt>
                <c:pt idx="257">
                  <c:v>0.95742221728745325</c:v>
                </c:pt>
                <c:pt idx="258">
                  <c:v>0.95741739946961035</c:v>
                </c:pt>
                <c:pt idx="259">
                  <c:v>0.9717831637549379</c:v>
                </c:pt>
                <c:pt idx="260">
                  <c:v>0.98746410345506064</c:v>
                </c:pt>
                <c:pt idx="261">
                  <c:v>0.98745427615530601</c:v>
                </c:pt>
                <c:pt idx="262">
                  <c:v>0.98744440386548038</c:v>
                </c:pt>
                <c:pt idx="263">
                  <c:v>1.0022010809388253</c:v>
                </c:pt>
                <c:pt idx="264">
                  <c:v>1.0022011158835959</c:v>
                </c:pt>
                <c:pt idx="265">
                  <c:v>1.0022011494638396</c:v>
                </c:pt>
                <c:pt idx="266">
                  <c:v>1.0022011816433087</c:v>
                </c:pt>
                <c:pt idx="267">
                  <c:v>1.002201212387277</c:v>
                </c:pt>
                <c:pt idx="268">
                  <c:v>1.0022012416625801</c:v>
                </c:pt>
                <c:pt idx="269">
                  <c:v>1.0022012694376463</c:v>
                </c:pt>
                <c:pt idx="270">
                  <c:v>1.0022012956825337</c:v>
                </c:pt>
                <c:pt idx="271">
                  <c:v>0.98790994160633483</c:v>
                </c:pt>
                <c:pt idx="272">
                  <c:v>0.98791602964930447</c:v>
                </c:pt>
                <c:pt idx="273">
                  <c:v>0.97375854652847038</c:v>
                </c:pt>
                <c:pt idx="274">
                  <c:v>0.97376072237919342</c:v>
                </c:pt>
                <c:pt idx="275">
                  <c:v>0.97376270977273161</c:v>
                </c:pt>
                <c:pt idx="276">
                  <c:v>0.97376450850540108</c:v>
                </c:pt>
                <c:pt idx="277">
                  <c:v>0.9595097993385483</c:v>
                </c:pt>
                <c:pt idx="278">
                  <c:v>0.85976122295920343</c:v>
                </c:pt>
                <c:pt idx="279">
                  <c:v>0.76049460448296968</c:v>
                </c:pt>
                <c:pt idx="280">
                  <c:v>0.74631657205428281</c:v>
                </c:pt>
                <c:pt idx="281">
                  <c:v>0.74632418607774742</c:v>
                </c:pt>
                <c:pt idx="282">
                  <c:v>0.74633010884096396</c:v>
                </c:pt>
                <c:pt idx="283">
                  <c:v>0.74633433978520491</c:v>
                </c:pt>
                <c:pt idx="284">
                  <c:v>0.73211734106030579</c:v>
                </c:pt>
                <c:pt idx="285">
                  <c:v>0.74633772478004901</c:v>
                </c:pt>
                <c:pt idx="286">
                  <c:v>0.73211734106030579</c:v>
                </c:pt>
                <c:pt idx="287">
                  <c:v>0.74633433978520491</c:v>
                </c:pt>
                <c:pt idx="288">
                  <c:v>0.74633010884096251</c:v>
                </c:pt>
                <c:pt idx="289">
                  <c:v>0.74632418607774742</c:v>
                </c:pt>
                <c:pt idx="290">
                  <c:v>0.74631657205428281</c:v>
                </c:pt>
                <c:pt idx="291">
                  <c:v>0.76049460448296968</c:v>
                </c:pt>
                <c:pt idx="292">
                  <c:v>0.85976122295920343</c:v>
                </c:pt>
                <c:pt idx="293">
                  <c:v>0.9595097993385483</c:v>
                </c:pt>
                <c:pt idx="294">
                  <c:v>0.97376450850540108</c:v>
                </c:pt>
                <c:pt idx="295">
                  <c:v>0.97376270977273161</c:v>
                </c:pt>
                <c:pt idx="296">
                  <c:v>0.97376072237919342</c:v>
                </c:pt>
                <c:pt idx="297">
                  <c:v>0.97375854652847038</c:v>
                </c:pt>
                <c:pt idx="298">
                  <c:v>0.98791602964930447</c:v>
                </c:pt>
                <c:pt idx="299">
                  <c:v>0.98790994160633483</c:v>
                </c:pt>
                <c:pt idx="300">
                  <c:v>1.0022012956825337</c:v>
                </c:pt>
                <c:pt idx="301">
                  <c:v>1.0022012694376479</c:v>
                </c:pt>
                <c:pt idx="302">
                  <c:v>1.0022012416625801</c:v>
                </c:pt>
                <c:pt idx="303">
                  <c:v>1.002201212387277</c:v>
                </c:pt>
                <c:pt idx="304">
                  <c:v>1.0022011816433087</c:v>
                </c:pt>
                <c:pt idx="305">
                  <c:v>1.0022011494638396</c:v>
                </c:pt>
                <c:pt idx="306">
                  <c:v>1.0022011158835959</c:v>
                </c:pt>
                <c:pt idx="307">
                  <c:v>1.0022010809388253</c:v>
                </c:pt>
                <c:pt idx="308">
                  <c:v>0.98744440386548038</c:v>
                </c:pt>
                <c:pt idx="309">
                  <c:v>0.98745427615530601</c:v>
                </c:pt>
                <c:pt idx="310">
                  <c:v>0.98746410345505908</c:v>
                </c:pt>
                <c:pt idx="311">
                  <c:v>0.9717831637549379</c:v>
                </c:pt>
                <c:pt idx="312">
                  <c:v>0.95741739946961035</c:v>
                </c:pt>
                <c:pt idx="313">
                  <c:v>0.95742221728745325</c:v>
                </c:pt>
                <c:pt idx="314">
                  <c:v>0.95742679386378493</c:v>
                </c:pt>
                <c:pt idx="315">
                  <c:v>0.94274290191569265</c:v>
                </c:pt>
                <c:pt idx="316">
                  <c:v>0.94275657657115441</c:v>
                </c:pt>
                <c:pt idx="317">
                  <c:v>0.94276995775087002</c:v>
                </c:pt>
                <c:pt idx="318">
                  <c:v>0.92710732290735365</c:v>
                </c:pt>
                <c:pt idx="319">
                  <c:v>0.83922055299513998</c:v>
                </c:pt>
                <c:pt idx="320">
                  <c:v>0.80777941399204889</c:v>
                </c:pt>
                <c:pt idx="321">
                  <c:v>0.80782962651585843</c:v>
                </c:pt>
                <c:pt idx="322">
                  <c:v>0.80787905338534627</c:v>
                </c:pt>
                <c:pt idx="323">
                  <c:v>0.69680941938154706</c:v>
                </c:pt>
                <c:pt idx="324">
                  <c:v>0.61003308935205491</c:v>
                </c:pt>
                <c:pt idx="325">
                  <c:v>0.49103960020247905</c:v>
                </c:pt>
                <c:pt idx="326">
                  <c:v>0.49097091585157576</c:v>
                </c:pt>
                <c:pt idx="327">
                  <c:v>0.4721370221147605</c:v>
                </c:pt>
                <c:pt idx="328">
                  <c:v>0.46238426004365507</c:v>
                </c:pt>
                <c:pt idx="329">
                  <c:v>0.44662944388749781</c:v>
                </c:pt>
                <c:pt idx="330">
                  <c:v>0.41585344214186004</c:v>
                </c:pt>
                <c:pt idx="331">
                  <c:v>0.41415723000419485</c:v>
                </c:pt>
                <c:pt idx="332">
                  <c:v>0.43286580126396679</c:v>
                </c:pt>
                <c:pt idx="333">
                  <c:v>0.42028064825881822</c:v>
                </c:pt>
                <c:pt idx="334">
                  <c:v>0.55216913027403902</c:v>
                </c:pt>
                <c:pt idx="335">
                  <c:v>0.5618265947531963</c:v>
                </c:pt>
                <c:pt idx="336">
                  <c:v>0.57797025159933335</c:v>
                </c:pt>
                <c:pt idx="337">
                  <c:v>0.61247662656822499</c:v>
                </c:pt>
                <c:pt idx="338">
                  <c:v>0.62972046523842995</c:v>
                </c:pt>
                <c:pt idx="339">
                  <c:v>0.62969949292272143</c:v>
                </c:pt>
                <c:pt idx="340">
                  <c:v>0.731081211326013</c:v>
                </c:pt>
                <c:pt idx="341">
                  <c:v>0.731017159520013</c:v>
                </c:pt>
                <c:pt idx="342">
                  <c:v>0.7309515890980649</c:v>
                </c:pt>
                <c:pt idx="343">
                  <c:v>0.82489175811105764</c:v>
                </c:pt>
                <c:pt idx="344">
                  <c:v>0.82483023619076479</c:v>
                </c:pt>
                <c:pt idx="345">
                  <c:v>0.82476790226461327</c:v>
                </c:pt>
                <c:pt idx="346">
                  <c:v>0.91268950244283975</c:v>
                </c:pt>
                <c:pt idx="347">
                  <c:v>0.89574741063803032</c:v>
                </c:pt>
                <c:pt idx="348">
                  <c:v>0.91013308057126396</c:v>
                </c:pt>
                <c:pt idx="349">
                  <c:v>0.81604690065055563</c:v>
                </c:pt>
                <c:pt idx="350">
                  <c:v>0.81600892207807629</c:v>
                </c:pt>
                <c:pt idx="351">
                  <c:v>0.83165020400147482</c:v>
                </c:pt>
                <c:pt idx="352">
                  <c:v>0.84729443601484122</c:v>
                </c:pt>
                <c:pt idx="353">
                  <c:v>0.86198887226976184</c:v>
                </c:pt>
                <c:pt idx="354">
                  <c:v>0.97082460425742423</c:v>
                </c:pt>
                <c:pt idx="355">
                  <c:v>0.97081970621506775</c:v>
                </c:pt>
                <c:pt idx="356">
                  <c:v>1.0021987265849148</c:v>
                </c:pt>
                <c:pt idx="357">
                  <c:v>1.0021986887319969</c:v>
                </c:pt>
                <c:pt idx="358">
                  <c:v>1.0021986521676507</c:v>
                </c:pt>
                <c:pt idx="359">
                  <c:v>1.0021986169323405</c:v>
                </c:pt>
                <c:pt idx="360">
                  <c:v>0.96668885153918171</c:v>
                </c:pt>
                <c:pt idx="361">
                  <c:v>0.96669716260577332</c:v>
                </c:pt>
                <c:pt idx="362">
                  <c:v>0.96670575104383549</c:v>
                </c:pt>
                <c:pt idx="363">
                  <c:v>0.96671461543634474</c:v>
                </c:pt>
                <c:pt idx="364">
                  <c:v>0.86029963127221065</c:v>
                </c:pt>
                <c:pt idx="365">
                  <c:v>0.86033735822817026</c:v>
                </c:pt>
                <c:pt idx="366">
                  <c:v>0.86037616619421642</c:v>
                </c:pt>
                <c:pt idx="367">
                  <c:v>0.82841672302207214</c:v>
                </c:pt>
                <c:pt idx="368">
                  <c:v>0.82688300932833769</c:v>
                </c:pt>
                <c:pt idx="369">
                  <c:v>0.81108674925613289</c:v>
                </c:pt>
                <c:pt idx="370">
                  <c:v>0.73379307478492639</c:v>
                </c:pt>
                <c:pt idx="371">
                  <c:v>0.73388676176023648</c:v>
                </c:pt>
                <c:pt idx="372">
                  <c:v>0.7039762527978527</c:v>
                </c:pt>
                <c:pt idx="373">
                  <c:v>0.67565253143886861</c:v>
                </c:pt>
                <c:pt idx="374">
                  <c:v>0.78343702663741999</c:v>
                </c:pt>
                <c:pt idx="375">
                  <c:v>0.78349748008907216</c:v>
                </c:pt>
                <c:pt idx="376">
                  <c:v>0.79304176688958006</c:v>
                </c:pt>
                <c:pt idx="377">
                  <c:v>0.72717918684003469</c:v>
                </c:pt>
                <c:pt idx="378">
                  <c:v>0.72719978055529</c:v>
                </c:pt>
                <c:pt idx="379">
                  <c:v>0.76066310846608221</c:v>
                </c:pt>
                <c:pt idx="380">
                  <c:v>0.72978347016848488</c:v>
                </c:pt>
                <c:pt idx="381">
                  <c:v>0.72733170277911252</c:v>
                </c:pt>
                <c:pt idx="382">
                  <c:v>0.71313097513127988</c:v>
                </c:pt>
                <c:pt idx="383">
                  <c:v>0.62751021960099995</c:v>
                </c:pt>
                <c:pt idx="384">
                  <c:v>0.62759394861524676</c:v>
                </c:pt>
                <c:pt idx="385">
                  <c:v>0.69616920735890764</c:v>
                </c:pt>
                <c:pt idx="386">
                  <c:v>0.71047355803610102</c:v>
                </c:pt>
                <c:pt idx="387">
                  <c:v>0.71054447673881815</c:v>
                </c:pt>
                <c:pt idx="388">
                  <c:v>0.72478733975493947</c:v>
                </c:pt>
                <c:pt idx="389">
                  <c:v>0.82694612483379659</c:v>
                </c:pt>
                <c:pt idx="390">
                  <c:v>0.82703162917659878</c:v>
                </c:pt>
                <c:pt idx="391">
                  <c:v>0.94057095615019914</c:v>
                </c:pt>
                <c:pt idx="392">
                  <c:v>0.97139046109238381</c:v>
                </c:pt>
                <c:pt idx="393">
                  <c:v>0.9713961518304256</c:v>
                </c:pt>
                <c:pt idx="394">
                  <c:v>0.97140172220696686</c:v>
                </c:pt>
                <c:pt idx="395">
                  <c:v>0.98790994383170272</c:v>
                </c:pt>
                <c:pt idx="396">
                  <c:v>1.0021984620030504</c:v>
                </c:pt>
                <c:pt idx="397">
                  <c:v>1.0021984900387735</c:v>
                </c:pt>
                <c:pt idx="398">
                  <c:v>1.0021985195831196</c:v>
                </c:pt>
                <c:pt idx="399">
                  <c:v>1.0021985506033435</c:v>
                </c:pt>
                <c:pt idx="400">
                  <c:v>1.0021985830650693</c:v>
                </c:pt>
                <c:pt idx="401">
                  <c:v>1.0021986169323405</c:v>
                </c:pt>
                <c:pt idx="402">
                  <c:v>0.98741731095151375</c:v>
                </c:pt>
                <c:pt idx="403">
                  <c:v>0.98742736103374751</c:v>
                </c:pt>
                <c:pt idx="404">
                  <c:v>0.97174529990211544</c:v>
                </c:pt>
                <c:pt idx="405">
                  <c:v>0.97175781088196533</c:v>
                </c:pt>
                <c:pt idx="406">
                  <c:v>0.97177016703586139</c:v>
                </c:pt>
                <c:pt idx="407">
                  <c:v>0.95741491071235785</c:v>
                </c:pt>
                <c:pt idx="408">
                  <c:v>0.95741983332707936</c:v>
                </c:pt>
                <c:pt idx="409">
                  <c:v>0.95742451713159737</c:v>
                </c:pt>
                <c:pt idx="410">
                  <c:v>0.9574289615359669</c:v>
                </c:pt>
                <c:pt idx="411">
                  <c:v>0.94274037765706797</c:v>
                </c:pt>
                <c:pt idx="412">
                  <c:v>0.94275394735535356</c:v>
                </c:pt>
                <c:pt idx="413">
                  <c:v>0.85472546232995805</c:v>
                </c:pt>
                <c:pt idx="414">
                  <c:v>0.83912372021855985</c:v>
                </c:pt>
                <c:pt idx="415">
                  <c:v>0.73051778600979356</c:v>
                </c:pt>
                <c:pt idx="416">
                  <c:v>0.73060501308283254</c:v>
                </c:pt>
                <c:pt idx="417">
                  <c:v>0.70058070188071853</c:v>
                </c:pt>
                <c:pt idx="418">
                  <c:v>0.70065813615441985</c:v>
                </c:pt>
                <c:pt idx="419">
                  <c:v>0.6139856379848081</c:v>
                </c:pt>
                <c:pt idx="420">
                  <c:v>0.59954539555666531</c:v>
                </c:pt>
                <c:pt idx="421">
                  <c:v>0.59956099438424393</c:v>
                </c:pt>
                <c:pt idx="422">
                  <c:v>0.59957439094893072</c:v>
                </c:pt>
                <c:pt idx="423">
                  <c:v>0.59958558359836223</c:v>
                </c:pt>
                <c:pt idx="424">
                  <c:v>0.59959457093380086</c:v>
                </c:pt>
                <c:pt idx="425">
                  <c:v>0.58503810711440984</c:v>
                </c:pt>
                <c:pt idx="426">
                  <c:v>0.59960592533703028</c:v>
                </c:pt>
                <c:pt idx="427">
                  <c:v>0.5855121255600837</c:v>
                </c:pt>
                <c:pt idx="428">
                  <c:v>0.59960844804797686</c:v>
                </c:pt>
                <c:pt idx="429">
                  <c:v>0.5996063967215195</c:v>
                </c:pt>
                <c:pt idx="430">
                  <c:v>0.58505186361930595</c:v>
                </c:pt>
                <c:pt idx="431">
                  <c:v>0.59959566933624242</c:v>
                </c:pt>
                <c:pt idx="432">
                  <c:v>0.59958699429363338</c:v>
                </c:pt>
                <c:pt idx="433">
                  <c:v>0.59957611278617451</c:v>
                </c:pt>
                <c:pt idx="434">
                  <c:v>0.5995630259584892</c:v>
                </c:pt>
                <c:pt idx="435">
                  <c:v>0.59954773520980809</c:v>
                </c:pt>
                <c:pt idx="436">
                  <c:v>0.61400015792364659</c:v>
                </c:pt>
                <c:pt idx="437">
                  <c:v>0.61397239298475759</c:v>
                </c:pt>
                <c:pt idx="438">
                  <c:v>0.71633522212861178</c:v>
                </c:pt>
                <c:pt idx="439">
                  <c:v>0.82472889962630003</c:v>
                </c:pt>
                <c:pt idx="440">
                  <c:v>0.82465002032062185</c:v>
                </c:pt>
                <c:pt idx="441">
                  <c:v>0.85489458558689602</c:v>
                </c:pt>
                <c:pt idx="442">
                  <c:v>0.94278304407962621</c:v>
                </c:pt>
                <c:pt idx="443">
                  <c:v>0.94276995775087002</c:v>
                </c:pt>
                <c:pt idx="444">
                  <c:v>0.95743522139941406</c:v>
                </c:pt>
                <c:pt idx="445">
                  <c:v>0.95743112871821068</c:v>
                </c:pt>
                <c:pt idx="446">
                  <c:v>0.95742679386378493</c:v>
                </c:pt>
                <c:pt idx="447">
                  <c:v>0.95742221728745447</c:v>
                </c:pt>
                <c:pt idx="448">
                  <c:v>0.95741739946961035</c:v>
                </c:pt>
                <c:pt idx="449">
                  <c:v>0.9717831637549379</c:v>
                </c:pt>
                <c:pt idx="450">
                  <c:v>0.97177078737792355</c:v>
                </c:pt>
                <c:pt idx="451">
                  <c:v>0.98745427615530601</c:v>
                </c:pt>
                <c:pt idx="452">
                  <c:v>0.98744440386548038</c:v>
                </c:pt>
                <c:pt idx="453">
                  <c:v>0.98743448760175168</c:v>
                </c:pt>
                <c:pt idx="454">
                  <c:v>1.0022011158835959</c:v>
                </c:pt>
                <c:pt idx="455">
                  <c:v>1.0022011494638396</c:v>
                </c:pt>
                <c:pt idx="456">
                  <c:v>1.0022011816433087</c:v>
                </c:pt>
                <c:pt idx="457">
                  <c:v>1.002201212387277</c:v>
                </c:pt>
                <c:pt idx="458">
                  <c:v>1.0022012416625801</c:v>
                </c:pt>
                <c:pt idx="459">
                  <c:v>1.0022012694376479</c:v>
                </c:pt>
                <c:pt idx="460">
                  <c:v>1.0022012956825337</c:v>
                </c:pt>
                <c:pt idx="461">
                  <c:v>0.98570396423959883</c:v>
                </c:pt>
                <c:pt idx="462">
                  <c:v>0.97140724278221502</c:v>
                </c:pt>
                <c:pt idx="463">
                  <c:v>0.95723829378595948</c:v>
                </c:pt>
                <c:pt idx="464">
                  <c:v>0.94069721743324963</c:v>
                </c:pt>
                <c:pt idx="465">
                  <c:v>0.82714878266695824</c:v>
                </c:pt>
                <c:pt idx="466">
                  <c:v>0.82706378290908944</c:v>
                </c:pt>
                <c:pt idx="467">
                  <c:v>0.79623282594631595</c:v>
                </c:pt>
                <c:pt idx="468">
                  <c:v>0.71062631810179089</c:v>
                </c:pt>
                <c:pt idx="469">
                  <c:v>0.71055655674906493</c:v>
                </c:pt>
                <c:pt idx="470">
                  <c:v>0.62533572794383541</c:v>
                </c:pt>
                <c:pt idx="471">
                  <c:v>0.64185028547328571</c:v>
                </c:pt>
                <c:pt idx="472">
                  <c:v>0.6275321793485974</c:v>
                </c:pt>
                <c:pt idx="473">
                  <c:v>0.71306122518105342</c:v>
                </c:pt>
                <c:pt idx="474">
                  <c:v>0.69882069503371003</c:v>
                </c:pt>
                <c:pt idx="475">
                  <c:v>0.72967761690967381</c:v>
                </c:pt>
                <c:pt idx="476">
                  <c:v>0.73211734106030579</c:v>
                </c:pt>
                <c:pt idx="477">
                  <c:v>0.74473449164166949</c:v>
                </c:pt>
                <c:pt idx="478">
                  <c:v>0.72546401895432888</c:v>
                </c:pt>
                <c:pt idx="479">
                  <c:v>0.72544118426750215</c:v>
                </c:pt>
                <c:pt idx="480">
                  <c:v>0.69823642439924827</c:v>
                </c:pt>
                <c:pt idx="481">
                  <c:v>0.78332504300103456</c:v>
                </c:pt>
                <c:pt idx="482">
                  <c:v>0.7800959783355671</c:v>
                </c:pt>
                <c:pt idx="483">
                  <c:v>0.68964707107370127</c:v>
                </c:pt>
                <c:pt idx="484">
                  <c:v>0.71957684292637369</c:v>
                </c:pt>
                <c:pt idx="485">
                  <c:v>0.81460507313344133</c:v>
                </c:pt>
                <c:pt idx="486">
                  <c:v>0.82872168157582982</c:v>
                </c:pt>
                <c:pt idx="487">
                  <c:v>0.82680886431055411</c:v>
                </c:pt>
                <c:pt idx="488">
                  <c:v>0.8426304501075742</c:v>
                </c:pt>
                <c:pt idx="489">
                  <c:v>0.8603222044739538</c:v>
                </c:pt>
                <c:pt idx="490">
                  <c:v>0.86028494045812975</c:v>
                </c:pt>
                <c:pt idx="491">
                  <c:v>0.86024876359915581</c:v>
                </c:pt>
                <c:pt idx="492">
                  <c:v>0.86021368000065224</c:v>
                </c:pt>
                <c:pt idx="493">
                  <c:v>0.9666958331883464</c:v>
                </c:pt>
                <c:pt idx="494">
                  <c:v>0.9666875902635772</c:v>
                </c:pt>
                <c:pt idx="495">
                  <c:v>0.96667962389127271</c:v>
                </c:pt>
                <c:pt idx="496">
                  <c:v>0.98443652566487438</c:v>
                </c:pt>
                <c:pt idx="497">
                  <c:v>1.0022010809388253</c:v>
                </c:pt>
                <c:pt idx="498">
                  <c:v>1.002201044667264</c:v>
                </c:pt>
                <c:pt idx="499">
                  <c:v>1.0022010071080951</c:v>
                </c:pt>
                <c:pt idx="500">
                  <c:v>1.0022009683019046</c:v>
                </c:pt>
                <c:pt idx="501">
                  <c:v>0.97081948628223236</c:v>
                </c:pt>
                <c:pt idx="502">
                  <c:v>0.97082440986945162</c:v>
                </c:pt>
                <c:pt idx="503">
                  <c:v>0.86200635235759449</c:v>
                </c:pt>
                <c:pt idx="504">
                  <c:v>0.84733618243226116</c:v>
                </c:pt>
                <c:pt idx="505">
                  <c:v>0.83169107757649929</c:v>
                </c:pt>
                <c:pt idx="506">
                  <c:v>0.83172846391729582</c:v>
                </c:pt>
                <c:pt idx="507">
                  <c:v>0.80167224517283397</c:v>
                </c:pt>
                <c:pt idx="508">
                  <c:v>0.88133329656022652</c:v>
                </c:pt>
                <c:pt idx="509">
                  <c:v>0.89701748179426688</c:v>
                </c:pt>
                <c:pt idx="510">
                  <c:v>0.91269780326495953</c:v>
                </c:pt>
                <c:pt idx="511">
                  <c:v>0.82491449892462199</c:v>
                </c:pt>
                <c:pt idx="512">
                  <c:v>0.82497538557652961</c:v>
                </c:pt>
                <c:pt idx="513">
                  <c:v>0.82503544402460616</c:v>
                </c:pt>
                <c:pt idx="514">
                  <c:v>0.731090856302404</c:v>
                </c:pt>
                <c:pt idx="515">
                  <c:v>0.731155257899199</c:v>
                </c:pt>
                <c:pt idx="516">
                  <c:v>0.62971470909404181</c:v>
                </c:pt>
                <c:pt idx="517">
                  <c:v>0.61244624464523945</c:v>
                </c:pt>
                <c:pt idx="518">
                  <c:v>0.61085673417358288</c:v>
                </c:pt>
                <c:pt idx="519">
                  <c:v>0.59361704614586863</c:v>
                </c:pt>
                <c:pt idx="520">
                  <c:v>0.56182396639480803</c:v>
                </c:pt>
                <c:pt idx="521">
                  <c:v>0.55217458403350217</c:v>
                </c:pt>
                <c:pt idx="522">
                  <c:v>0.43427271712371862</c:v>
                </c:pt>
                <c:pt idx="523">
                  <c:v>0.41866579701850648</c:v>
                </c:pt>
                <c:pt idx="524">
                  <c:v>0.41403743169339541</c:v>
                </c:pt>
                <c:pt idx="525">
                  <c:v>0.41570557574760608</c:v>
                </c:pt>
                <c:pt idx="526">
                  <c:v>0.44647969274022359</c:v>
                </c:pt>
                <c:pt idx="527">
                  <c:v>0.44656957484576332</c:v>
                </c:pt>
                <c:pt idx="528">
                  <c:v>0.45631261924167243</c:v>
                </c:pt>
                <c:pt idx="529">
                  <c:v>0.49082443976129442</c:v>
                </c:pt>
                <c:pt idx="530">
                  <c:v>0.49089221339197109</c:v>
                </c:pt>
                <c:pt idx="531">
                  <c:v>0.69674547772882678</c:v>
                </c:pt>
                <c:pt idx="532">
                  <c:v>0.69670254954132749</c:v>
                </c:pt>
                <c:pt idx="533">
                  <c:v>0.71377134985638091</c:v>
                </c:pt>
                <c:pt idx="534">
                  <c:v>0.71371416542443444</c:v>
                </c:pt>
                <c:pt idx="535">
                  <c:v>0.80767759070059442</c:v>
                </c:pt>
                <c:pt idx="536">
                  <c:v>0.83912372021855985</c:v>
                </c:pt>
                <c:pt idx="537">
                  <c:v>0.92709395396816152</c:v>
                </c:pt>
                <c:pt idx="538">
                  <c:v>0.9270790411549783</c:v>
                </c:pt>
                <c:pt idx="539">
                  <c:v>0.94274037765706797</c:v>
                </c:pt>
                <c:pt idx="540">
                  <c:v>0.9427265180437473</c:v>
                </c:pt>
                <c:pt idx="541">
                  <c:v>0.95742451713159737</c:v>
                </c:pt>
                <c:pt idx="542">
                  <c:v>0.95741983332707936</c:v>
                </c:pt>
                <c:pt idx="543">
                  <c:v>0.97178236707672727</c:v>
                </c:pt>
                <c:pt idx="544">
                  <c:v>0.97177016703586139</c:v>
                </c:pt>
                <c:pt idx="545">
                  <c:v>0.97175781088196533</c:v>
                </c:pt>
                <c:pt idx="546">
                  <c:v>0.97174529990211544</c:v>
                </c:pt>
                <c:pt idx="547">
                  <c:v>0.98742736103374895</c:v>
                </c:pt>
                <c:pt idx="548">
                  <c:v>0.98741731095151375</c:v>
                </c:pt>
                <c:pt idx="549">
                  <c:v>1.0021986169323405</c:v>
                </c:pt>
                <c:pt idx="550">
                  <c:v>1.0021985830650693</c:v>
                </c:pt>
                <c:pt idx="551">
                  <c:v>1.0021985506033435</c:v>
                </c:pt>
                <c:pt idx="552">
                  <c:v>1.0021985195831196</c:v>
                </c:pt>
                <c:pt idx="553">
                  <c:v>1.0021984900387735</c:v>
                </c:pt>
                <c:pt idx="554">
                  <c:v>1.0021984620030504</c:v>
                </c:pt>
                <c:pt idx="555">
                  <c:v>0.98790994383170272</c:v>
                </c:pt>
                <c:pt idx="556">
                  <c:v>0.98791594218327705</c:v>
                </c:pt>
                <c:pt idx="557">
                  <c:v>0.98792185389756415</c:v>
                </c:pt>
                <c:pt idx="558">
                  <c:v>0.98792767849383989</c:v>
                </c:pt>
                <c:pt idx="559">
                  <c:v>0.97377166968862905</c:v>
                </c:pt>
                <c:pt idx="560">
                  <c:v>0.97377363266310235</c:v>
                </c:pt>
                <c:pt idx="561">
                  <c:v>0.87399961060016007</c:v>
                </c:pt>
                <c:pt idx="562">
                  <c:v>0.85979140664675757</c:v>
                </c:pt>
                <c:pt idx="563">
                  <c:v>0.85983597236089626</c:v>
                </c:pt>
                <c:pt idx="564">
                  <c:v>0.85987961849469119</c:v>
                </c:pt>
                <c:pt idx="565">
                  <c:v>0.84573701683179081</c:v>
                </c:pt>
                <c:pt idx="566">
                  <c:v>0.74644738986562043</c:v>
                </c:pt>
                <c:pt idx="567">
                  <c:v>0.74645333669936065</c:v>
                </c:pt>
                <c:pt idx="568">
                  <c:v>0.73224037507779072</c:v>
                </c:pt>
                <c:pt idx="569">
                  <c:v>0.74646013385602317</c:v>
                </c:pt>
                <c:pt idx="570">
                  <c:v>0.74646098355874879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6-4A54-8D61-C14F6FEB8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88952"/>
        <c:axId val="407193632"/>
      </c:radarChart>
      <c:catAx>
        <c:axId val="407188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407193632"/>
        <c:crosses val="autoZero"/>
        <c:auto val="1"/>
        <c:lblAlgn val="ctr"/>
        <c:lblOffset val="100"/>
        <c:noMultiLvlLbl val="0"/>
      </c:catAx>
      <c:valAx>
        <c:axId val="4071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18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-23</c:v>
                </c:pt>
                <c:pt idx="1">
                  <c:v>-21</c:v>
                </c:pt>
                <c:pt idx="2">
                  <c:v>-19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</c:numCache>
            </c:numRef>
          </c:xVal>
          <c:yVal>
            <c:numRef>
              <c:f>'Малый стенд 1 лампа'!$D$2:$D$26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22.3</c:v>
                </c:pt>
                <c:pt idx="9">
                  <c:v>26.7</c:v>
                </c:pt>
                <c:pt idx="10">
                  <c:v>29</c:v>
                </c:pt>
                <c:pt idx="11">
                  <c:v>30.7</c:v>
                </c:pt>
                <c:pt idx="12">
                  <c:v>30.8</c:v>
                </c:pt>
                <c:pt idx="13">
                  <c:v>29.7</c:v>
                </c:pt>
                <c:pt idx="14">
                  <c:v>27.3</c:v>
                </c:pt>
                <c:pt idx="15">
                  <c:v>22.9</c:v>
                </c:pt>
                <c:pt idx="16">
                  <c:v>17.2</c:v>
                </c:pt>
                <c:pt idx="17">
                  <c:v>7</c:v>
                </c:pt>
                <c:pt idx="18">
                  <c:v>1.9</c:v>
                </c:pt>
                <c:pt idx="19">
                  <c:v>0.5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9-469B-A29E-96C6EAB78F2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-23</c:v>
                </c:pt>
                <c:pt idx="1">
                  <c:v>-21</c:v>
                </c:pt>
                <c:pt idx="2">
                  <c:v>-19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</c:numCache>
            </c:numRef>
          </c:xVal>
          <c:yVal>
            <c:numRef>
              <c:f>'Малый стенд 1 лампа'!$E$2:$E$26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4.8</c:v>
                </c:pt>
                <c:pt idx="7">
                  <c:v>16.2</c:v>
                </c:pt>
                <c:pt idx="8">
                  <c:v>22.3</c:v>
                </c:pt>
                <c:pt idx="9">
                  <c:v>26.8</c:v>
                </c:pt>
                <c:pt idx="10">
                  <c:v>29.1</c:v>
                </c:pt>
                <c:pt idx="11">
                  <c:v>30.8</c:v>
                </c:pt>
                <c:pt idx="12">
                  <c:v>30.9</c:v>
                </c:pt>
                <c:pt idx="13">
                  <c:v>29.6</c:v>
                </c:pt>
                <c:pt idx="14">
                  <c:v>27.3</c:v>
                </c:pt>
                <c:pt idx="15">
                  <c:v>22.8</c:v>
                </c:pt>
                <c:pt idx="16">
                  <c:v>17.5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B9-469B-A29E-96C6EAB78F2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-23</c:v>
                </c:pt>
                <c:pt idx="1">
                  <c:v>-21</c:v>
                </c:pt>
                <c:pt idx="2">
                  <c:v>-19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</c:numCache>
            </c:numRef>
          </c:xVal>
          <c:yVal>
            <c:numRef>
              <c:f>'Малый стенд 1 лампа'!$F$2:$F$26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4.9000000000000004</c:v>
                </c:pt>
                <c:pt idx="7">
                  <c:v>16.3</c:v>
                </c:pt>
                <c:pt idx="8">
                  <c:v>22.4</c:v>
                </c:pt>
                <c:pt idx="9">
                  <c:v>26.8</c:v>
                </c:pt>
                <c:pt idx="10">
                  <c:v>29.2</c:v>
                </c:pt>
                <c:pt idx="11">
                  <c:v>30.9</c:v>
                </c:pt>
                <c:pt idx="12">
                  <c:v>30.9</c:v>
                </c:pt>
                <c:pt idx="13">
                  <c:v>29.7</c:v>
                </c:pt>
                <c:pt idx="14">
                  <c:v>27.2</c:v>
                </c:pt>
                <c:pt idx="15">
                  <c:v>22.8</c:v>
                </c:pt>
                <c:pt idx="16">
                  <c:v>17.3</c:v>
                </c:pt>
                <c:pt idx="17">
                  <c:v>7</c:v>
                </c:pt>
                <c:pt idx="18">
                  <c:v>2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B9-469B-A29E-96C6EAB78F2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-23</c:v>
                </c:pt>
                <c:pt idx="1">
                  <c:v>-21</c:v>
                </c:pt>
                <c:pt idx="2">
                  <c:v>-19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</c:numCache>
            </c:numRef>
          </c:xVal>
          <c:yVal>
            <c:numRef>
              <c:f>'Малый стенд 1 лампа'!$G$2:$G$26</c:f>
              <c:numCache>
                <c:formatCode>General</c:formatCode>
                <c:ptCount val="25"/>
                <c:pt idx="0">
                  <c:v>0.8</c:v>
                </c:pt>
                <c:pt idx="1">
                  <c:v>0.8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1.3</c:v>
                </c:pt>
                <c:pt idx="6">
                  <c:v>5</c:v>
                </c:pt>
                <c:pt idx="7">
                  <c:v>16.3</c:v>
                </c:pt>
                <c:pt idx="8">
                  <c:v>22.5</c:v>
                </c:pt>
                <c:pt idx="9">
                  <c:v>26.9</c:v>
                </c:pt>
                <c:pt idx="10">
                  <c:v>29.3</c:v>
                </c:pt>
                <c:pt idx="11">
                  <c:v>30.9</c:v>
                </c:pt>
                <c:pt idx="12">
                  <c:v>31</c:v>
                </c:pt>
                <c:pt idx="13">
                  <c:v>29.8</c:v>
                </c:pt>
                <c:pt idx="14">
                  <c:v>27.4</c:v>
                </c:pt>
                <c:pt idx="15">
                  <c:v>22</c:v>
                </c:pt>
                <c:pt idx="16">
                  <c:v>17.5</c:v>
                </c:pt>
                <c:pt idx="17">
                  <c:v>6.9</c:v>
                </c:pt>
                <c:pt idx="18">
                  <c:v>1.9</c:v>
                </c:pt>
                <c:pt idx="19">
                  <c:v>0.7</c:v>
                </c:pt>
                <c:pt idx="20">
                  <c:v>0.5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3-49C3-A767-F986F60D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34760"/>
        <c:axId val="406197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'Малый стенд 1 лампа'!$H$2:$H$26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-23</c:v>
                      </c:pt>
                      <c:pt idx="1">
                        <c:v>-21</c:v>
                      </c:pt>
                      <c:pt idx="2">
                        <c:v>-19</c:v>
                      </c:pt>
                      <c:pt idx="3">
                        <c:v>-17</c:v>
                      </c:pt>
                      <c:pt idx="4">
                        <c:v>-15</c:v>
                      </c:pt>
                      <c:pt idx="5">
                        <c:v>-13</c:v>
                      </c:pt>
                      <c:pt idx="6">
                        <c:v>-11</c:v>
                      </c:pt>
                      <c:pt idx="7">
                        <c:v>-9</c:v>
                      </c:pt>
                      <c:pt idx="8">
                        <c:v>-7</c:v>
                      </c:pt>
                      <c:pt idx="9">
                        <c:v>-5</c:v>
                      </c:pt>
                      <c:pt idx="10">
                        <c:v>-3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17">
                        <c:v>11</c:v>
                      </c:pt>
                      <c:pt idx="18">
                        <c:v>13</c:v>
                      </c:pt>
                      <c:pt idx="19">
                        <c:v>15</c:v>
                      </c:pt>
                      <c:pt idx="20">
                        <c:v>17</c:v>
                      </c:pt>
                      <c:pt idx="21">
                        <c:v>19</c:v>
                      </c:pt>
                      <c:pt idx="22">
                        <c:v>21</c:v>
                      </c:pt>
                      <c:pt idx="23">
                        <c:v>23</c:v>
                      </c:pt>
                      <c:pt idx="24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'Малый стенд 1 лампа'!$C$2:$C$26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0.7</c:v>
                      </c:pt>
                      <c:pt idx="1">
                        <c:v>0.7</c:v>
                      </c:pt>
                      <c:pt idx="2">
                        <c:v>0.6</c:v>
                      </c:pt>
                      <c:pt idx="3">
                        <c:v>0.6</c:v>
                      </c:pt>
                      <c:pt idx="4">
                        <c:v>0.6</c:v>
                      </c:pt>
                      <c:pt idx="5">
                        <c:v>1.1000000000000001</c:v>
                      </c:pt>
                      <c:pt idx="6">
                        <c:v>4.5999999999999996</c:v>
                      </c:pt>
                      <c:pt idx="7">
                        <c:v>14.8</c:v>
                      </c:pt>
                      <c:pt idx="8">
                        <c:v>19.600000000000001</c:v>
                      </c:pt>
                      <c:pt idx="9">
                        <c:v>22.2</c:v>
                      </c:pt>
                      <c:pt idx="10">
                        <c:v>23.3</c:v>
                      </c:pt>
                      <c:pt idx="11">
                        <c:v>24.7</c:v>
                      </c:pt>
                      <c:pt idx="12">
                        <c:v>24.2</c:v>
                      </c:pt>
                      <c:pt idx="13">
                        <c:v>24.2</c:v>
                      </c:pt>
                      <c:pt idx="14">
                        <c:v>22.8</c:v>
                      </c:pt>
                      <c:pt idx="15">
                        <c:v>20.100000000000001</c:v>
                      </c:pt>
                      <c:pt idx="16">
                        <c:v>15.3</c:v>
                      </c:pt>
                      <c:pt idx="17">
                        <c:v>5.4</c:v>
                      </c:pt>
                      <c:pt idx="18">
                        <c:v>1.2</c:v>
                      </c:pt>
                      <c:pt idx="19">
                        <c:v>0.4</c:v>
                      </c:pt>
                      <c:pt idx="20">
                        <c:v>0.4</c:v>
                      </c:pt>
                      <c:pt idx="21">
                        <c:v>0.3</c:v>
                      </c:pt>
                      <c:pt idx="22">
                        <c:v>0.3</c:v>
                      </c:pt>
                      <c:pt idx="23">
                        <c:v>0.3</c:v>
                      </c:pt>
                      <c:pt idx="24">
                        <c:v>0.3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424-4A80-A03F-ED48B6131654}"/>
                  </c:ext>
                </c:extLst>
              </c15:ser>
            </c15:filteredScatterSeries>
          </c:ext>
        </c:extLst>
      </c:scatterChart>
      <c:valAx>
        <c:axId val="39493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  <a:r>
                  <a:rPr lang="ru-RU" baseline="0"/>
                  <a:t> от центра лампы (мм)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97024"/>
        <c:crosses val="autoZero"/>
        <c:crossBetween val="midCat"/>
        <c:majorUnit val="1"/>
      </c:valAx>
      <c:valAx>
        <c:axId val="4061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Интенсивность</a:t>
                </a:r>
                <a:r>
                  <a:rPr lang="ru-RU" baseline="0"/>
                  <a:t> (норм. на максимум)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3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Угловое распределение интенсивности от напольного излучателя с 4-я прямыми лампами.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v>Традиционное расположение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Лист1!$N$2:$N$287</c:f>
              <c:numCache>
                <c:formatCode>General</c:formatCode>
                <c:ptCount val="286"/>
                <c:pt idx="0">
                  <c:v>0.74680226700210783</c:v>
                </c:pt>
                <c:pt idx="1">
                  <c:v>0.76547232367716056</c:v>
                </c:pt>
                <c:pt idx="2">
                  <c:v>0.78414238035221329</c:v>
                </c:pt>
                <c:pt idx="3">
                  <c:v>0.80281243702726601</c:v>
                </c:pt>
                <c:pt idx="4">
                  <c:v>0.82148249370231874</c:v>
                </c:pt>
                <c:pt idx="5">
                  <c:v>0.84637590260238904</c:v>
                </c:pt>
                <c:pt idx="6">
                  <c:v>0.87126931150245912</c:v>
                </c:pt>
                <c:pt idx="7">
                  <c:v>0.88371601595249427</c:v>
                </c:pt>
                <c:pt idx="8">
                  <c:v>0.89616272040252942</c:v>
                </c:pt>
                <c:pt idx="9">
                  <c:v>0.90860942485256457</c:v>
                </c:pt>
                <c:pt idx="10">
                  <c:v>0.91483277707758215</c:v>
                </c:pt>
                <c:pt idx="11">
                  <c:v>0.9272794815276173</c:v>
                </c:pt>
                <c:pt idx="12">
                  <c:v>0.9272794815276173</c:v>
                </c:pt>
                <c:pt idx="13">
                  <c:v>0.93350283375263488</c:v>
                </c:pt>
                <c:pt idx="14">
                  <c:v>0.9272794815276173</c:v>
                </c:pt>
                <c:pt idx="15">
                  <c:v>0.92105612930259972</c:v>
                </c:pt>
                <c:pt idx="16">
                  <c:v>0.89616272040252942</c:v>
                </c:pt>
                <c:pt idx="17">
                  <c:v>0.85259925482740662</c:v>
                </c:pt>
                <c:pt idx="18">
                  <c:v>0.80903578925228359</c:v>
                </c:pt>
                <c:pt idx="19">
                  <c:v>0.77791902812719571</c:v>
                </c:pt>
                <c:pt idx="20">
                  <c:v>0.76547232367716056</c:v>
                </c:pt>
                <c:pt idx="21">
                  <c:v>0.78414238035221329</c:v>
                </c:pt>
                <c:pt idx="22">
                  <c:v>0.82148249370231874</c:v>
                </c:pt>
                <c:pt idx="23">
                  <c:v>0.86504595927744155</c:v>
                </c:pt>
                <c:pt idx="24">
                  <c:v>0.88371601595249427</c:v>
                </c:pt>
                <c:pt idx="25">
                  <c:v>0.84015255037737147</c:v>
                </c:pt>
                <c:pt idx="26">
                  <c:v>0.77169567590217814</c:v>
                </c:pt>
                <c:pt idx="27">
                  <c:v>0.74057891477709026</c:v>
                </c:pt>
                <c:pt idx="28">
                  <c:v>0.76547232367716056</c:v>
                </c:pt>
                <c:pt idx="29">
                  <c:v>0.82148249370231874</c:v>
                </c:pt>
                <c:pt idx="30">
                  <c:v>0.84637590260238904</c:v>
                </c:pt>
                <c:pt idx="31">
                  <c:v>0.81525914147730116</c:v>
                </c:pt>
                <c:pt idx="32">
                  <c:v>0.74680226700210783</c:v>
                </c:pt>
                <c:pt idx="33">
                  <c:v>0.6845687447519323</c:v>
                </c:pt>
                <c:pt idx="34">
                  <c:v>0.62233522250175655</c:v>
                </c:pt>
                <c:pt idx="35">
                  <c:v>0.57254840470161605</c:v>
                </c:pt>
                <c:pt idx="36">
                  <c:v>0.54765499580154575</c:v>
                </c:pt>
                <c:pt idx="37">
                  <c:v>0.54143164357652818</c:v>
                </c:pt>
                <c:pt idx="38">
                  <c:v>0.5601017002515809</c:v>
                </c:pt>
                <c:pt idx="39">
                  <c:v>0.59744181360168624</c:v>
                </c:pt>
                <c:pt idx="40">
                  <c:v>0.64100527917680927</c:v>
                </c:pt>
                <c:pt idx="41">
                  <c:v>0.70323880142698492</c:v>
                </c:pt>
                <c:pt idx="42">
                  <c:v>0.75924897145214298</c:v>
                </c:pt>
                <c:pt idx="43">
                  <c:v>0.75924897145214298</c:v>
                </c:pt>
                <c:pt idx="44">
                  <c:v>0.70323880142698492</c:v>
                </c:pt>
                <c:pt idx="45">
                  <c:v>0.67212204030189715</c:v>
                </c:pt>
                <c:pt idx="46">
                  <c:v>0.73435556255207268</c:v>
                </c:pt>
                <c:pt idx="47">
                  <c:v>0.83392919815235389</c:v>
                </c:pt>
                <c:pt idx="48">
                  <c:v>0.88371601595249427</c:v>
                </c:pt>
                <c:pt idx="49">
                  <c:v>0.85259925482740662</c:v>
                </c:pt>
                <c:pt idx="50">
                  <c:v>0.80281243702726601</c:v>
                </c:pt>
                <c:pt idx="51">
                  <c:v>0.76547232367716056</c:v>
                </c:pt>
                <c:pt idx="52">
                  <c:v>0.75924897145214298</c:v>
                </c:pt>
                <c:pt idx="53">
                  <c:v>0.78414238035221329</c:v>
                </c:pt>
                <c:pt idx="54">
                  <c:v>0.82770584592733631</c:v>
                </c:pt>
                <c:pt idx="55">
                  <c:v>0.87126931150245912</c:v>
                </c:pt>
                <c:pt idx="56">
                  <c:v>0.91483277707758215</c:v>
                </c:pt>
                <c:pt idx="57">
                  <c:v>0.93972618597765245</c:v>
                </c:pt>
                <c:pt idx="58">
                  <c:v>0.94594953820267003</c:v>
                </c:pt>
                <c:pt idx="59">
                  <c:v>0.94594953820267003</c:v>
                </c:pt>
                <c:pt idx="60">
                  <c:v>0.93972618597765245</c:v>
                </c:pt>
                <c:pt idx="61">
                  <c:v>0.93350283375263488</c:v>
                </c:pt>
                <c:pt idx="62">
                  <c:v>0.92105612930259972</c:v>
                </c:pt>
                <c:pt idx="63">
                  <c:v>0.902386072627547</c:v>
                </c:pt>
                <c:pt idx="64">
                  <c:v>0.8774926637274767</c:v>
                </c:pt>
                <c:pt idx="65">
                  <c:v>0.85259925482740662</c:v>
                </c:pt>
                <c:pt idx="66">
                  <c:v>0.82770584592733631</c:v>
                </c:pt>
                <c:pt idx="67">
                  <c:v>0.79036573257723086</c:v>
                </c:pt>
                <c:pt idx="68">
                  <c:v>0.76547232367716056</c:v>
                </c:pt>
                <c:pt idx="69">
                  <c:v>0.74057891477709026</c:v>
                </c:pt>
                <c:pt idx="70">
                  <c:v>0.72813221032705511</c:v>
                </c:pt>
                <c:pt idx="71">
                  <c:v>0.71568550587702007</c:v>
                </c:pt>
                <c:pt idx="72">
                  <c:v>0.70946215365200249</c:v>
                </c:pt>
                <c:pt idx="73">
                  <c:v>0.71568550587702007</c:v>
                </c:pt>
                <c:pt idx="74">
                  <c:v>0.72813221032705511</c:v>
                </c:pt>
                <c:pt idx="75">
                  <c:v>0.74057891477709026</c:v>
                </c:pt>
                <c:pt idx="76">
                  <c:v>0.76547232367716056</c:v>
                </c:pt>
                <c:pt idx="77">
                  <c:v>0.79036573257723086</c:v>
                </c:pt>
                <c:pt idx="78">
                  <c:v>0.82770584592733631</c:v>
                </c:pt>
                <c:pt idx="79">
                  <c:v>0.85259925482740662</c:v>
                </c:pt>
                <c:pt idx="80">
                  <c:v>0.8774926637274767</c:v>
                </c:pt>
                <c:pt idx="81">
                  <c:v>0.902386072627547</c:v>
                </c:pt>
                <c:pt idx="82">
                  <c:v>0.92105612930259972</c:v>
                </c:pt>
                <c:pt idx="83">
                  <c:v>0.93350283375263488</c:v>
                </c:pt>
                <c:pt idx="84">
                  <c:v>0.93972618597765245</c:v>
                </c:pt>
                <c:pt idx="85">
                  <c:v>0.94594953820267003</c:v>
                </c:pt>
                <c:pt idx="86">
                  <c:v>0.94594953820267003</c:v>
                </c:pt>
                <c:pt idx="87">
                  <c:v>0.93972618597765245</c:v>
                </c:pt>
                <c:pt idx="88">
                  <c:v>0.91483277707758215</c:v>
                </c:pt>
                <c:pt idx="89">
                  <c:v>0.87126931150245912</c:v>
                </c:pt>
                <c:pt idx="90">
                  <c:v>0.82770584592733631</c:v>
                </c:pt>
                <c:pt idx="91">
                  <c:v>0.78414238035221329</c:v>
                </c:pt>
                <c:pt idx="92">
                  <c:v>0.75924897145214298</c:v>
                </c:pt>
                <c:pt idx="93">
                  <c:v>0.76547232367716056</c:v>
                </c:pt>
                <c:pt idx="94">
                  <c:v>0.80281243702726601</c:v>
                </c:pt>
                <c:pt idx="95">
                  <c:v>0.85259925482740662</c:v>
                </c:pt>
                <c:pt idx="96">
                  <c:v>0.88371601595249427</c:v>
                </c:pt>
                <c:pt idx="97">
                  <c:v>0.83392919815235389</c:v>
                </c:pt>
                <c:pt idx="98">
                  <c:v>0.73435556255207268</c:v>
                </c:pt>
                <c:pt idx="99">
                  <c:v>0.67212204030189715</c:v>
                </c:pt>
                <c:pt idx="100">
                  <c:v>0.70323880142698492</c:v>
                </c:pt>
                <c:pt idx="101">
                  <c:v>0.75924897145214298</c:v>
                </c:pt>
                <c:pt idx="102">
                  <c:v>0.75924897145214298</c:v>
                </c:pt>
                <c:pt idx="103">
                  <c:v>0.70323880142698492</c:v>
                </c:pt>
                <c:pt idx="104">
                  <c:v>0.64100527917680927</c:v>
                </c:pt>
                <c:pt idx="105">
                  <c:v>0.59744181360168624</c:v>
                </c:pt>
                <c:pt idx="106">
                  <c:v>0.5601017002515809</c:v>
                </c:pt>
                <c:pt idx="107">
                  <c:v>0.54143164357652818</c:v>
                </c:pt>
                <c:pt idx="108">
                  <c:v>0.54765499580154575</c:v>
                </c:pt>
                <c:pt idx="109">
                  <c:v>0.57254840470161605</c:v>
                </c:pt>
                <c:pt idx="110">
                  <c:v>0.62233522250175655</c:v>
                </c:pt>
                <c:pt idx="111">
                  <c:v>0.6845687447519323</c:v>
                </c:pt>
                <c:pt idx="112">
                  <c:v>0.74680226700210783</c:v>
                </c:pt>
                <c:pt idx="113">
                  <c:v>0.81525914147730116</c:v>
                </c:pt>
                <c:pt idx="114">
                  <c:v>0.84637590260238904</c:v>
                </c:pt>
                <c:pt idx="115">
                  <c:v>0.82148249370231874</c:v>
                </c:pt>
                <c:pt idx="116">
                  <c:v>0.76547232367716056</c:v>
                </c:pt>
                <c:pt idx="117">
                  <c:v>0.74057891477709026</c:v>
                </c:pt>
                <c:pt idx="118">
                  <c:v>0.77169567590217814</c:v>
                </c:pt>
                <c:pt idx="119">
                  <c:v>0.84015255037737147</c:v>
                </c:pt>
                <c:pt idx="120">
                  <c:v>0.88371601595249427</c:v>
                </c:pt>
                <c:pt idx="121">
                  <c:v>0.86504595927744155</c:v>
                </c:pt>
                <c:pt idx="122">
                  <c:v>0.82148249370231874</c:v>
                </c:pt>
                <c:pt idx="123">
                  <c:v>0.78414238035221329</c:v>
                </c:pt>
                <c:pt idx="124">
                  <c:v>0.76547232367716056</c:v>
                </c:pt>
                <c:pt idx="125">
                  <c:v>0.77791902812719571</c:v>
                </c:pt>
                <c:pt idx="126">
                  <c:v>0.80903578925228359</c:v>
                </c:pt>
                <c:pt idx="127">
                  <c:v>0.85259925482740662</c:v>
                </c:pt>
                <c:pt idx="128">
                  <c:v>0.89616272040252942</c:v>
                </c:pt>
                <c:pt idx="129">
                  <c:v>0.92105612930259972</c:v>
                </c:pt>
                <c:pt idx="130">
                  <c:v>0.9272794815276173</c:v>
                </c:pt>
                <c:pt idx="131">
                  <c:v>0.93350283375263488</c:v>
                </c:pt>
                <c:pt idx="132">
                  <c:v>0.9272794815276173</c:v>
                </c:pt>
                <c:pt idx="133">
                  <c:v>0.9272794815276173</c:v>
                </c:pt>
                <c:pt idx="134">
                  <c:v>0.91483277707758215</c:v>
                </c:pt>
                <c:pt idx="135">
                  <c:v>0.90860942485256457</c:v>
                </c:pt>
                <c:pt idx="136">
                  <c:v>0.89616272040252942</c:v>
                </c:pt>
                <c:pt idx="137">
                  <c:v>0.88371601595249427</c:v>
                </c:pt>
                <c:pt idx="138">
                  <c:v>0.87126931150245912</c:v>
                </c:pt>
                <c:pt idx="139">
                  <c:v>0.84637590260238904</c:v>
                </c:pt>
                <c:pt idx="140">
                  <c:v>0.82148249370231874</c:v>
                </c:pt>
                <c:pt idx="141">
                  <c:v>0.80281243702726601</c:v>
                </c:pt>
                <c:pt idx="142">
                  <c:v>0.78414238035221329</c:v>
                </c:pt>
                <c:pt idx="143">
                  <c:v>0.76547232367716056</c:v>
                </c:pt>
                <c:pt idx="144">
                  <c:v>0.78414238035221329</c:v>
                </c:pt>
                <c:pt idx="145">
                  <c:v>0.80281243702726601</c:v>
                </c:pt>
                <c:pt idx="146">
                  <c:v>0.82148249370231874</c:v>
                </c:pt>
                <c:pt idx="147">
                  <c:v>0.84637590260238904</c:v>
                </c:pt>
                <c:pt idx="148">
                  <c:v>0.87126931150245912</c:v>
                </c:pt>
                <c:pt idx="149">
                  <c:v>0.88371601595249427</c:v>
                </c:pt>
                <c:pt idx="150">
                  <c:v>0.89616272040252942</c:v>
                </c:pt>
                <c:pt idx="151">
                  <c:v>0.90860942485256457</c:v>
                </c:pt>
                <c:pt idx="152">
                  <c:v>0.91483277707758215</c:v>
                </c:pt>
                <c:pt idx="153">
                  <c:v>0.9272794815276173</c:v>
                </c:pt>
                <c:pt idx="154">
                  <c:v>0.9272794815276173</c:v>
                </c:pt>
                <c:pt idx="155">
                  <c:v>0.93350283375263488</c:v>
                </c:pt>
                <c:pt idx="156">
                  <c:v>0.9272794815276173</c:v>
                </c:pt>
                <c:pt idx="157">
                  <c:v>0.92105612930259972</c:v>
                </c:pt>
                <c:pt idx="158">
                  <c:v>0.89616272040252942</c:v>
                </c:pt>
                <c:pt idx="159">
                  <c:v>0.85259925482740662</c:v>
                </c:pt>
                <c:pt idx="160">
                  <c:v>0.80903578925228359</c:v>
                </c:pt>
                <c:pt idx="161">
                  <c:v>0.77791902812719571</c:v>
                </c:pt>
                <c:pt idx="162">
                  <c:v>0.76547232367716056</c:v>
                </c:pt>
                <c:pt idx="163">
                  <c:v>0.78414238035221329</c:v>
                </c:pt>
                <c:pt idx="164">
                  <c:v>0.82148249370231874</c:v>
                </c:pt>
                <c:pt idx="165">
                  <c:v>0.86504595927744155</c:v>
                </c:pt>
                <c:pt idx="166">
                  <c:v>0.88371601595249427</c:v>
                </c:pt>
                <c:pt idx="167">
                  <c:v>0.84015255037737147</c:v>
                </c:pt>
                <c:pt idx="168">
                  <c:v>0.77169567590217814</c:v>
                </c:pt>
                <c:pt idx="169">
                  <c:v>0.74057891477709026</c:v>
                </c:pt>
                <c:pt idx="170">
                  <c:v>0.76547232367716056</c:v>
                </c:pt>
                <c:pt idx="171">
                  <c:v>0.82148249370231874</c:v>
                </c:pt>
                <c:pt idx="172">
                  <c:v>0.84637590260238904</c:v>
                </c:pt>
                <c:pt idx="173">
                  <c:v>0.81525914147730116</c:v>
                </c:pt>
                <c:pt idx="174">
                  <c:v>0.74680226700210783</c:v>
                </c:pt>
                <c:pt idx="175">
                  <c:v>0.6845687447519323</c:v>
                </c:pt>
                <c:pt idx="176">
                  <c:v>0.62233522250175655</c:v>
                </c:pt>
                <c:pt idx="177">
                  <c:v>0.57254840470161605</c:v>
                </c:pt>
                <c:pt idx="178">
                  <c:v>0.54765499580154575</c:v>
                </c:pt>
                <c:pt idx="179">
                  <c:v>0.54143164357652818</c:v>
                </c:pt>
                <c:pt idx="180">
                  <c:v>0.5601017002515809</c:v>
                </c:pt>
                <c:pt idx="181">
                  <c:v>0.59744181360168624</c:v>
                </c:pt>
                <c:pt idx="182">
                  <c:v>0.64100527917680927</c:v>
                </c:pt>
                <c:pt idx="183">
                  <c:v>0.70323880142698492</c:v>
                </c:pt>
                <c:pt idx="184">
                  <c:v>0.75924897145214298</c:v>
                </c:pt>
                <c:pt idx="185">
                  <c:v>0.75924897145214298</c:v>
                </c:pt>
                <c:pt idx="186">
                  <c:v>0.70323880142698492</c:v>
                </c:pt>
                <c:pt idx="187">
                  <c:v>0.67212204030189715</c:v>
                </c:pt>
                <c:pt idx="188">
                  <c:v>0.73435556255207268</c:v>
                </c:pt>
                <c:pt idx="189">
                  <c:v>0.83392919815235389</c:v>
                </c:pt>
                <c:pt idx="190">
                  <c:v>0.88371601595249427</c:v>
                </c:pt>
                <c:pt idx="191">
                  <c:v>0.85259925482740662</c:v>
                </c:pt>
                <c:pt idx="192">
                  <c:v>0.80281243702726601</c:v>
                </c:pt>
                <c:pt idx="193">
                  <c:v>0.76547232367716056</c:v>
                </c:pt>
                <c:pt idx="194">
                  <c:v>0.75924897145214298</c:v>
                </c:pt>
                <c:pt idx="195">
                  <c:v>0.78414238035221329</c:v>
                </c:pt>
                <c:pt idx="196">
                  <c:v>0.82770584592733631</c:v>
                </c:pt>
                <c:pt idx="197">
                  <c:v>0.87126931150245912</c:v>
                </c:pt>
                <c:pt idx="198">
                  <c:v>0.91483277707758215</c:v>
                </c:pt>
                <c:pt idx="199">
                  <c:v>0.93972618597765245</c:v>
                </c:pt>
                <c:pt idx="200">
                  <c:v>0.94594953820267003</c:v>
                </c:pt>
                <c:pt idx="201">
                  <c:v>0.94594953820267003</c:v>
                </c:pt>
                <c:pt idx="202">
                  <c:v>0.93972618597765245</c:v>
                </c:pt>
                <c:pt idx="203">
                  <c:v>0.93350283375263488</c:v>
                </c:pt>
                <c:pt idx="204">
                  <c:v>0.92105612930259972</c:v>
                </c:pt>
                <c:pt idx="205">
                  <c:v>0.902386072627547</c:v>
                </c:pt>
                <c:pt idx="206">
                  <c:v>0.8774926637274767</c:v>
                </c:pt>
                <c:pt idx="207">
                  <c:v>0.85259925482740662</c:v>
                </c:pt>
                <c:pt idx="208">
                  <c:v>0.82770584592733631</c:v>
                </c:pt>
                <c:pt idx="209">
                  <c:v>0.79036573257723086</c:v>
                </c:pt>
                <c:pt idx="210">
                  <c:v>0.76547232367716056</c:v>
                </c:pt>
                <c:pt idx="211">
                  <c:v>0.74057891477709026</c:v>
                </c:pt>
                <c:pt idx="212">
                  <c:v>0.72813221032705511</c:v>
                </c:pt>
                <c:pt idx="213">
                  <c:v>0.71568550587702007</c:v>
                </c:pt>
                <c:pt idx="214">
                  <c:v>0.70946215365200249</c:v>
                </c:pt>
                <c:pt idx="215">
                  <c:v>0.71568550587702007</c:v>
                </c:pt>
                <c:pt idx="216">
                  <c:v>0.72813221032705511</c:v>
                </c:pt>
                <c:pt idx="217">
                  <c:v>0.74057891477709026</c:v>
                </c:pt>
                <c:pt idx="218">
                  <c:v>0.76547232367716056</c:v>
                </c:pt>
                <c:pt idx="219">
                  <c:v>0.79036573257723086</c:v>
                </c:pt>
                <c:pt idx="220">
                  <c:v>0.82770584592733631</c:v>
                </c:pt>
                <c:pt idx="221">
                  <c:v>0.85259925482740662</c:v>
                </c:pt>
                <c:pt idx="222">
                  <c:v>0.8774926637274767</c:v>
                </c:pt>
                <c:pt idx="223">
                  <c:v>0.902386072627547</c:v>
                </c:pt>
                <c:pt idx="224">
                  <c:v>0.92105612930259972</c:v>
                </c:pt>
                <c:pt idx="225">
                  <c:v>0.93350283375263488</c:v>
                </c:pt>
                <c:pt idx="226">
                  <c:v>0.93972618597765245</c:v>
                </c:pt>
                <c:pt idx="227">
                  <c:v>0.94594953820267003</c:v>
                </c:pt>
                <c:pt idx="228">
                  <c:v>0.94594953820267003</c:v>
                </c:pt>
                <c:pt idx="229">
                  <c:v>0.93972618597765245</c:v>
                </c:pt>
                <c:pt idx="230">
                  <c:v>0.91483277707758215</c:v>
                </c:pt>
                <c:pt idx="231">
                  <c:v>0.87126931150245912</c:v>
                </c:pt>
                <c:pt idx="232">
                  <c:v>0.82770584592733631</c:v>
                </c:pt>
                <c:pt idx="233">
                  <c:v>0.78414238035221329</c:v>
                </c:pt>
                <c:pt idx="234">
                  <c:v>0.75924897145214298</c:v>
                </c:pt>
                <c:pt idx="235">
                  <c:v>0.76547232367716056</c:v>
                </c:pt>
                <c:pt idx="236">
                  <c:v>0.80281243702726601</c:v>
                </c:pt>
                <c:pt idx="237">
                  <c:v>0.85259925482740662</c:v>
                </c:pt>
                <c:pt idx="238">
                  <c:v>0.88371601595249427</c:v>
                </c:pt>
                <c:pt idx="239">
                  <c:v>0.83392919815235389</c:v>
                </c:pt>
                <c:pt idx="240">
                  <c:v>0.73435556255207268</c:v>
                </c:pt>
                <c:pt idx="241">
                  <c:v>0.67212204030189715</c:v>
                </c:pt>
                <c:pt idx="242">
                  <c:v>0.70323880142698492</c:v>
                </c:pt>
                <c:pt idx="243">
                  <c:v>0.75924897145214298</c:v>
                </c:pt>
                <c:pt idx="244">
                  <c:v>0.75924897145214298</c:v>
                </c:pt>
                <c:pt idx="245">
                  <c:v>0.70323880142698492</c:v>
                </c:pt>
                <c:pt idx="246">
                  <c:v>0.64100527917680927</c:v>
                </c:pt>
                <c:pt idx="247">
                  <c:v>0.59744181360168624</c:v>
                </c:pt>
                <c:pt idx="248">
                  <c:v>0.5601017002515809</c:v>
                </c:pt>
                <c:pt idx="249">
                  <c:v>0.54143164357652818</c:v>
                </c:pt>
                <c:pt idx="250">
                  <c:v>0.54765499580154575</c:v>
                </c:pt>
                <c:pt idx="251">
                  <c:v>0.57254840470161605</c:v>
                </c:pt>
                <c:pt idx="252">
                  <c:v>0.62233522250175655</c:v>
                </c:pt>
                <c:pt idx="253">
                  <c:v>0.6845687447519323</c:v>
                </c:pt>
                <c:pt idx="254">
                  <c:v>0.74680226700210783</c:v>
                </c:pt>
                <c:pt idx="255">
                  <c:v>0.81525914147730116</c:v>
                </c:pt>
                <c:pt idx="256">
                  <c:v>0.84637590260238904</c:v>
                </c:pt>
                <c:pt idx="257">
                  <c:v>0.82148249370231874</c:v>
                </c:pt>
                <c:pt idx="258">
                  <c:v>0.76547232367716056</c:v>
                </c:pt>
                <c:pt idx="259">
                  <c:v>0.74057891477709026</c:v>
                </c:pt>
                <c:pt idx="260">
                  <c:v>0.77169567590217814</c:v>
                </c:pt>
                <c:pt idx="261">
                  <c:v>0.84015255037737147</c:v>
                </c:pt>
                <c:pt idx="262">
                  <c:v>0.88371601595249427</c:v>
                </c:pt>
                <c:pt idx="263">
                  <c:v>0.86504595927744155</c:v>
                </c:pt>
                <c:pt idx="264">
                  <c:v>0.82148249370231874</c:v>
                </c:pt>
                <c:pt idx="265">
                  <c:v>0.78414238035221329</c:v>
                </c:pt>
                <c:pt idx="266">
                  <c:v>0.76547232367716056</c:v>
                </c:pt>
                <c:pt idx="267">
                  <c:v>0.77791902812719571</c:v>
                </c:pt>
                <c:pt idx="268">
                  <c:v>0.80903578925228359</c:v>
                </c:pt>
                <c:pt idx="269">
                  <c:v>0.85259925482740662</c:v>
                </c:pt>
                <c:pt idx="270">
                  <c:v>0.89616272040252942</c:v>
                </c:pt>
                <c:pt idx="271">
                  <c:v>0.92105612930259972</c:v>
                </c:pt>
                <c:pt idx="272">
                  <c:v>0.9272794815276173</c:v>
                </c:pt>
                <c:pt idx="273">
                  <c:v>0.93350283375263488</c:v>
                </c:pt>
                <c:pt idx="274">
                  <c:v>0.9272794815276173</c:v>
                </c:pt>
                <c:pt idx="275">
                  <c:v>0.9272794815276173</c:v>
                </c:pt>
                <c:pt idx="276">
                  <c:v>0.91483277707758215</c:v>
                </c:pt>
                <c:pt idx="277">
                  <c:v>0.90860942485256457</c:v>
                </c:pt>
                <c:pt idx="278">
                  <c:v>0.89616272040252942</c:v>
                </c:pt>
                <c:pt idx="279">
                  <c:v>0.88371601595249427</c:v>
                </c:pt>
                <c:pt idx="280">
                  <c:v>0.87126931150245912</c:v>
                </c:pt>
                <c:pt idx="281">
                  <c:v>0.84637590260238904</c:v>
                </c:pt>
                <c:pt idx="282">
                  <c:v>0.82148249370231874</c:v>
                </c:pt>
                <c:pt idx="283">
                  <c:v>0.80281243702726601</c:v>
                </c:pt>
                <c:pt idx="284">
                  <c:v>0.78414238035221329</c:v>
                </c:pt>
                <c:pt idx="285">
                  <c:v>0.76547232367716056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D-4C30-B3B2-331B036042E5}"/>
            </c:ext>
          </c:extLst>
        </c:ser>
        <c:ser>
          <c:idx val="0"/>
          <c:order val="1"/>
          <c:tx>
            <c:v>Расположение под углом 10 градусов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Лист1!$M$2:$M$287</c:f>
              <c:numCache>
                <c:formatCode>General</c:formatCode>
                <c:ptCount val="286"/>
                <c:pt idx="0">
                  <c:v>0.79036573257723086</c:v>
                </c:pt>
                <c:pt idx="1">
                  <c:v>0.80281243702726601</c:v>
                </c:pt>
                <c:pt idx="2">
                  <c:v>0.82770584592733631</c:v>
                </c:pt>
                <c:pt idx="3">
                  <c:v>0.85882260705242397</c:v>
                </c:pt>
                <c:pt idx="4">
                  <c:v>0.8774926637274767</c:v>
                </c:pt>
                <c:pt idx="5">
                  <c:v>0.8774926637274767</c:v>
                </c:pt>
                <c:pt idx="6">
                  <c:v>0.8774926637274767</c:v>
                </c:pt>
                <c:pt idx="7">
                  <c:v>0.88371601595249427</c:v>
                </c:pt>
                <c:pt idx="8">
                  <c:v>0.88371601595249427</c:v>
                </c:pt>
                <c:pt idx="9">
                  <c:v>0.88371601595249427</c:v>
                </c:pt>
                <c:pt idx="10">
                  <c:v>0.88371601595249427</c:v>
                </c:pt>
                <c:pt idx="11">
                  <c:v>0.8774926637274767</c:v>
                </c:pt>
                <c:pt idx="12">
                  <c:v>0.87126931150245912</c:v>
                </c:pt>
                <c:pt idx="13">
                  <c:v>0.8774926637274767</c:v>
                </c:pt>
                <c:pt idx="14">
                  <c:v>0.8774926637274767</c:v>
                </c:pt>
                <c:pt idx="15">
                  <c:v>0.88371601595249427</c:v>
                </c:pt>
                <c:pt idx="16">
                  <c:v>0.89616272040252942</c:v>
                </c:pt>
                <c:pt idx="17">
                  <c:v>0.902386072627547</c:v>
                </c:pt>
                <c:pt idx="18">
                  <c:v>0.91483277707758215</c:v>
                </c:pt>
                <c:pt idx="19">
                  <c:v>0.91483277707758215</c:v>
                </c:pt>
                <c:pt idx="20">
                  <c:v>0.90860942485256457</c:v>
                </c:pt>
                <c:pt idx="21">
                  <c:v>0.902386072627547</c:v>
                </c:pt>
                <c:pt idx="22">
                  <c:v>0.902386072627547</c:v>
                </c:pt>
                <c:pt idx="23">
                  <c:v>0.89616272040252942</c:v>
                </c:pt>
                <c:pt idx="24">
                  <c:v>0.89616272040252942</c:v>
                </c:pt>
                <c:pt idx="25">
                  <c:v>0.88993936817751185</c:v>
                </c:pt>
                <c:pt idx="26">
                  <c:v>0.88371601595249427</c:v>
                </c:pt>
                <c:pt idx="27">
                  <c:v>0.88371601595249427</c:v>
                </c:pt>
                <c:pt idx="28">
                  <c:v>0.88371601595249427</c:v>
                </c:pt>
                <c:pt idx="29">
                  <c:v>0.88993936817751185</c:v>
                </c:pt>
                <c:pt idx="30">
                  <c:v>0.88371601595249427</c:v>
                </c:pt>
                <c:pt idx="31">
                  <c:v>0.8774926637274767</c:v>
                </c:pt>
                <c:pt idx="32">
                  <c:v>0.87126931150245912</c:v>
                </c:pt>
                <c:pt idx="33">
                  <c:v>0.85882260705242397</c:v>
                </c:pt>
                <c:pt idx="34">
                  <c:v>0.84637590260238904</c:v>
                </c:pt>
                <c:pt idx="35">
                  <c:v>0.84015255037737147</c:v>
                </c:pt>
                <c:pt idx="36">
                  <c:v>0.83392919815235389</c:v>
                </c:pt>
                <c:pt idx="37">
                  <c:v>0.82770584592733631</c:v>
                </c:pt>
                <c:pt idx="38">
                  <c:v>0.82770584592733631</c:v>
                </c:pt>
                <c:pt idx="39">
                  <c:v>0.82770584592733631</c:v>
                </c:pt>
                <c:pt idx="40">
                  <c:v>0.83392919815235389</c:v>
                </c:pt>
                <c:pt idx="41">
                  <c:v>0.84637590260238904</c:v>
                </c:pt>
                <c:pt idx="42">
                  <c:v>0.85259925482740662</c:v>
                </c:pt>
                <c:pt idx="43">
                  <c:v>0.86504595927744155</c:v>
                </c:pt>
                <c:pt idx="44">
                  <c:v>0.8774926637274767</c:v>
                </c:pt>
                <c:pt idx="45">
                  <c:v>0.88371601595249427</c:v>
                </c:pt>
                <c:pt idx="46">
                  <c:v>0.88993936817751185</c:v>
                </c:pt>
                <c:pt idx="47">
                  <c:v>0.89616272040252942</c:v>
                </c:pt>
                <c:pt idx="48">
                  <c:v>0.902386072627547</c:v>
                </c:pt>
                <c:pt idx="49">
                  <c:v>0.902386072627547</c:v>
                </c:pt>
                <c:pt idx="50">
                  <c:v>0.902386072627547</c:v>
                </c:pt>
                <c:pt idx="51">
                  <c:v>0.902386072627547</c:v>
                </c:pt>
                <c:pt idx="52">
                  <c:v>0.902386072627547</c:v>
                </c:pt>
                <c:pt idx="53">
                  <c:v>0.902386072627547</c:v>
                </c:pt>
                <c:pt idx="54">
                  <c:v>0.902386072627547</c:v>
                </c:pt>
                <c:pt idx="55">
                  <c:v>0.89616272040252942</c:v>
                </c:pt>
                <c:pt idx="56">
                  <c:v>0.89616272040252942</c:v>
                </c:pt>
                <c:pt idx="57">
                  <c:v>0.89616272040252942</c:v>
                </c:pt>
                <c:pt idx="58">
                  <c:v>0.89616272040252942</c:v>
                </c:pt>
                <c:pt idx="59">
                  <c:v>0.902386072627547</c:v>
                </c:pt>
                <c:pt idx="60">
                  <c:v>0.902386072627547</c:v>
                </c:pt>
                <c:pt idx="61">
                  <c:v>0.902386072627547</c:v>
                </c:pt>
                <c:pt idx="62">
                  <c:v>0.902386072627547</c:v>
                </c:pt>
                <c:pt idx="63">
                  <c:v>0.89616272040252942</c:v>
                </c:pt>
                <c:pt idx="64">
                  <c:v>0.88993936817751185</c:v>
                </c:pt>
                <c:pt idx="65">
                  <c:v>0.87126931150245912</c:v>
                </c:pt>
                <c:pt idx="66">
                  <c:v>0.85882260705242397</c:v>
                </c:pt>
                <c:pt idx="67">
                  <c:v>0.83392919815235389</c:v>
                </c:pt>
                <c:pt idx="68">
                  <c:v>0.80903578925228359</c:v>
                </c:pt>
                <c:pt idx="69">
                  <c:v>0.79036573257723086</c:v>
                </c:pt>
                <c:pt idx="70">
                  <c:v>0.79036573257723086</c:v>
                </c:pt>
                <c:pt idx="71">
                  <c:v>0.79036573257723086</c:v>
                </c:pt>
                <c:pt idx="72">
                  <c:v>0.79036573257723086</c:v>
                </c:pt>
                <c:pt idx="73">
                  <c:v>0.80281243702726601</c:v>
                </c:pt>
                <c:pt idx="74">
                  <c:v>0.82770584592733631</c:v>
                </c:pt>
                <c:pt idx="75">
                  <c:v>0.85882260705242397</c:v>
                </c:pt>
                <c:pt idx="76">
                  <c:v>0.8774926637274767</c:v>
                </c:pt>
                <c:pt idx="77">
                  <c:v>0.8774926637274767</c:v>
                </c:pt>
                <c:pt idx="78">
                  <c:v>0.8774926637274767</c:v>
                </c:pt>
                <c:pt idx="79">
                  <c:v>0.88371601595249427</c:v>
                </c:pt>
                <c:pt idx="80">
                  <c:v>0.88371601595249427</c:v>
                </c:pt>
                <c:pt idx="81">
                  <c:v>0.88371601595249427</c:v>
                </c:pt>
                <c:pt idx="82">
                  <c:v>0.88371601595249427</c:v>
                </c:pt>
                <c:pt idx="83">
                  <c:v>0.8774926637274767</c:v>
                </c:pt>
                <c:pt idx="84">
                  <c:v>0.87126931150245912</c:v>
                </c:pt>
                <c:pt idx="85">
                  <c:v>0.8774926637274767</c:v>
                </c:pt>
                <c:pt idx="86">
                  <c:v>0.8774926637274767</c:v>
                </c:pt>
                <c:pt idx="87">
                  <c:v>0.88371601595249427</c:v>
                </c:pt>
                <c:pt idx="88">
                  <c:v>0.89616272040252942</c:v>
                </c:pt>
                <c:pt idx="89">
                  <c:v>0.902386072627547</c:v>
                </c:pt>
                <c:pt idx="90">
                  <c:v>0.91483277707758215</c:v>
                </c:pt>
                <c:pt idx="91">
                  <c:v>0.91483277707758215</c:v>
                </c:pt>
                <c:pt idx="92">
                  <c:v>0.90860942485256457</c:v>
                </c:pt>
                <c:pt idx="93">
                  <c:v>0.902386072627547</c:v>
                </c:pt>
                <c:pt idx="94">
                  <c:v>0.902386072627547</c:v>
                </c:pt>
                <c:pt idx="95">
                  <c:v>0.89616272040252942</c:v>
                </c:pt>
                <c:pt idx="96">
                  <c:v>0.89616272040252942</c:v>
                </c:pt>
                <c:pt idx="97">
                  <c:v>0.88993936817751185</c:v>
                </c:pt>
                <c:pt idx="98">
                  <c:v>0.88371601595249427</c:v>
                </c:pt>
                <c:pt idx="99">
                  <c:v>0.88371601595249427</c:v>
                </c:pt>
                <c:pt idx="100">
                  <c:v>0.88371601595249427</c:v>
                </c:pt>
                <c:pt idx="101">
                  <c:v>0.88993936817751185</c:v>
                </c:pt>
                <c:pt idx="102">
                  <c:v>0.88371601595249427</c:v>
                </c:pt>
                <c:pt idx="103">
                  <c:v>0.8774926637274767</c:v>
                </c:pt>
                <c:pt idx="104">
                  <c:v>0.87126931150245912</c:v>
                </c:pt>
                <c:pt idx="105">
                  <c:v>0.85882260705242397</c:v>
                </c:pt>
                <c:pt idx="106">
                  <c:v>0.84637590260238904</c:v>
                </c:pt>
                <c:pt idx="107">
                  <c:v>0.84015255037737147</c:v>
                </c:pt>
                <c:pt idx="108">
                  <c:v>0.83392919815235389</c:v>
                </c:pt>
                <c:pt idx="109">
                  <c:v>0.82770584592733631</c:v>
                </c:pt>
                <c:pt idx="110">
                  <c:v>0.82770584592733631</c:v>
                </c:pt>
                <c:pt idx="111">
                  <c:v>0.82770584592733631</c:v>
                </c:pt>
                <c:pt idx="112">
                  <c:v>0.83392919815235389</c:v>
                </c:pt>
                <c:pt idx="113">
                  <c:v>0.84637590260238904</c:v>
                </c:pt>
                <c:pt idx="114">
                  <c:v>0.85259925482740662</c:v>
                </c:pt>
                <c:pt idx="115">
                  <c:v>0.86504595927744155</c:v>
                </c:pt>
                <c:pt idx="116">
                  <c:v>0.8774926637274767</c:v>
                </c:pt>
                <c:pt idx="117">
                  <c:v>0.88371601595249427</c:v>
                </c:pt>
                <c:pt idx="118">
                  <c:v>0.88993936817751185</c:v>
                </c:pt>
                <c:pt idx="119">
                  <c:v>0.89616272040252942</c:v>
                </c:pt>
                <c:pt idx="120">
                  <c:v>0.902386072627547</c:v>
                </c:pt>
                <c:pt idx="121">
                  <c:v>0.902386072627547</c:v>
                </c:pt>
                <c:pt idx="122">
                  <c:v>0.902386072627547</c:v>
                </c:pt>
                <c:pt idx="123">
                  <c:v>0.902386072627547</c:v>
                </c:pt>
                <c:pt idx="124">
                  <c:v>0.902386072627547</c:v>
                </c:pt>
                <c:pt idx="125">
                  <c:v>0.902386072627547</c:v>
                </c:pt>
                <c:pt idx="126">
                  <c:v>0.902386072627547</c:v>
                </c:pt>
                <c:pt idx="127">
                  <c:v>0.89616272040252942</c:v>
                </c:pt>
                <c:pt idx="128">
                  <c:v>0.89616272040252942</c:v>
                </c:pt>
                <c:pt idx="129">
                  <c:v>0.89616272040252942</c:v>
                </c:pt>
                <c:pt idx="130">
                  <c:v>0.89616272040252942</c:v>
                </c:pt>
                <c:pt idx="131">
                  <c:v>0.902386072627547</c:v>
                </c:pt>
                <c:pt idx="132">
                  <c:v>0.902386072627547</c:v>
                </c:pt>
                <c:pt idx="133">
                  <c:v>0.902386072627547</c:v>
                </c:pt>
                <c:pt idx="134">
                  <c:v>0.902386072627547</c:v>
                </c:pt>
                <c:pt idx="135">
                  <c:v>0.89616272040252942</c:v>
                </c:pt>
                <c:pt idx="136">
                  <c:v>0.88993936817751185</c:v>
                </c:pt>
                <c:pt idx="137">
                  <c:v>0.87126931150245912</c:v>
                </c:pt>
                <c:pt idx="138">
                  <c:v>0.85882260705242397</c:v>
                </c:pt>
                <c:pt idx="139">
                  <c:v>0.83392919815235389</c:v>
                </c:pt>
                <c:pt idx="140">
                  <c:v>0.80903578925228359</c:v>
                </c:pt>
                <c:pt idx="141">
                  <c:v>0.79036573257723086</c:v>
                </c:pt>
                <c:pt idx="142">
                  <c:v>0.79036573257723086</c:v>
                </c:pt>
                <c:pt idx="143">
                  <c:v>0.79036573257723086</c:v>
                </c:pt>
                <c:pt idx="144">
                  <c:v>0.80281243702726601</c:v>
                </c:pt>
                <c:pt idx="145">
                  <c:v>0.82770584592733631</c:v>
                </c:pt>
                <c:pt idx="146">
                  <c:v>0.85882260705242397</c:v>
                </c:pt>
                <c:pt idx="147">
                  <c:v>0.8774926637274767</c:v>
                </c:pt>
                <c:pt idx="148">
                  <c:v>0.8774926637274767</c:v>
                </c:pt>
                <c:pt idx="149">
                  <c:v>0.8774926637274767</c:v>
                </c:pt>
                <c:pt idx="150">
                  <c:v>0.88371601595249427</c:v>
                </c:pt>
                <c:pt idx="151">
                  <c:v>0.88371601595249427</c:v>
                </c:pt>
                <c:pt idx="152">
                  <c:v>0.88371601595249427</c:v>
                </c:pt>
                <c:pt idx="153">
                  <c:v>0.88371601595249427</c:v>
                </c:pt>
                <c:pt idx="154">
                  <c:v>0.8774926637274767</c:v>
                </c:pt>
                <c:pt idx="155">
                  <c:v>0.87126931150245912</c:v>
                </c:pt>
                <c:pt idx="156">
                  <c:v>0.8774926637274767</c:v>
                </c:pt>
                <c:pt idx="157">
                  <c:v>0.8774926637274767</c:v>
                </c:pt>
                <c:pt idx="158">
                  <c:v>0.88371601595249427</c:v>
                </c:pt>
                <c:pt idx="159">
                  <c:v>0.89616272040252942</c:v>
                </c:pt>
                <c:pt idx="160">
                  <c:v>0.902386072627547</c:v>
                </c:pt>
                <c:pt idx="161">
                  <c:v>0.91483277707758215</c:v>
                </c:pt>
                <c:pt idx="162">
                  <c:v>0.91483277707758215</c:v>
                </c:pt>
                <c:pt idx="163">
                  <c:v>0.90860942485256457</c:v>
                </c:pt>
                <c:pt idx="164">
                  <c:v>0.902386072627547</c:v>
                </c:pt>
                <c:pt idx="165">
                  <c:v>0.902386072627547</c:v>
                </c:pt>
                <c:pt idx="166">
                  <c:v>0.89616272040252942</c:v>
                </c:pt>
                <c:pt idx="167">
                  <c:v>0.89616272040252942</c:v>
                </c:pt>
                <c:pt idx="168">
                  <c:v>0.88993936817751185</c:v>
                </c:pt>
                <c:pt idx="169">
                  <c:v>0.88371601595249427</c:v>
                </c:pt>
                <c:pt idx="170">
                  <c:v>0.88371601595249427</c:v>
                </c:pt>
                <c:pt idx="171">
                  <c:v>0.88371601595249427</c:v>
                </c:pt>
                <c:pt idx="172">
                  <c:v>0.88993936817751185</c:v>
                </c:pt>
                <c:pt idx="173">
                  <c:v>0.88371601595249427</c:v>
                </c:pt>
                <c:pt idx="174">
                  <c:v>0.8774926637274767</c:v>
                </c:pt>
                <c:pt idx="175">
                  <c:v>0.87126931150245912</c:v>
                </c:pt>
                <c:pt idx="176">
                  <c:v>0.85882260705242397</c:v>
                </c:pt>
                <c:pt idx="177">
                  <c:v>0.84637590260238904</c:v>
                </c:pt>
                <c:pt idx="178">
                  <c:v>0.84015255037737147</c:v>
                </c:pt>
                <c:pt idx="179">
                  <c:v>0.83392919815235389</c:v>
                </c:pt>
                <c:pt idx="180">
                  <c:v>0.82770584592733631</c:v>
                </c:pt>
                <c:pt idx="181">
                  <c:v>0.82770584592733631</c:v>
                </c:pt>
                <c:pt idx="182">
                  <c:v>0.82770584592733631</c:v>
                </c:pt>
                <c:pt idx="183">
                  <c:v>0.83392919815235389</c:v>
                </c:pt>
                <c:pt idx="184">
                  <c:v>0.84637590260238904</c:v>
                </c:pt>
                <c:pt idx="185">
                  <c:v>0.85259925482740662</c:v>
                </c:pt>
                <c:pt idx="186">
                  <c:v>0.86504595927744155</c:v>
                </c:pt>
                <c:pt idx="187">
                  <c:v>0.8774926637274767</c:v>
                </c:pt>
                <c:pt idx="188">
                  <c:v>0.88371601595249427</c:v>
                </c:pt>
                <c:pt idx="189">
                  <c:v>0.88993936817751185</c:v>
                </c:pt>
                <c:pt idx="190">
                  <c:v>0.89616272040252942</c:v>
                </c:pt>
                <c:pt idx="191">
                  <c:v>0.902386072627547</c:v>
                </c:pt>
                <c:pt idx="192">
                  <c:v>0.902386072627547</c:v>
                </c:pt>
                <c:pt idx="193">
                  <c:v>0.902386072627547</c:v>
                </c:pt>
                <c:pt idx="194">
                  <c:v>0.902386072627547</c:v>
                </c:pt>
                <c:pt idx="195">
                  <c:v>0.902386072627547</c:v>
                </c:pt>
                <c:pt idx="196">
                  <c:v>0.902386072627547</c:v>
                </c:pt>
                <c:pt idx="197">
                  <c:v>0.902386072627547</c:v>
                </c:pt>
                <c:pt idx="198">
                  <c:v>0.89616272040252942</c:v>
                </c:pt>
                <c:pt idx="199">
                  <c:v>0.89616272040252942</c:v>
                </c:pt>
                <c:pt idx="200">
                  <c:v>0.89616272040252942</c:v>
                </c:pt>
                <c:pt idx="201">
                  <c:v>0.89616272040252942</c:v>
                </c:pt>
                <c:pt idx="202">
                  <c:v>0.902386072627547</c:v>
                </c:pt>
                <c:pt idx="203">
                  <c:v>0.902386072627547</c:v>
                </c:pt>
                <c:pt idx="204">
                  <c:v>0.902386072627547</c:v>
                </c:pt>
                <c:pt idx="205">
                  <c:v>0.902386072627547</c:v>
                </c:pt>
                <c:pt idx="206">
                  <c:v>0.89616272040252942</c:v>
                </c:pt>
                <c:pt idx="207">
                  <c:v>0.88993936817751185</c:v>
                </c:pt>
                <c:pt idx="208">
                  <c:v>0.87126931150245912</c:v>
                </c:pt>
                <c:pt idx="209">
                  <c:v>0.85882260705242397</c:v>
                </c:pt>
                <c:pt idx="210">
                  <c:v>0.83392919815235389</c:v>
                </c:pt>
                <c:pt idx="211">
                  <c:v>0.80903578925228359</c:v>
                </c:pt>
                <c:pt idx="212">
                  <c:v>0.79036573257723086</c:v>
                </c:pt>
                <c:pt idx="213">
                  <c:v>0.79036573257723086</c:v>
                </c:pt>
                <c:pt idx="214">
                  <c:v>0.79036573257723086</c:v>
                </c:pt>
                <c:pt idx="215">
                  <c:v>0.79036573257723086</c:v>
                </c:pt>
                <c:pt idx="216">
                  <c:v>0.80281243702726601</c:v>
                </c:pt>
                <c:pt idx="217">
                  <c:v>0.82770584592733631</c:v>
                </c:pt>
                <c:pt idx="218">
                  <c:v>0.85882260705242397</c:v>
                </c:pt>
                <c:pt idx="219">
                  <c:v>0.8774926637274767</c:v>
                </c:pt>
                <c:pt idx="220">
                  <c:v>0.8774926637274767</c:v>
                </c:pt>
                <c:pt idx="221">
                  <c:v>0.8774926637274767</c:v>
                </c:pt>
                <c:pt idx="222">
                  <c:v>0.88371601595249427</c:v>
                </c:pt>
                <c:pt idx="223">
                  <c:v>0.88371601595249427</c:v>
                </c:pt>
                <c:pt idx="224">
                  <c:v>0.88371601595249427</c:v>
                </c:pt>
                <c:pt idx="225">
                  <c:v>0.88371601595249427</c:v>
                </c:pt>
                <c:pt idx="226">
                  <c:v>0.8774926637274767</c:v>
                </c:pt>
                <c:pt idx="227">
                  <c:v>0.87126931150245912</c:v>
                </c:pt>
                <c:pt idx="228">
                  <c:v>0.8774926637274767</c:v>
                </c:pt>
                <c:pt idx="229">
                  <c:v>0.8774926637274767</c:v>
                </c:pt>
                <c:pt idx="230">
                  <c:v>0.88371601595249427</c:v>
                </c:pt>
                <c:pt idx="231">
                  <c:v>0.89616272040252942</c:v>
                </c:pt>
                <c:pt idx="232">
                  <c:v>0.902386072627547</c:v>
                </c:pt>
                <c:pt idx="233">
                  <c:v>0.91483277707758215</c:v>
                </c:pt>
                <c:pt idx="234">
                  <c:v>0.91483277707758215</c:v>
                </c:pt>
                <c:pt idx="235">
                  <c:v>0.90860942485256457</c:v>
                </c:pt>
                <c:pt idx="236">
                  <c:v>0.902386072627547</c:v>
                </c:pt>
                <c:pt idx="237">
                  <c:v>0.902386072627547</c:v>
                </c:pt>
                <c:pt idx="238">
                  <c:v>0.89616272040252942</c:v>
                </c:pt>
                <c:pt idx="239">
                  <c:v>0.89616272040252942</c:v>
                </c:pt>
                <c:pt idx="240">
                  <c:v>0.88993936817751185</c:v>
                </c:pt>
                <c:pt idx="241">
                  <c:v>0.88371601595249427</c:v>
                </c:pt>
                <c:pt idx="242">
                  <c:v>0.88371601595249427</c:v>
                </c:pt>
                <c:pt idx="243">
                  <c:v>0.88371601595249427</c:v>
                </c:pt>
                <c:pt idx="244">
                  <c:v>0.88993936817751185</c:v>
                </c:pt>
                <c:pt idx="245">
                  <c:v>0.88371601595249427</c:v>
                </c:pt>
                <c:pt idx="246">
                  <c:v>0.8774926637274767</c:v>
                </c:pt>
                <c:pt idx="247">
                  <c:v>0.87126931150245912</c:v>
                </c:pt>
                <c:pt idx="248">
                  <c:v>0.85882260705242397</c:v>
                </c:pt>
                <c:pt idx="249">
                  <c:v>0.84637590260238904</c:v>
                </c:pt>
                <c:pt idx="250">
                  <c:v>0.84015255037737147</c:v>
                </c:pt>
                <c:pt idx="251">
                  <c:v>0.83392919815235389</c:v>
                </c:pt>
                <c:pt idx="252">
                  <c:v>0.82770584592733631</c:v>
                </c:pt>
                <c:pt idx="253">
                  <c:v>0.82770584592733631</c:v>
                </c:pt>
                <c:pt idx="254">
                  <c:v>0.82770584592733631</c:v>
                </c:pt>
                <c:pt idx="255">
                  <c:v>0.83392919815235389</c:v>
                </c:pt>
                <c:pt idx="256">
                  <c:v>0.84637590260238904</c:v>
                </c:pt>
                <c:pt idx="257">
                  <c:v>0.85259925482740662</c:v>
                </c:pt>
                <c:pt idx="258">
                  <c:v>0.86504595927744155</c:v>
                </c:pt>
                <c:pt idx="259">
                  <c:v>0.8774926637274767</c:v>
                </c:pt>
                <c:pt idx="260">
                  <c:v>0.88371601595249427</c:v>
                </c:pt>
                <c:pt idx="261">
                  <c:v>0.88993936817751185</c:v>
                </c:pt>
                <c:pt idx="262">
                  <c:v>0.89616272040252942</c:v>
                </c:pt>
                <c:pt idx="263">
                  <c:v>0.902386072627547</c:v>
                </c:pt>
                <c:pt idx="264">
                  <c:v>0.902386072627547</c:v>
                </c:pt>
                <c:pt idx="265">
                  <c:v>0.902386072627547</c:v>
                </c:pt>
                <c:pt idx="266">
                  <c:v>0.902386072627547</c:v>
                </c:pt>
                <c:pt idx="267">
                  <c:v>0.902386072627547</c:v>
                </c:pt>
                <c:pt idx="268">
                  <c:v>0.902386072627547</c:v>
                </c:pt>
                <c:pt idx="269">
                  <c:v>0.902386072627547</c:v>
                </c:pt>
                <c:pt idx="270">
                  <c:v>0.89616272040252942</c:v>
                </c:pt>
                <c:pt idx="271">
                  <c:v>0.89616272040252942</c:v>
                </c:pt>
                <c:pt idx="272">
                  <c:v>0.89616272040252942</c:v>
                </c:pt>
                <c:pt idx="273">
                  <c:v>0.89616272040252942</c:v>
                </c:pt>
                <c:pt idx="274">
                  <c:v>0.902386072627547</c:v>
                </c:pt>
                <c:pt idx="275">
                  <c:v>0.902386072627547</c:v>
                </c:pt>
                <c:pt idx="276">
                  <c:v>0.902386072627547</c:v>
                </c:pt>
                <c:pt idx="277">
                  <c:v>0.902386072627547</c:v>
                </c:pt>
                <c:pt idx="278">
                  <c:v>0.89616272040252942</c:v>
                </c:pt>
                <c:pt idx="279">
                  <c:v>0.88993936817751185</c:v>
                </c:pt>
                <c:pt idx="280">
                  <c:v>0.87126931150245912</c:v>
                </c:pt>
                <c:pt idx="281">
                  <c:v>0.85882260705242397</c:v>
                </c:pt>
                <c:pt idx="282">
                  <c:v>0.83392919815235389</c:v>
                </c:pt>
                <c:pt idx="283">
                  <c:v>0.80903578925228359</c:v>
                </c:pt>
                <c:pt idx="284">
                  <c:v>0.79036573257723086</c:v>
                </c:pt>
                <c:pt idx="285">
                  <c:v>0.79036573257723086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D-4C30-B3B2-331B03604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75472"/>
        <c:axId val="504468992"/>
      </c:radarChart>
      <c:catAx>
        <c:axId val="504475472"/>
        <c:scaling>
          <c:orientation val="minMax"/>
        </c:scaling>
        <c:delete val="1"/>
        <c:axPos val="b"/>
        <c:majorTickMark val="none"/>
        <c:minorTickMark val="none"/>
        <c:tickLblPos val="nextTo"/>
        <c:crossAx val="504468992"/>
        <c:crosses val="autoZero"/>
        <c:auto val="1"/>
        <c:lblAlgn val="ctr"/>
        <c:lblOffset val="100"/>
        <c:noMultiLvlLbl val="0"/>
      </c:catAx>
      <c:valAx>
        <c:axId val="5044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47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светового</a:t>
            </a:r>
            <a:r>
              <a:rPr lang="ru-RU" baseline="0"/>
              <a:t> потока от 6-и ламповой установки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Лист1!$B$1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Лист1!$C$2:$C$288</c:f>
              <c:numCache>
                <c:formatCode>General</c:formatCode>
                <c:ptCount val="287"/>
                <c:pt idx="0">
                  <c:v>0.87037037037037024</c:v>
                </c:pt>
                <c:pt idx="1">
                  <c:v>0.87962962962962954</c:v>
                </c:pt>
                <c:pt idx="2">
                  <c:v>0.87962962962962954</c:v>
                </c:pt>
                <c:pt idx="3">
                  <c:v>0.87499999999999989</c:v>
                </c:pt>
                <c:pt idx="4">
                  <c:v>0.87499999999999989</c:v>
                </c:pt>
                <c:pt idx="5">
                  <c:v>0.87962962962962954</c:v>
                </c:pt>
                <c:pt idx="6">
                  <c:v>0.87962962962962954</c:v>
                </c:pt>
                <c:pt idx="7">
                  <c:v>0.90740740740740733</c:v>
                </c:pt>
                <c:pt idx="8">
                  <c:v>0.90740740740740733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0.91203703703703698</c:v>
                </c:pt>
                <c:pt idx="12">
                  <c:v>0.91203703703703698</c:v>
                </c:pt>
                <c:pt idx="13">
                  <c:v>0.8657407407407407</c:v>
                </c:pt>
                <c:pt idx="14">
                  <c:v>0.8657407407407407</c:v>
                </c:pt>
                <c:pt idx="15">
                  <c:v>0.79629629629629628</c:v>
                </c:pt>
                <c:pt idx="16">
                  <c:v>0.79629629629629628</c:v>
                </c:pt>
                <c:pt idx="17">
                  <c:v>0.72222222222222221</c:v>
                </c:pt>
                <c:pt idx="18">
                  <c:v>0.72222222222222221</c:v>
                </c:pt>
                <c:pt idx="19">
                  <c:v>0.64814814814814803</c:v>
                </c:pt>
                <c:pt idx="20">
                  <c:v>0.64814814814814803</c:v>
                </c:pt>
                <c:pt idx="21">
                  <c:v>0.56944444444444442</c:v>
                </c:pt>
                <c:pt idx="22">
                  <c:v>0.56944444444444442</c:v>
                </c:pt>
                <c:pt idx="23">
                  <c:v>0.47222222222222221</c:v>
                </c:pt>
                <c:pt idx="24">
                  <c:v>0.47222222222222221</c:v>
                </c:pt>
                <c:pt idx="25">
                  <c:v>0.43981481481481477</c:v>
                </c:pt>
                <c:pt idx="26">
                  <c:v>0.43981481481481477</c:v>
                </c:pt>
                <c:pt idx="27">
                  <c:v>0.56944444444444442</c:v>
                </c:pt>
                <c:pt idx="28">
                  <c:v>0.56944444444444442</c:v>
                </c:pt>
                <c:pt idx="29">
                  <c:v>0.71296296296296291</c:v>
                </c:pt>
                <c:pt idx="30">
                  <c:v>0.71296296296296291</c:v>
                </c:pt>
                <c:pt idx="31">
                  <c:v>0.69444444444444442</c:v>
                </c:pt>
                <c:pt idx="32">
                  <c:v>0.69444444444444442</c:v>
                </c:pt>
                <c:pt idx="33">
                  <c:v>0.73148148148148151</c:v>
                </c:pt>
                <c:pt idx="34">
                  <c:v>0.73148148148148151</c:v>
                </c:pt>
                <c:pt idx="35">
                  <c:v>0.87499999999999989</c:v>
                </c:pt>
                <c:pt idx="36">
                  <c:v>0.87499999999999989</c:v>
                </c:pt>
                <c:pt idx="37">
                  <c:v>0.85648148148148151</c:v>
                </c:pt>
                <c:pt idx="38">
                  <c:v>0.85648148148148151</c:v>
                </c:pt>
                <c:pt idx="39">
                  <c:v>0.77777777777777768</c:v>
                </c:pt>
                <c:pt idx="40">
                  <c:v>0.77777777777777768</c:v>
                </c:pt>
                <c:pt idx="41">
                  <c:v>0.75462962962962954</c:v>
                </c:pt>
                <c:pt idx="42">
                  <c:v>0.75462962962962954</c:v>
                </c:pt>
                <c:pt idx="43">
                  <c:v>0.67129629629629628</c:v>
                </c:pt>
                <c:pt idx="44">
                  <c:v>0.67129629629629628</c:v>
                </c:pt>
                <c:pt idx="45">
                  <c:v>0.69444444444444442</c:v>
                </c:pt>
                <c:pt idx="46">
                  <c:v>0.69444444444444442</c:v>
                </c:pt>
                <c:pt idx="47">
                  <c:v>0.68055555555555547</c:v>
                </c:pt>
                <c:pt idx="48">
                  <c:v>0.68055555555555547</c:v>
                </c:pt>
                <c:pt idx="49">
                  <c:v>0.66666666666666663</c:v>
                </c:pt>
                <c:pt idx="50">
                  <c:v>0.80092592592592582</c:v>
                </c:pt>
                <c:pt idx="51">
                  <c:v>0.66666666666666663</c:v>
                </c:pt>
                <c:pt idx="52">
                  <c:v>0.80092592592592582</c:v>
                </c:pt>
                <c:pt idx="53">
                  <c:v>0.90277777777777768</c:v>
                </c:pt>
                <c:pt idx="54">
                  <c:v>0.90277777777777768</c:v>
                </c:pt>
                <c:pt idx="55">
                  <c:v>0.93981481481481466</c:v>
                </c:pt>
                <c:pt idx="56">
                  <c:v>0.93981481481481466</c:v>
                </c:pt>
                <c:pt idx="57">
                  <c:v>0.96759259259259245</c:v>
                </c:pt>
                <c:pt idx="58">
                  <c:v>0.96759259259259245</c:v>
                </c:pt>
                <c:pt idx="59">
                  <c:v>0.95833333333333315</c:v>
                </c:pt>
                <c:pt idx="60">
                  <c:v>0.95833333333333315</c:v>
                </c:pt>
                <c:pt idx="61">
                  <c:v>0.90740740740740733</c:v>
                </c:pt>
                <c:pt idx="62">
                  <c:v>0.90740740740740733</c:v>
                </c:pt>
                <c:pt idx="63">
                  <c:v>0.83796296296296291</c:v>
                </c:pt>
                <c:pt idx="64">
                  <c:v>0.83796296296296291</c:v>
                </c:pt>
                <c:pt idx="65">
                  <c:v>0.76388888888888884</c:v>
                </c:pt>
                <c:pt idx="66">
                  <c:v>0.76388888888888884</c:v>
                </c:pt>
                <c:pt idx="67">
                  <c:v>0.67129629629629628</c:v>
                </c:pt>
                <c:pt idx="68">
                  <c:v>0.67129629629629628</c:v>
                </c:pt>
                <c:pt idx="69">
                  <c:v>0.58796296296296291</c:v>
                </c:pt>
                <c:pt idx="70">
                  <c:v>0.58796296296296291</c:v>
                </c:pt>
                <c:pt idx="71">
                  <c:v>0.57407407407407407</c:v>
                </c:pt>
                <c:pt idx="72">
                  <c:v>0.57407407407407407</c:v>
                </c:pt>
                <c:pt idx="73">
                  <c:v>0.59259259259259256</c:v>
                </c:pt>
                <c:pt idx="74">
                  <c:v>0.59259259259259256</c:v>
                </c:pt>
                <c:pt idx="75">
                  <c:v>0.625</c:v>
                </c:pt>
                <c:pt idx="76">
                  <c:v>0.625</c:v>
                </c:pt>
                <c:pt idx="77">
                  <c:v>0.69444444444444442</c:v>
                </c:pt>
                <c:pt idx="78">
                  <c:v>0.69444444444444442</c:v>
                </c:pt>
                <c:pt idx="79">
                  <c:v>0.77314814814814803</c:v>
                </c:pt>
                <c:pt idx="80">
                  <c:v>0.77314814814814803</c:v>
                </c:pt>
                <c:pt idx="81">
                  <c:v>0.85185185185185186</c:v>
                </c:pt>
                <c:pt idx="82">
                  <c:v>0.85185185185185186</c:v>
                </c:pt>
                <c:pt idx="83">
                  <c:v>0.91203703703703698</c:v>
                </c:pt>
                <c:pt idx="84">
                  <c:v>0.91203703703703698</c:v>
                </c:pt>
                <c:pt idx="85">
                  <c:v>0.92129629629629628</c:v>
                </c:pt>
                <c:pt idx="86">
                  <c:v>0.92129629629629628</c:v>
                </c:pt>
                <c:pt idx="87">
                  <c:v>0.91203703703703698</c:v>
                </c:pt>
                <c:pt idx="88">
                  <c:v>0.91203703703703698</c:v>
                </c:pt>
                <c:pt idx="89">
                  <c:v>0.88888888888888884</c:v>
                </c:pt>
                <c:pt idx="90">
                  <c:v>0.88888888888888884</c:v>
                </c:pt>
                <c:pt idx="91">
                  <c:v>0.85648148148148151</c:v>
                </c:pt>
                <c:pt idx="92">
                  <c:v>0.85648148148148151</c:v>
                </c:pt>
                <c:pt idx="93">
                  <c:v>0.76388888888888884</c:v>
                </c:pt>
                <c:pt idx="94">
                  <c:v>0.76388888888888884</c:v>
                </c:pt>
                <c:pt idx="95">
                  <c:v>0.69907407407407407</c:v>
                </c:pt>
                <c:pt idx="96">
                  <c:v>0.69907407407407407</c:v>
                </c:pt>
                <c:pt idx="97">
                  <c:v>0.76851851851851838</c:v>
                </c:pt>
                <c:pt idx="98">
                  <c:v>0.76851851851851838</c:v>
                </c:pt>
                <c:pt idx="99">
                  <c:v>0.79166666666666663</c:v>
                </c:pt>
                <c:pt idx="100">
                  <c:v>0.79166666666666663</c:v>
                </c:pt>
                <c:pt idx="101">
                  <c:v>0.70833333333333326</c:v>
                </c:pt>
                <c:pt idx="102">
                  <c:v>0.70833333333333326</c:v>
                </c:pt>
                <c:pt idx="103">
                  <c:v>0.73611111111111105</c:v>
                </c:pt>
                <c:pt idx="104">
                  <c:v>0.73611111111111105</c:v>
                </c:pt>
                <c:pt idx="105">
                  <c:v>0.80555555555555547</c:v>
                </c:pt>
                <c:pt idx="106">
                  <c:v>0.80555555555555547</c:v>
                </c:pt>
                <c:pt idx="107">
                  <c:v>0.83796296296296291</c:v>
                </c:pt>
                <c:pt idx="108">
                  <c:v>0.83796296296296291</c:v>
                </c:pt>
                <c:pt idx="109">
                  <c:v>0.7407407407407407</c:v>
                </c:pt>
                <c:pt idx="110">
                  <c:v>0.7407407407407407</c:v>
                </c:pt>
                <c:pt idx="111">
                  <c:v>0.69444444444444442</c:v>
                </c:pt>
                <c:pt idx="112">
                  <c:v>0.69444444444444442</c:v>
                </c:pt>
                <c:pt idx="113">
                  <c:v>0.66203703703703698</c:v>
                </c:pt>
                <c:pt idx="114">
                  <c:v>0.66203703703703698</c:v>
                </c:pt>
                <c:pt idx="115">
                  <c:v>0.6157407407407407</c:v>
                </c:pt>
                <c:pt idx="116">
                  <c:v>0.6157407407407407</c:v>
                </c:pt>
                <c:pt idx="117">
                  <c:v>0.53240740740740733</c:v>
                </c:pt>
                <c:pt idx="118">
                  <c:v>0.53240740740740733</c:v>
                </c:pt>
                <c:pt idx="119">
                  <c:v>0.45833333333333331</c:v>
                </c:pt>
                <c:pt idx="120">
                  <c:v>0.45833333333333331</c:v>
                </c:pt>
                <c:pt idx="121">
                  <c:v>0.54166666666666663</c:v>
                </c:pt>
                <c:pt idx="122">
                  <c:v>0.54166666666666663</c:v>
                </c:pt>
                <c:pt idx="123">
                  <c:v>0.70370370370370372</c:v>
                </c:pt>
                <c:pt idx="124">
                  <c:v>0.70370370370370372</c:v>
                </c:pt>
                <c:pt idx="125">
                  <c:v>0.85185185185185186</c:v>
                </c:pt>
                <c:pt idx="126">
                  <c:v>0.85185185185185186</c:v>
                </c:pt>
                <c:pt idx="127">
                  <c:v>0.91666666666666663</c:v>
                </c:pt>
                <c:pt idx="128">
                  <c:v>0.91666666666666663</c:v>
                </c:pt>
                <c:pt idx="129">
                  <c:v>0.96759259259259245</c:v>
                </c:pt>
                <c:pt idx="130">
                  <c:v>0.96759259259259245</c:v>
                </c:pt>
                <c:pt idx="131">
                  <c:v>1</c:v>
                </c:pt>
                <c:pt idx="132">
                  <c:v>1</c:v>
                </c:pt>
                <c:pt idx="133">
                  <c:v>0.98611111111111105</c:v>
                </c:pt>
                <c:pt idx="134">
                  <c:v>0.98611111111111105</c:v>
                </c:pt>
                <c:pt idx="135">
                  <c:v>0.94907407407407396</c:v>
                </c:pt>
                <c:pt idx="136">
                  <c:v>0.94907407407407396</c:v>
                </c:pt>
                <c:pt idx="137">
                  <c:v>0.91203703703703698</c:v>
                </c:pt>
                <c:pt idx="138">
                  <c:v>0.91203703703703698</c:v>
                </c:pt>
                <c:pt idx="139">
                  <c:v>0.87499999999999989</c:v>
                </c:pt>
                <c:pt idx="140">
                  <c:v>0.87499999999999989</c:v>
                </c:pt>
                <c:pt idx="141">
                  <c:v>0.84259259259259256</c:v>
                </c:pt>
                <c:pt idx="142">
                  <c:v>0.84259259259259256</c:v>
                </c:pt>
                <c:pt idx="143">
                  <c:v>0.83333333333333326</c:v>
                </c:pt>
                <c:pt idx="144">
                  <c:v>0.83333333333333326</c:v>
                </c:pt>
                <c:pt idx="145">
                  <c:v>0.84259259259259256</c:v>
                </c:pt>
                <c:pt idx="146">
                  <c:v>0.84259259259259256</c:v>
                </c:pt>
                <c:pt idx="147">
                  <c:v>0.87499999999999989</c:v>
                </c:pt>
                <c:pt idx="148">
                  <c:v>0.87499999999999989</c:v>
                </c:pt>
                <c:pt idx="149">
                  <c:v>0.91203703703703698</c:v>
                </c:pt>
                <c:pt idx="150">
                  <c:v>0.91203703703703698</c:v>
                </c:pt>
                <c:pt idx="151">
                  <c:v>0.94907407407407396</c:v>
                </c:pt>
                <c:pt idx="152">
                  <c:v>0.94907407407407396</c:v>
                </c:pt>
                <c:pt idx="153">
                  <c:v>0.98611111111111105</c:v>
                </c:pt>
                <c:pt idx="154">
                  <c:v>0.98611111111111105</c:v>
                </c:pt>
                <c:pt idx="155">
                  <c:v>1</c:v>
                </c:pt>
                <c:pt idx="156">
                  <c:v>1</c:v>
                </c:pt>
                <c:pt idx="157">
                  <c:v>0.96759259259259245</c:v>
                </c:pt>
                <c:pt idx="158">
                  <c:v>0.96759259259259245</c:v>
                </c:pt>
                <c:pt idx="159">
                  <c:v>0.91666666666666663</c:v>
                </c:pt>
                <c:pt idx="160">
                  <c:v>0.91666666666666663</c:v>
                </c:pt>
                <c:pt idx="161">
                  <c:v>0.85185185185185186</c:v>
                </c:pt>
                <c:pt idx="162">
                  <c:v>0.85185185185185186</c:v>
                </c:pt>
                <c:pt idx="163">
                  <c:v>0.70370370370370372</c:v>
                </c:pt>
                <c:pt idx="164">
                  <c:v>0.70370370370370372</c:v>
                </c:pt>
                <c:pt idx="165">
                  <c:v>0.54166666666666663</c:v>
                </c:pt>
                <c:pt idx="166">
                  <c:v>0.54166666666666663</c:v>
                </c:pt>
                <c:pt idx="167">
                  <c:v>0.45833333333333331</c:v>
                </c:pt>
                <c:pt idx="168">
                  <c:v>0.45833333333333331</c:v>
                </c:pt>
                <c:pt idx="169">
                  <c:v>0.53240740740740733</c:v>
                </c:pt>
                <c:pt idx="170">
                  <c:v>0.53240740740740733</c:v>
                </c:pt>
                <c:pt idx="171">
                  <c:v>0.6157407407407407</c:v>
                </c:pt>
                <c:pt idx="172">
                  <c:v>0.6157407407407407</c:v>
                </c:pt>
                <c:pt idx="173">
                  <c:v>0.66203703703703698</c:v>
                </c:pt>
                <c:pt idx="174">
                  <c:v>0.66203703703703698</c:v>
                </c:pt>
                <c:pt idx="175">
                  <c:v>0.69444444444444442</c:v>
                </c:pt>
                <c:pt idx="176">
                  <c:v>0.69444444444444442</c:v>
                </c:pt>
                <c:pt idx="177">
                  <c:v>0.7407407407407407</c:v>
                </c:pt>
                <c:pt idx="178">
                  <c:v>0.7407407407407407</c:v>
                </c:pt>
                <c:pt idx="179">
                  <c:v>0.83796296296296291</c:v>
                </c:pt>
                <c:pt idx="180">
                  <c:v>0.83796296296296291</c:v>
                </c:pt>
                <c:pt idx="181">
                  <c:v>0.80555555555555547</c:v>
                </c:pt>
                <c:pt idx="182">
                  <c:v>0.80555555555555547</c:v>
                </c:pt>
                <c:pt idx="183">
                  <c:v>0.73611111111111105</c:v>
                </c:pt>
                <c:pt idx="184">
                  <c:v>0.73611111111111105</c:v>
                </c:pt>
                <c:pt idx="185">
                  <c:v>0.70833333333333326</c:v>
                </c:pt>
                <c:pt idx="186">
                  <c:v>0.70833333333333326</c:v>
                </c:pt>
                <c:pt idx="187">
                  <c:v>0.79166666666666663</c:v>
                </c:pt>
                <c:pt idx="188">
                  <c:v>0.79166666666666663</c:v>
                </c:pt>
                <c:pt idx="189">
                  <c:v>0.76851851851851838</c:v>
                </c:pt>
                <c:pt idx="190">
                  <c:v>0.76851851851851838</c:v>
                </c:pt>
                <c:pt idx="191">
                  <c:v>0.69907407407407407</c:v>
                </c:pt>
                <c:pt idx="192">
                  <c:v>0.69907407407407407</c:v>
                </c:pt>
                <c:pt idx="193">
                  <c:v>0.76388888888888884</c:v>
                </c:pt>
                <c:pt idx="194">
                  <c:v>0.76388888888888884</c:v>
                </c:pt>
                <c:pt idx="195">
                  <c:v>0.85648148148148151</c:v>
                </c:pt>
                <c:pt idx="196">
                  <c:v>0.85648148148148151</c:v>
                </c:pt>
                <c:pt idx="197">
                  <c:v>0.88888888888888884</c:v>
                </c:pt>
                <c:pt idx="198">
                  <c:v>0.88888888888888884</c:v>
                </c:pt>
                <c:pt idx="199">
                  <c:v>0.91203703703703698</c:v>
                </c:pt>
                <c:pt idx="200">
                  <c:v>0.91203703703703698</c:v>
                </c:pt>
                <c:pt idx="201">
                  <c:v>0.92129629629629628</c:v>
                </c:pt>
                <c:pt idx="202">
                  <c:v>0.92129629629629628</c:v>
                </c:pt>
                <c:pt idx="203">
                  <c:v>0.91203703703703698</c:v>
                </c:pt>
                <c:pt idx="204">
                  <c:v>0.91203703703703698</c:v>
                </c:pt>
                <c:pt idx="205">
                  <c:v>0.85185185185185186</c:v>
                </c:pt>
                <c:pt idx="206">
                  <c:v>0.85185185185185186</c:v>
                </c:pt>
                <c:pt idx="207">
                  <c:v>0.77314814814814803</c:v>
                </c:pt>
                <c:pt idx="208">
                  <c:v>0.77314814814814803</c:v>
                </c:pt>
                <c:pt idx="209">
                  <c:v>0.69444444444444442</c:v>
                </c:pt>
                <c:pt idx="210">
                  <c:v>0.69444444444444442</c:v>
                </c:pt>
                <c:pt idx="211">
                  <c:v>0.625</c:v>
                </c:pt>
                <c:pt idx="212">
                  <c:v>0.625</c:v>
                </c:pt>
                <c:pt idx="213">
                  <c:v>0.59259259259259256</c:v>
                </c:pt>
                <c:pt idx="214">
                  <c:v>0.59259259259259256</c:v>
                </c:pt>
                <c:pt idx="215">
                  <c:v>0.57407407407407407</c:v>
                </c:pt>
                <c:pt idx="216">
                  <c:v>0.57407407407407407</c:v>
                </c:pt>
                <c:pt idx="217">
                  <c:v>0.58796296296296291</c:v>
                </c:pt>
                <c:pt idx="218">
                  <c:v>0.58796296296296291</c:v>
                </c:pt>
                <c:pt idx="219">
                  <c:v>0.67129629629629628</c:v>
                </c:pt>
                <c:pt idx="220">
                  <c:v>0.67129629629629628</c:v>
                </c:pt>
                <c:pt idx="221">
                  <c:v>0.76388888888888884</c:v>
                </c:pt>
                <c:pt idx="222">
                  <c:v>0.76388888888888884</c:v>
                </c:pt>
                <c:pt idx="223">
                  <c:v>0.83796296296296291</c:v>
                </c:pt>
                <c:pt idx="224">
                  <c:v>0.83796296296296291</c:v>
                </c:pt>
                <c:pt idx="225">
                  <c:v>0.90740740740740733</c:v>
                </c:pt>
                <c:pt idx="226">
                  <c:v>0.90740740740740733</c:v>
                </c:pt>
                <c:pt idx="227">
                  <c:v>0.95833333333333315</c:v>
                </c:pt>
                <c:pt idx="228">
                  <c:v>0.95833333333333315</c:v>
                </c:pt>
                <c:pt idx="229">
                  <c:v>0.96759259259259245</c:v>
                </c:pt>
                <c:pt idx="230">
                  <c:v>0.96759259259259245</c:v>
                </c:pt>
                <c:pt idx="231">
                  <c:v>0.93981481481481466</c:v>
                </c:pt>
                <c:pt idx="232">
                  <c:v>0.93981481481481466</c:v>
                </c:pt>
                <c:pt idx="233">
                  <c:v>0.90277777777777768</c:v>
                </c:pt>
                <c:pt idx="234">
                  <c:v>0.90277777777777768</c:v>
                </c:pt>
                <c:pt idx="235">
                  <c:v>0.80092592592592582</c:v>
                </c:pt>
                <c:pt idx="236">
                  <c:v>0.80092592592592582</c:v>
                </c:pt>
                <c:pt idx="237">
                  <c:v>0.66666666666666663</c:v>
                </c:pt>
                <c:pt idx="238">
                  <c:v>0.66666666666666663</c:v>
                </c:pt>
                <c:pt idx="239">
                  <c:v>0.68055555555555547</c:v>
                </c:pt>
                <c:pt idx="240">
                  <c:v>0.68055555555555547</c:v>
                </c:pt>
                <c:pt idx="241">
                  <c:v>0.69444444444444442</c:v>
                </c:pt>
                <c:pt idx="242">
                  <c:v>0.69444444444444442</c:v>
                </c:pt>
                <c:pt idx="243">
                  <c:v>0.67129629629629628</c:v>
                </c:pt>
                <c:pt idx="244">
                  <c:v>0.67129629629629628</c:v>
                </c:pt>
                <c:pt idx="245">
                  <c:v>0.75462962962962954</c:v>
                </c:pt>
                <c:pt idx="246">
                  <c:v>0.75462962962962954</c:v>
                </c:pt>
                <c:pt idx="247">
                  <c:v>0.77777777777777768</c:v>
                </c:pt>
                <c:pt idx="248">
                  <c:v>0.77777777777777768</c:v>
                </c:pt>
                <c:pt idx="249">
                  <c:v>0.85648148148148151</c:v>
                </c:pt>
                <c:pt idx="250">
                  <c:v>0.85648148148148151</c:v>
                </c:pt>
                <c:pt idx="251">
                  <c:v>0.87499999999999989</c:v>
                </c:pt>
                <c:pt idx="252">
                  <c:v>0.87499999999999989</c:v>
                </c:pt>
                <c:pt idx="253">
                  <c:v>0.73148148148148151</c:v>
                </c:pt>
                <c:pt idx="254">
                  <c:v>0.73148148148148151</c:v>
                </c:pt>
                <c:pt idx="255">
                  <c:v>0.69444444444444442</c:v>
                </c:pt>
                <c:pt idx="256">
                  <c:v>0.69444444444444442</c:v>
                </c:pt>
                <c:pt idx="257">
                  <c:v>0.71296296296296291</c:v>
                </c:pt>
                <c:pt idx="258">
                  <c:v>0.71296296296296291</c:v>
                </c:pt>
                <c:pt idx="259">
                  <c:v>0.56944444444444442</c:v>
                </c:pt>
                <c:pt idx="260">
                  <c:v>0.56944444444444442</c:v>
                </c:pt>
                <c:pt idx="261">
                  <c:v>0.43981481481481477</c:v>
                </c:pt>
                <c:pt idx="262">
                  <c:v>0.43981481481481477</c:v>
                </c:pt>
                <c:pt idx="263">
                  <c:v>0.47222222222222221</c:v>
                </c:pt>
                <c:pt idx="264">
                  <c:v>0.47222222222222221</c:v>
                </c:pt>
                <c:pt idx="265">
                  <c:v>0.56944444444444442</c:v>
                </c:pt>
                <c:pt idx="266">
                  <c:v>0.56944444444444442</c:v>
                </c:pt>
                <c:pt idx="267">
                  <c:v>0.64814814814814803</c:v>
                </c:pt>
                <c:pt idx="268">
                  <c:v>0.64814814814814803</c:v>
                </c:pt>
                <c:pt idx="269">
                  <c:v>0.72222222222222221</c:v>
                </c:pt>
                <c:pt idx="270">
                  <c:v>0.72222222222222221</c:v>
                </c:pt>
                <c:pt idx="271">
                  <c:v>0.79629629629629628</c:v>
                </c:pt>
                <c:pt idx="272">
                  <c:v>0.79629629629629628</c:v>
                </c:pt>
                <c:pt idx="273">
                  <c:v>0.8657407407407407</c:v>
                </c:pt>
                <c:pt idx="274">
                  <c:v>0.8657407407407407</c:v>
                </c:pt>
                <c:pt idx="275">
                  <c:v>0.91203703703703698</c:v>
                </c:pt>
                <c:pt idx="276">
                  <c:v>0.91203703703703698</c:v>
                </c:pt>
                <c:pt idx="277">
                  <c:v>0.91666666666666663</c:v>
                </c:pt>
                <c:pt idx="278">
                  <c:v>0.91666666666666663</c:v>
                </c:pt>
                <c:pt idx="279">
                  <c:v>0.90740740740740733</c:v>
                </c:pt>
                <c:pt idx="280">
                  <c:v>0.90740740740740733</c:v>
                </c:pt>
                <c:pt idx="281">
                  <c:v>0.87962962962962954</c:v>
                </c:pt>
                <c:pt idx="282">
                  <c:v>0.87962962962962954</c:v>
                </c:pt>
                <c:pt idx="283">
                  <c:v>0.87499999999999989</c:v>
                </c:pt>
                <c:pt idx="284">
                  <c:v>0.87499999999999989</c:v>
                </c:pt>
                <c:pt idx="285">
                  <c:v>0.87962962962962954</c:v>
                </c:pt>
                <c:pt idx="286">
                  <c:v>0.87962962962962954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D-4EB0-88C3-EF7307EC0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24784"/>
        <c:axId val="551025504"/>
      </c:radarChart>
      <c:catAx>
        <c:axId val="551024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51025504"/>
        <c:crosses val="autoZero"/>
        <c:auto val="1"/>
        <c:lblAlgn val="ctr"/>
        <c:lblOffset val="100"/>
        <c:noMultiLvlLbl val="0"/>
      </c:catAx>
      <c:valAx>
        <c:axId val="5510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  <a:alpha val="22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3175">
            <a:noFill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024784"/>
        <c:crosses val="autoZero"/>
        <c:crossBetween val="between"/>
        <c:minorUnit val="5.000000000000001E-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Угловое распределение интенсивности от напольного излучателя с 3-я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U-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образными лампами.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Традиционное расположение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Лист1!$B$2:$B$288</c:f>
              <c:numCache>
                <c:formatCode>General</c:formatCode>
                <c:ptCount val="287"/>
                <c:pt idx="0">
                  <c:v>0.77964211772695502</c:v>
                </c:pt>
                <c:pt idx="1">
                  <c:v>0.78793618280915667</c:v>
                </c:pt>
                <c:pt idx="2">
                  <c:v>0.78793618280915667</c:v>
                </c:pt>
                <c:pt idx="3">
                  <c:v>0.78378915026805585</c:v>
                </c:pt>
                <c:pt idx="4">
                  <c:v>0.78378915026805585</c:v>
                </c:pt>
                <c:pt idx="5">
                  <c:v>0.78793618280915667</c:v>
                </c:pt>
                <c:pt idx="6">
                  <c:v>0.78793618280915667</c:v>
                </c:pt>
                <c:pt idx="7">
                  <c:v>0.81281837805576163</c:v>
                </c:pt>
                <c:pt idx="8">
                  <c:v>0.81281837805576163</c:v>
                </c:pt>
                <c:pt idx="9">
                  <c:v>0.82111244313796328</c:v>
                </c:pt>
                <c:pt idx="10">
                  <c:v>0.82111244313796328</c:v>
                </c:pt>
                <c:pt idx="11">
                  <c:v>0.81696541059686245</c:v>
                </c:pt>
                <c:pt idx="12">
                  <c:v>0.81696541059686245</c:v>
                </c:pt>
                <c:pt idx="13">
                  <c:v>0.7754950851858543</c:v>
                </c:pt>
                <c:pt idx="14">
                  <c:v>0.7754950851858543</c:v>
                </c:pt>
                <c:pt idx="15">
                  <c:v>0.71328959706934181</c:v>
                </c:pt>
                <c:pt idx="16">
                  <c:v>0.71328959706934181</c:v>
                </c:pt>
                <c:pt idx="17">
                  <c:v>0.64693707641172871</c:v>
                </c:pt>
                <c:pt idx="18">
                  <c:v>0.64693707641172871</c:v>
                </c:pt>
                <c:pt idx="19">
                  <c:v>0.58058455575411538</c:v>
                </c:pt>
                <c:pt idx="20">
                  <c:v>0.58058455575411538</c:v>
                </c:pt>
                <c:pt idx="21">
                  <c:v>0.51008500255540146</c:v>
                </c:pt>
                <c:pt idx="22">
                  <c:v>0.51008500255540146</c:v>
                </c:pt>
                <c:pt idx="23">
                  <c:v>0.42299731919228412</c:v>
                </c:pt>
                <c:pt idx="24">
                  <c:v>0.42299731919228412</c:v>
                </c:pt>
                <c:pt idx="25">
                  <c:v>0.39396809140457834</c:v>
                </c:pt>
                <c:pt idx="26">
                  <c:v>0.39396809140457834</c:v>
                </c:pt>
                <c:pt idx="27">
                  <c:v>0.51008500255540146</c:v>
                </c:pt>
                <c:pt idx="28">
                  <c:v>0.51008500255540146</c:v>
                </c:pt>
                <c:pt idx="29">
                  <c:v>0.63864301132952705</c:v>
                </c:pt>
                <c:pt idx="30">
                  <c:v>0.63864301132952705</c:v>
                </c:pt>
                <c:pt idx="31">
                  <c:v>0.62205488116512375</c:v>
                </c:pt>
                <c:pt idx="32">
                  <c:v>0.62205488116512375</c:v>
                </c:pt>
                <c:pt idx="33">
                  <c:v>0.65523114149393036</c:v>
                </c:pt>
                <c:pt idx="34">
                  <c:v>0.65523114149393036</c:v>
                </c:pt>
                <c:pt idx="35">
                  <c:v>0.78378915026805585</c:v>
                </c:pt>
                <c:pt idx="36">
                  <c:v>0.78378915026805585</c:v>
                </c:pt>
                <c:pt idx="37">
                  <c:v>0.76720102010365265</c:v>
                </c:pt>
                <c:pt idx="38">
                  <c:v>0.76720102010365265</c:v>
                </c:pt>
                <c:pt idx="39">
                  <c:v>0.6967014669049385</c:v>
                </c:pt>
                <c:pt idx="40">
                  <c:v>0.6967014669049385</c:v>
                </c:pt>
                <c:pt idx="41">
                  <c:v>0.67596630419943438</c:v>
                </c:pt>
                <c:pt idx="42">
                  <c:v>0.67596630419943438</c:v>
                </c:pt>
                <c:pt idx="43">
                  <c:v>0.60131971845961962</c:v>
                </c:pt>
                <c:pt idx="44">
                  <c:v>0.60131971845961962</c:v>
                </c:pt>
                <c:pt idx="45">
                  <c:v>0.62205488116512375</c:v>
                </c:pt>
                <c:pt idx="46">
                  <c:v>0.62205488116512375</c:v>
                </c:pt>
                <c:pt idx="47">
                  <c:v>0.60961378354182127</c:v>
                </c:pt>
                <c:pt idx="48">
                  <c:v>0.60961378354182127</c:v>
                </c:pt>
                <c:pt idx="49">
                  <c:v>0.5971726859185188</c:v>
                </c:pt>
                <c:pt idx="50">
                  <c:v>0.71743662961044263</c:v>
                </c:pt>
                <c:pt idx="51">
                  <c:v>0.5971726859185188</c:v>
                </c:pt>
                <c:pt idx="52">
                  <c:v>0.71743662961044263</c:v>
                </c:pt>
                <c:pt idx="53">
                  <c:v>0.8086713455146608</c:v>
                </c:pt>
                <c:pt idx="54">
                  <c:v>0.8086713455146608</c:v>
                </c:pt>
                <c:pt idx="55">
                  <c:v>0.84184760584346729</c:v>
                </c:pt>
                <c:pt idx="56">
                  <c:v>0.84184760584346729</c:v>
                </c:pt>
                <c:pt idx="57">
                  <c:v>0.86672980109007236</c:v>
                </c:pt>
                <c:pt idx="58">
                  <c:v>0.86672980109007236</c:v>
                </c:pt>
                <c:pt idx="59">
                  <c:v>0.85843573600787071</c:v>
                </c:pt>
                <c:pt idx="60">
                  <c:v>0.85843573600787071</c:v>
                </c:pt>
                <c:pt idx="61">
                  <c:v>0.81281837805576163</c:v>
                </c:pt>
                <c:pt idx="62">
                  <c:v>0.81281837805576163</c:v>
                </c:pt>
                <c:pt idx="63">
                  <c:v>0.75061288993924935</c:v>
                </c:pt>
                <c:pt idx="64">
                  <c:v>0.75061288993924935</c:v>
                </c:pt>
                <c:pt idx="65">
                  <c:v>0.68426036928163603</c:v>
                </c:pt>
                <c:pt idx="66">
                  <c:v>0.68426036928163603</c:v>
                </c:pt>
                <c:pt idx="67">
                  <c:v>0.60131971845961962</c:v>
                </c:pt>
                <c:pt idx="68">
                  <c:v>0.60131971845961962</c:v>
                </c:pt>
                <c:pt idx="69">
                  <c:v>0.52667313271980476</c:v>
                </c:pt>
                <c:pt idx="70">
                  <c:v>0.52667313271980476</c:v>
                </c:pt>
                <c:pt idx="71">
                  <c:v>0.51423203509650228</c:v>
                </c:pt>
                <c:pt idx="72">
                  <c:v>0.51423203509650228</c:v>
                </c:pt>
                <c:pt idx="73">
                  <c:v>0.53082016526090559</c:v>
                </c:pt>
                <c:pt idx="74">
                  <c:v>0.53082016526090559</c:v>
                </c:pt>
                <c:pt idx="75">
                  <c:v>0.55984939304861137</c:v>
                </c:pt>
                <c:pt idx="76">
                  <c:v>0.55984939304861137</c:v>
                </c:pt>
                <c:pt idx="77">
                  <c:v>0.62205488116512375</c:v>
                </c:pt>
                <c:pt idx="78">
                  <c:v>0.62205488116512375</c:v>
                </c:pt>
                <c:pt idx="79">
                  <c:v>0.69255443436383768</c:v>
                </c:pt>
                <c:pt idx="80">
                  <c:v>0.69255443436383768</c:v>
                </c:pt>
                <c:pt idx="81">
                  <c:v>0.76305398756255183</c:v>
                </c:pt>
                <c:pt idx="82">
                  <c:v>0.76305398756255183</c:v>
                </c:pt>
                <c:pt idx="83">
                  <c:v>0.81696541059686245</c:v>
                </c:pt>
                <c:pt idx="84">
                  <c:v>0.81696541059686245</c:v>
                </c:pt>
                <c:pt idx="85">
                  <c:v>0.8252594756790641</c:v>
                </c:pt>
                <c:pt idx="86">
                  <c:v>0.8252594756790641</c:v>
                </c:pt>
                <c:pt idx="87">
                  <c:v>0.81696541059686245</c:v>
                </c:pt>
                <c:pt idx="88">
                  <c:v>0.81696541059686245</c:v>
                </c:pt>
                <c:pt idx="89">
                  <c:v>0.79623024789135832</c:v>
                </c:pt>
                <c:pt idx="90">
                  <c:v>0.79623024789135832</c:v>
                </c:pt>
                <c:pt idx="91">
                  <c:v>0.76720102010365265</c:v>
                </c:pt>
                <c:pt idx="92">
                  <c:v>0.76720102010365265</c:v>
                </c:pt>
                <c:pt idx="93">
                  <c:v>0.68426036928163603</c:v>
                </c:pt>
                <c:pt idx="94">
                  <c:v>0.68426036928163603</c:v>
                </c:pt>
                <c:pt idx="95">
                  <c:v>0.62620191370622458</c:v>
                </c:pt>
                <c:pt idx="96">
                  <c:v>0.62620191370622458</c:v>
                </c:pt>
                <c:pt idx="97">
                  <c:v>0.68840740182273685</c:v>
                </c:pt>
                <c:pt idx="98">
                  <c:v>0.68840740182273685</c:v>
                </c:pt>
                <c:pt idx="99">
                  <c:v>0.70914256452824098</c:v>
                </c:pt>
                <c:pt idx="100">
                  <c:v>0.70914256452824098</c:v>
                </c:pt>
                <c:pt idx="101">
                  <c:v>0.63449597878842623</c:v>
                </c:pt>
                <c:pt idx="102">
                  <c:v>0.63449597878842623</c:v>
                </c:pt>
                <c:pt idx="103">
                  <c:v>0.65937817403503118</c:v>
                </c:pt>
                <c:pt idx="104">
                  <c:v>0.65937817403503118</c:v>
                </c:pt>
                <c:pt idx="105">
                  <c:v>0.72158366215154346</c:v>
                </c:pt>
                <c:pt idx="106">
                  <c:v>0.72158366215154346</c:v>
                </c:pt>
                <c:pt idx="107">
                  <c:v>0.75061288993924935</c:v>
                </c:pt>
                <c:pt idx="108">
                  <c:v>0.75061288993924935</c:v>
                </c:pt>
                <c:pt idx="109">
                  <c:v>0.66352520657613201</c:v>
                </c:pt>
                <c:pt idx="110">
                  <c:v>0.66352520657613201</c:v>
                </c:pt>
                <c:pt idx="111">
                  <c:v>0.62205488116512375</c:v>
                </c:pt>
                <c:pt idx="112">
                  <c:v>0.62205488116512375</c:v>
                </c:pt>
                <c:pt idx="113">
                  <c:v>0.59302565337741786</c:v>
                </c:pt>
                <c:pt idx="114">
                  <c:v>0.59302565337741786</c:v>
                </c:pt>
                <c:pt idx="115">
                  <c:v>0.55155532796640971</c:v>
                </c:pt>
                <c:pt idx="116">
                  <c:v>0.55155532796640971</c:v>
                </c:pt>
                <c:pt idx="117">
                  <c:v>0.4769087422265948</c:v>
                </c:pt>
                <c:pt idx="118">
                  <c:v>0.4769087422265948</c:v>
                </c:pt>
                <c:pt idx="119">
                  <c:v>0.41055622156898164</c:v>
                </c:pt>
                <c:pt idx="120">
                  <c:v>0.41055622156898164</c:v>
                </c:pt>
                <c:pt idx="121">
                  <c:v>0.48520280730879645</c:v>
                </c:pt>
                <c:pt idx="122">
                  <c:v>0.48520280730879645</c:v>
                </c:pt>
                <c:pt idx="123">
                  <c:v>0.6303489462473254</c:v>
                </c:pt>
                <c:pt idx="124">
                  <c:v>0.6303489462473254</c:v>
                </c:pt>
                <c:pt idx="125">
                  <c:v>0.76305398756255183</c:v>
                </c:pt>
                <c:pt idx="126">
                  <c:v>0.76305398756255183</c:v>
                </c:pt>
                <c:pt idx="127">
                  <c:v>0.82111244313796328</c:v>
                </c:pt>
                <c:pt idx="128">
                  <c:v>0.82111244313796328</c:v>
                </c:pt>
                <c:pt idx="129">
                  <c:v>0.86672980109007236</c:v>
                </c:pt>
                <c:pt idx="130">
                  <c:v>0.86672980109007236</c:v>
                </c:pt>
                <c:pt idx="131">
                  <c:v>0.89575902887777825</c:v>
                </c:pt>
                <c:pt idx="132">
                  <c:v>0.89575902887777825</c:v>
                </c:pt>
                <c:pt idx="133">
                  <c:v>0.88331793125447566</c:v>
                </c:pt>
                <c:pt idx="134">
                  <c:v>0.88331793125447566</c:v>
                </c:pt>
                <c:pt idx="135">
                  <c:v>0.85014167092566906</c:v>
                </c:pt>
                <c:pt idx="136">
                  <c:v>0.85014167092566906</c:v>
                </c:pt>
                <c:pt idx="137">
                  <c:v>0.81696541059686245</c:v>
                </c:pt>
                <c:pt idx="138">
                  <c:v>0.81696541059686245</c:v>
                </c:pt>
                <c:pt idx="139">
                  <c:v>0.78378915026805585</c:v>
                </c:pt>
                <c:pt idx="140">
                  <c:v>0.78378915026805585</c:v>
                </c:pt>
                <c:pt idx="141">
                  <c:v>0.75475992248035018</c:v>
                </c:pt>
                <c:pt idx="142">
                  <c:v>0.75475992248035018</c:v>
                </c:pt>
                <c:pt idx="143">
                  <c:v>0.74646585739814852</c:v>
                </c:pt>
                <c:pt idx="144">
                  <c:v>0.74646585739814852</c:v>
                </c:pt>
                <c:pt idx="145">
                  <c:v>0.75475992248035018</c:v>
                </c:pt>
                <c:pt idx="146">
                  <c:v>0.75475992248035018</c:v>
                </c:pt>
                <c:pt idx="147">
                  <c:v>0.78378915026805585</c:v>
                </c:pt>
                <c:pt idx="148">
                  <c:v>0.78378915026805585</c:v>
                </c:pt>
                <c:pt idx="149">
                  <c:v>0.81696541059686245</c:v>
                </c:pt>
                <c:pt idx="150">
                  <c:v>0.81696541059686245</c:v>
                </c:pt>
                <c:pt idx="151">
                  <c:v>0.85014167092566906</c:v>
                </c:pt>
                <c:pt idx="152">
                  <c:v>0.85014167092566906</c:v>
                </c:pt>
                <c:pt idx="153">
                  <c:v>0.88331793125447566</c:v>
                </c:pt>
                <c:pt idx="154">
                  <c:v>0.88331793125447566</c:v>
                </c:pt>
                <c:pt idx="155">
                  <c:v>0.89575902887777825</c:v>
                </c:pt>
                <c:pt idx="156">
                  <c:v>0.89575902887777825</c:v>
                </c:pt>
                <c:pt idx="157">
                  <c:v>0.86672980109007236</c:v>
                </c:pt>
                <c:pt idx="158">
                  <c:v>0.86672980109007236</c:v>
                </c:pt>
                <c:pt idx="159">
                  <c:v>0.82111244313796328</c:v>
                </c:pt>
                <c:pt idx="160">
                  <c:v>0.82111244313796328</c:v>
                </c:pt>
                <c:pt idx="161">
                  <c:v>0.76305398756255183</c:v>
                </c:pt>
                <c:pt idx="162">
                  <c:v>0.76305398756255183</c:v>
                </c:pt>
                <c:pt idx="163">
                  <c:v>0.6303489462473254</c:v>
                </c:pt>
                <c:pt idx="164">
                  <c:v>0.6303489462473254</c:v>
                </c:pt>
                <c:pt idx="165">
                  <c:v>0.48520280730879645</c:v>
                </c:pt>
                <c:pt idx="166">
                  <c:v>0.48520280730879645</c:v>
                </c:pt>
                <c:pt idx="167">
                  <c:v>0.41055622156898164</c:v>
                </c:pt>
                <c:pt idx="168">
                  <c:v>0.41055622156898164</c:v>
                </c:pt>
                <c:pt idx="169">
                  <c:v>0.4769087422265948</c:v>
                </c:pt>
                <c:pt idx="170">
                  <c:v>0.4769087422265948</c:v>
                </c:pt>
                <c:pt idx="171">
                  <c:v>0.55155532796640971</c:v>
                </c:pt>
                <c:pt idx="172">
                  <c:v>0.55155532796640971</c:v>
                </c:pt>
                <c:pt idx="173">
                  <c:v>0.59302565337741786</c:v>
                </c:pt>
                <c:pt idx="174">
                  <c:v>0.59302565337741786</c:v>
                </c:pt>
                <c:pt idx="175">
                  <c:v>0.62205488116512375</c:v>
                </c:pt>
                <c:pt idx="176">
                  <c:v>0.62205488116512375</c:v>
                </c:pt>
                <c:pt idx="177">
                  <c:v>0.66352520657613201</c:v>
                </c:pt>
                <c:pt idx="178">
                  <c:v>0.66352520657613201</c:v>
                </c:pt>
                <c:pt idx="179">
                  <c:v>0.75061288993924935</c:v>
                </c:pt>
                <c:pt idx="180">
                  <c:v>0.75061288993924935</c:v>
                </c:pt>
                <c:pt idx="181">
                  <c:v>0.72158366215154346</c:v>
                </c:pt>
                <c:pt idx="182">
                  <c:v>0.72158366215154346</c:v>
                </c:pt>
                <c:pt idx="183">
                  <c:v>0.65937817403503118</c:v>
                </c:pt>
                <c:pt idx="184">
                  <c:v>0.65937817403503118</c:v>
                </c:pt>
                <c:pt idx="185">
                  <c:v>0.63449597878842623</c:v>
                </c:pt>
                <c:pt idx="186">
                  <c:v>0.63449597878842623</c:v>
                </c:pt>
                <c:pt idx="187">
                  <c:v>0.70914256452824098</c:v>
                </c:pt>
                <c:pt idx="188">
                  <c:v>0.70914256452824098</c:v>
                </c:pt>
                <c:pt idx="189">
                  <c:v>0.68840740182273685</c:v>
                </c:pt>
                <c:pt idx="190">
                  <c:v>0.68840740182273685</c:v>
                </c:pt>
                <c:pt idx="191">
                  <c:v>0.62620191370622458</c:v>
                </c:pt>
                <c:pt idx="192">
                  <c:v>0.62620191370622458</c:v>
                </c:pt>
                <c:pt idx="193">
                  <c:v>0.68426036928163603</c:v>
                </c:pt>
                <c:pt idx="194">
                  <c:v>0.68426036928163603</c:v>
                </c:pt>
                <c:pt idx="195">
                  <c:v>0.76720102010365265</c:v>
                </c:pt>
                <c:pt idx="196">
                  <c:v>0.76720102010365265</c:v>
                </c:pt>
                <c:pt idx="197">
                  <c:v>0.79623024789135832</c:v>
                </c:pt>
                <c:pt idx="198">
                  <c:v>0.79623024789135832</c:v>
                </c:pt>
                <c:pt idx="199">
                  <c:v>0.81696541059686245</c:v>
                </c:pt>
                <c:pt idx="200">
                  <c:v>0.81696541059686245</c:v>
                </c:pt>
                <c:pt idx="201">
                  <c:v>0.8252594756790641</c:v>
                </c:pt>
                <c:pt idx="202">
                  <c:v>0.8252594756790641</c:v>
                </c:pt>
                <c:pt idx="203">
                  <c:v>0.81696541059686245</c:v>
                </c:pt>
                <c:pt idx="204">
                  <c:v>0.81696541059686245</c:v>
                </c:pt>
                <c:pt idx="205">
                  <c:v>0.76305398756255183</c:v>
                </c:pt>
                <c:pt idx="206">
                  <c:v>0.76305398756255183</c:v>
                </c:pt>
                <c:pt idx="207">
                  <c:v>0.69255443436383768</c:v>
                </c:pt>
                <c:pt idx="208">
                  <c:v>0.69255443436383768</c:v>
                </c:pt>
                <c:pt idx="209">
                  <c:v>0.62205488116512375</c:v>
                </c:pt>
                <c:pt idx="210">
                  <c:v>0.62205488116512375</c:v>
                </c:pt>
                <c:pt idx="211">
                  <c:v>0.55984939304861137</c:v>
                </c:pt>
                <c:pt idx="212">
                  <c:v>0.55984939304861137</c:v>
                </c:pt>
                <c:pt idx="213">
                  <c:v>0.53082016526090559</c:v>
                </c:pt>
                <c:pt idx="214">
                  <c:v>0.53082016526090559</c:v>
                </c:pt>
                <c:pt idx="215">
                  <c:v>0.51423203509650228</c:v>
                </c:pt>
                <c:pt idx="216">
                  <c:v>0.51423203509650228</c:v>
                </c:pt>
                <c:pt idx="217">
                  <c:v>0.52667313271980476</c:v>
                </c:pt>
                <c:pt idx="218">
                  <c:v>0.52667313271980476</c:v>
                </c:pt>
                <c:pt idx="219">
                  <c:v>0.60131971845961962</c:v>
                </c:pt>
                <c:pt idx="220">
                  <c:v>0.60131971845961962</c:v>
                </c:pt>
                <c:pt idx="221">
                  <c:v>0.68426036928163603</c:v>
                </c:pt>
                <c:pt idx="222">
                  <c:v>0.68426036928163603</c:v>
                </c:pt>
                <c:pt idx="223">
                  <c:v>0.75061288993924935</c:v>
                </c:pt>
                <c:pt idx="224">
                  <c:v>0.75061288993924935</c:v>
                </c:pt>
                <c:pt idx="225">
                  <c:v>0.81281837805576163</c:v>
                </c:pt>
                <c:pt idx="226">
                  <c:v>0.81281837805576163</c:v>
                </c:pt>
                <c:pt idx="227">
                  <c:v>0.85843573600787071</c:v>
                </c:pt>
                <c:pt idx="228">
                  <c:v>0.85843573600787071</c:v>
                </c:pt>
                <c:pt idx="229">
                  <c:v>0.86672980109007236</c:v>
                </c:pt>
                <c:pt idx="230">
                  <c:v>0.86672980109007236</c:v>
                </c:pt>
                <c:pt idx="231">
                  <c:v>0.84184760584346729</c:v>
                </c:pt>
                <c:pt idx="232">
                  <c:v>0.84184760584346729</c:v>
                </c:pt>
                <c:pt idx="233">
                  <c:v>0.8086713455146608</c:v>
                </c:pt>
                <c:pt idx="234">
                  <c:v>0.8086713455146608</c:v>
                </c:pt>
                <c:pt idx="235">
                  <c:v>0.71743662961044263</c:v>
                </c:pt>
                <c:pt idx="236">
                  <c:v>0.71743662961044263</c:v>
                </c:pt>
                <c:pt idx="237">
                  <c:v>0.5971726859185188</c:v>
                </c:pt>
                <c:pt idx="238">
                  <c:v>0.5971726859185188</c:v>
                </c:pt>
                <c:pt idx="239">
                  <c:v>0.60961378354182127</c:v>
                </c:pt>
                <c:pt idx="240">
                  <c:v>0.60961378354182127</c:v>
                </c:pt>
                <c:pt idx="241">
                  <c:v>0.62205488116512375</c:v>
                </c:pt>
                <c:pt idx="242">
                  <c:v>0.62205488116512375</c:v>
                </c:pt>
                <c:pt idx="243">
                  <c:v>0.60131971845961962</c:v>
                </c:pt>
                <c:pt idx="244">
                  <c:v>0.60131971845961962</c:v>
                </c:pt>
                <c:pt idx="245">
                  <c:v>0.67596630419943438</c:v>
                </c:pt>
                <c:pt idx="246">
                  <c:v>0.67596630419943438</c:v>
                </c:pt>
                <c:pt idx="247">
                  <c:v>0.6967014669049385</c:v>
                </c:pt>
                <c:pt idx="248">
                  <c:v>0.6967014669049385</c:v>
                </c:pt>
                <c:pt idx="249">
                  <c:v>0.76720102010365265</c:v>
                </c:pt>
                <c:pt idx="250">
                  <c:v>0.76720102010365265</c:v>
                </c:pt>
                <c:pt idx="251">
                  <c:v>0.78378915026805585</c:v>
                </c:pt>
                <c:pt idx="252">
                  <c:v>0.78378915026805585</c:v>
                </c:pt>
                <c:pt idx="253">
                  <c:v>0.65523114149393036</c:v>
                </c:pt>
                <c:pt idx="254">
                  <c:v>0.65523114149393036</c:v>
                </c:pt>
                <c:pt idx="255">
                  <c:v>0.62205488116512375</c:v>
                </c:pt>
                <c:pt idx="256">
                  <c:v>0.62205488116512375</c:v>
                </c:pt>
                <c:pt idx="257">
                  <c:v>0.63864301132952705</c:v>
                </c:pt>
                <c:pt idx="258">
                  <c:v>0.63864301132952705</c:v>
                </c:pt>
                <c:pt idx="259">
                  <c:v>0.51008500255540146</c:v>
                </c:pt>
                <c:pt idx="260">
                  <c:v>0.51008500255540146</c:v>
                </c:pt>
                <c:pt idx="261">
                  <c:v>0.39396809140457834</c:v>
                </c:pt>
                <c:pt idx="262">
                  <c:v>0.39396809140457834</c:v>
                </c:pt>
                <c:pt idx="263">
                  <c:v>0.42299731919228412</c:v>
                </c:pt>
                <c:pt idx="264">
                  <c:v>0.42299731919228412</c:v>
                </c:pt>
                <c:pt idx="265">
                  <c:v>0.51008500255540146</c:v>
                </c:pt>
                <c:pt idx="266">
                  <c:v>0.51008500255540146</c:v>
                </c:pt>
                <c:pt idx="267">
                  <c:v>0.58058455575411538</c:v>
                </c:pt>
                <c:pt idx="268">
                  <c:v>0.58058455575411538</c:v>
                </c:pt>
                <c:pt idx="269">
                  <c:v>0.64693707641172871</c:v>
                </c:pt>
                <c:pt idx="270">
                  <c:v>0.64693707641172871</c:v>
                </c:pt>
                <c:pt idx="271">
                  <c:v>0.71328959706934181</c:v>
                </c:pt>
                <c:pt idx="272">
                  <c:v>0.71328959706934181</c:v>
                </c:pt>
                <c:pt idx="273">
                  <c:v>0.7754950851858543</c:v>
                </c:pt>
                <c:pt idx="274">
                  <c:v>0.7754950851858543</c:v>
                </c:pt>
                <c:pt idx="275">
                  <c:v>0.81696541059686245</c:v>
                </c:pt>
                <c:pt idx="276">
                  <c:v>0.81696541059686245</c:v>
                </c:pt>
                <c:pt idx="277">
                  <c:v>0.82111244313796328</c:v>
                </c:pt>
                <c:pt idx="278">
                  <c:v>0.82111244313796328</c:v>
                </c:pt>
                <c:pt idx="279">
                  <c:v>0.81281837805576163</c:v>
                </c:pt>
                <c:pt idx="280">
                  <c:v>0.81281837805576163</c:v>
                </c:pt>
                <c:pt idx="281">
                  <c:v>0.78793618280915667</c:v>
                </c:pt>
                <c:pt idx="282">
                  <c:v>0.78793618280915667</c:v>
                </c:pt>
                <c:pt idx="283">
                  <c:v>0.78378915026805585</c:v>
                </c:pt>
                <c:pt idx="284">
                  <c:v>0.78378915026805585</c:v>
                </c:pt>
                <c:pt idx="285">
                  <c:v>0.78793618280915667</c:v>
                </c:pt>
                <c:pt idx="286">
                  <c:v>0.78793618280915667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0-4AE4-8D81-743E56EC71AA}"/>
            </c:ext>
          </c:extLst>
        </c:ser>
        <c:ser>
          <c:idx val="1"/>
          <c:order val="1"/>
          <c:tx>
            <c:v>Расположение ламп под углом 5 градусов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Лист1!$J$2:$J$288</c:f>
              <c:numCache>
                <c:formatCode>General</c:formatCode>
                <c:ptCount val="287"/>
                <c:pt idx="0">
                  <c:v>0.81795803720937421</c:v>
                </c:pt>
                <c:pt idx="1">
                  <c:v>0.82567462246606638</c:v>
                </c:pt>
                <c:pt idx="2">
                  <c:v>0.83339120772275865</c:v>
                </c:pt>
                <c:pt idx="3">
                  <c:v>0.84110779297945082</c:v>
                </c:pt>
                <c:pt idx="4">
                  <c:v>0.8488243782361431</c:v>
                </c:pt>
                <c:pt idx="5">
                  <c:v>0.86039925612118129</c:v>
                </c:pt>
                <c:pt idx="6">
                  <c:v>0.87583242663456573</c:v>
                </c:pt>
                <c:pt idx="7">
                  <c:v>0.87583242663456573</c:v>
                </c:pt>
                <c:pt idx="8">
                  <c:v>0.87197413400621959</c:v>
                </c:pt>
                <c:pt idx="9">
                  <c:v>0.86425754874952754</c:v>
                </c:pt>
                <c:pt idx="10">
                  <c:v>0.84496608560779685</c:v>
                </c:pt>
                <c:pt idx="11">
                  <c:v>0.82567462246606638</c:v>
                </c:pt>
                <c:pt idx="12">
                  <c:v>0.81024145195268205</c:v>
                </c:pt>
                <c:pt idx="13">
                  <c:v>0.8063831593243358</c:v>
                </c:pt>
                <c:pt idx="14">
                  <c:v>0.81795803720937421</c:v>
                </c:pt>
                <c:pt idx="15">
                  <c:v>0.8295329150944124</c:v>
                </c:pt>
                <c:pt idx="16">
                  <c:v>0.8488243782361431</c:v>
                </c:pt>
                <c:pt idx="17">
                  <c:v>0.85654096349283526</c:v>
                </c:pt>
                <c:pt idx="18">
                  <c:v>0.85654096349283526</c:v>
                </c:pt>
                <c:pt idx="19">
                  <c:v>0.8488243782361431</c:v>
                </c:pt>
                <c:pt idx="20">
                  <c:v>0.83724950035110468</c:v>
                </c:pt>
                <c:pt idx="21">
                  <c:v>0.81409974458102807</c:v>
                </c:pt>
                <c:pt idx="22">
                  <c:v>0.78709169618260533</c:v>
                </c:pt>
                <c:pt idx="23">
                  <c:v>0.740792184642452</c:v>
                </c:pt>
                <c:pt idx="24">
                  <c:v>0.7060675509873372</c:v>
                </c:pt>
                <c:pt idx="25">
                  <c:v>0.6944926731022989</c:v>
                </c:pt>
                <c:pt idx="26">
                  <c:v>0.7060675509873372</c:v>
                </c:pt>
                <c:pt idx="27">
                  <c:v>0.72535901412906767</c:v>
                </c:pt>
                <c:pt idx="28">
                  <c:v>0.740792184642452</c:v>
                </c:pt>
                <c:pt idx="29">
                  <c:v>0.740792184642452</c:v>
                </c:pt>
                <c:pt idx="30">
                  <c:v>0.73307559938575984</c:v>
                </c:pt>
                <c:pt idx="31">
                  <c:v>0.7292173067574137</c:v>
                </c:pt>
                <c:pt idx="32">
                  <c:v>0.72535901412906767</c:v>
                </c:pt>
                <c:pt idx="33">
                  <c:v>0.7292173067574137</c:v>
                </c:pt>
                <c:pt idx="34">
                  <c:v>0.73693389201410597</c:v>
                </c:pt>
                <c:pt idx="35">
                  <c:v>0.74850876989914428</c:v>
                </c:pt>
                <c:pt idx="36">
                  <c:v>0.76780023304087486</c:v>
                </c:pt>
                <c:pt idx="37">
                  <c:v>0.79094998881095135</c:v>
                </c:pt>
                <c:pt idx="38">
                  <c:v>0.81795803720937421</c:v>
                </c:pt>
                <c:pt idx="39">
                  <c:v>0.83724950035110468</c:v>
                </c:pt>
                <c:pt idx="40">
                  <c:v>0.86039925612118129</c:v>
                </c:pt>
                <c:pt idx="41">
                  <c:v>0.85268267086448912</c:v>
                </c:pt>
                <c:pt idx="42">
                  <c:v>0.82181632983772024</c:v>
                </c:pt>
                <c:pt idx="43">
                  <c:v>0.79094998881095135</c:v>
                </c:pt>
                <c:pt idx="44">
                  <c:v>0.79094998881095135</c:v>
                </c:pt>
                <c:pt idx="45">
                  <c:v>0.80252486669598977</c:v>
                </c:pt>
                <c:pt idx="46">
                  <c:v>0.7948082814392976</c:v>
                </c:pt>
                <c:pt idx="47">
                  <c:v>0.78323340355425919</c:v>
                </c:pt>
                <c:pt idx="48">
                  <c:v>0.78323340355425919</c:v>
                </c:pt>
                <c:pt idx="49">
                  <c:v>0.8063831593243358</c:v>
                </c:pt>
                <c:pt idx="50">
                  <c:v>0.81795803720937421</c:v>
                </c:pt>
                <c:pt idx="51">
                  <c:v>0.82567462246606638</c:v>
                </c:pt>
                <c:pt idx="52">
                  <c:v>0.81409974458102807</c:v>
                </c:pt>
                <c:pt idx="53">
                  <c:v>0.79866657406764363</c:v>
                </c:pt>
                <c:pt idx="54">
                  <c:v>0.77551681829756691</c:v>
                </c:pt>
                <c:pt idx="55">
                  <c:v>0.75622535515583644</c:v>
                </c:pt>
                <c:pt idx="56">
                  <c:v>0.740792184642452</c:v>
                </c:pt>
                <c:pt idx="57">
                  <c:v>0.7292173067574137</c:v>
                </c:pt>
                <c:pt idx="58">
                  <c:v>0.7292173067574137</c:v>
                </c:pt>
                <c:pt idx="59">
                  <c:v>0.73693389201410597</c:v>
                </c:pt>
                <c:pt idx="60">
                  <c:v>0.740792184642452</c:v>
                </c:pt>
                <c:pt idx="61">
                  <c:v>0.75236706252749042</c:v>
                </c:pt>
                <c:pt idx="62">
                  <c:v>0.77551681829756691</c:v>
                </c:pt>
                <c:pt idx="63">
                  <c:v>0.78709169618260533</c:v>
                </c:pt>
                <c:pt idx="64">
                  <c:v>0.81409974458102807</c:v>
                </c:pt>
                <c:pt idx="65">
                  <c:v>0.84110779297945082</c:v>
                </c:pt>
                <c:pt idx="66">
                  <c:v>0.85268267086448912</c:v>
                </c:pt>
                <c:pt idx="67">
                  <c:v>0.86425754874952754</c:v>
                </c:pt>
                <c:pt idx="68">
                  <c:v>0.86425754874952754</c:v>
                </c:pt>
                <c:pt idx="69">
                  <c:v>0.86039925612118129</c:v>
                </c:pt>
                <c:pt idx="70">
                  <c:v>0.85654096349283526</c:v>
                </c:pt>
                <c:pt idx="71">
                  <c:v>0.84496608560779685</c:v>
                </c:pt>
                <c:pt idx="72">
                  <c:v>0.83724950035110468</c:v>
                </c:pt>
                <c:pt idx="73">
                  <c:v>0.81795803720937421</c:v>
                </c:pt>
                <c:pt idx="74">
                  <c:v>0.8063831593243358</c:v>
                </c:pt>
                <c:pt idx="75">
                  <c:v>0.7948082814392976</c:v>
                </c:pt>
                <c:pt idx="76">
                  <c:v>0.78323340355425919</c:v>
                </c:pt>
                <c:pt idx="77">
                  <c:v>0.77937511092591316</c:v>
                </c:pt>
                <c:pt idx="78">
                  <c:v>0.77551681829756691</c:v>
                </c:pt>
                <c:pt idx="79">
                  <c:v>0.76008364778418258</c:v>
                </c:pt>
                <c:pt idx="80">
                  <c:v>0.76008364778418258</c:v>
                </c:pt>
                <c:pt idx="81">
                  <c:v>0.75622535515583644</c:v>
                </c:pt>
                <c:pt idx="82">
                  <c:v>0.75622535515583644</c:v>
                </c:pt>
                <c:pt idx="83">
                  <c:v>0.76008364778418258</c:v>
                </c:pt>
                <c:pt idx="84">
                  <c:v>0.76394194041252872</c:v>
                </c:pt>
                <c:pt idx="85">
                  <c:v>0.77551681829756691</c:v>
                </c:pt>
                <c:pt idx="86">
                  <c:v>0.78323340355425919</c:v>
                </c:pt>
                <c:pt idx="87">
                  <c:v>0.79094998881095135</c:v>
                </c:pt>
                <c:pt idx="88">
                  <c:v>0.77937511092591316</c:v>
                </c:pt>
                <c:pt idx="89">
                  <c:v>0.74850876989914428</c:v>
                </c:pt>
                <c:pt idx="90">
                  <c:v>0.73307559938575984</c:v>
                </c:pt>
                <c:pt idx="91">
                  <c:v>0.70992584361568323</c:v>
                </c:pt>
                <c:pt idx="92">
                  <c:v>0.69835096573064492</c:v>
                </c:pt>
                <c:pt idx="93">
                  <c:v>0.70220925835899106</c:v>
                </c:pt>
                <c:pt idx="94">
                  <c:v>0.70220925835899106</c:v>
                </c:pt>
                <c:pt idx="95">
                  <c:v>0.7060675509873372</c:v>
                </c:pt>
                <c:pt idx="96">
                  <c:v>0.72150072150072164</c:v>
                </c:pt>
                <c:pt idx="97">
                  <c:v>0.74465047727079814</c:v>
                </c:pt>
                <c:pt idx="98">
                  <c:v>0.76008364778418258</c:v>
                </c:pt>
                <c:pt idx="99">
                  <c:v>0.76008364778418258</c:v>
                </c:pt>
                <c:pt idx="100">
                  <c:v>0.75236706252749042</c:v>
                </c:pt>
                <c:pt idx="101">
                  <c:v>0.74465047727079814</c:v>
                </c:pt>
                <c:pt idx="102">
                  <c:v>0.74465047727079814</c:v>
                </c:pt>
                <c:pt idx="103">
                  <c:v>0.75236706252749042</c:v>
                </c:pt>
                <c:pt idx="104">
                  <c:v>0.76780023304087486</c:v>
                </c:pt>
                <c:pt idx="105">
                  <c:v>0.77937511092591316</c:v>
                </c:pt>
                <c:pt idx="106">
                  <c:v>0.78709169618260533</c:v>
                </c:pt>
                <c:pt idx="107">
                  <c:v>0.7948082814392976</c:v>
                </c:pt>
                <c:pt idx="108">
                  <c:v>0.8063831593243358</c:v>
                </c:pt>
                <c:pt idx="109">
                  <c:v>0.81795803720937421</c:v>
                </c:pt>
                <c:pt idx="110">
                  <c:v>0.82181632983772024</c:v>
                </c:pt>
                <c:pt idx="111">
                  <c:v>0.82181632983772024</c:v>
                </c:pt>
                <c:pt idx="112">
                  <c:v>0.81024145195268205</c:v>
                </c:pt>
                <c:pt idx="113">
                  <c:v>0.80252486669598977</c:v>
                </c:pt>
                <c:pt idx="114">
                  <c:v>0.79866657406764363</c:v>
                </c:pt>
                <c:pt idx="115">
                  <c:v>0.7948082814392976</c:v>
                </c:pt>
                <c:pt idx="116">
                  <c:v>0.78709169618260533</c:v>
                </c:pt>
                <c:pt idx="117">
                  <c:v>0.79094998881095135</c:v>
                </c:pt>
                <c:pt idx="118">
                  <c:v>0.78323340355425919</c:v>
                </c:pt>
                <c:pt idx="119">
                  <c:v>0.77551681829756691</c:v>
                </c:pt>
                <c:pt idx="120">
                  <c:v>0.74850876989914428</c:v>
                </c:pt>
                <c:pt idx="121">
                  <c:v>0.6944926731022989</c:v>
                </c:pt>
                <c:pt idx="122">
                  <c:v>0.65976803944718387</c:v>
                </c:pt>
                <c:pt idx="123">
                  <c:v>0.65590974681883774</c:v>
                </c:pt>
                <c:pt idx="124">
                  <c:v>0.6944926731022989</c:v>
                </c:pt>
                <c:pt idx="125">
                  <c:v>0.7292173067574137</c:v>
                </c:pt>
                <c:pt idx="126">
                  <c:v>0.77165852566922088</c:v>
                </c:pt>
                <c:pt idx="127">
                  <c:v>0.78709169618260533</c:v>
                </c:pt>
                <c:pt idx="128">
                  <c:v>0.79866657406764363</c:v>
                </c:pt>
                <c:pt idx="129">
                  <c:v>0.80252486669598977</c:v>
                </c:pt>
                <c:pt idx="130">
                  <c:v>0.81024145195268205</c:v>
                </c:pt>
                <c:pt idx="131">
                  <c:v>0.82567462246606638</c:v>
                </c:pt>
                <c:pt idx="132">
                  <c:v>0.84110779297945082</c:v>
                </c:pt>
                <c:pt idx="133">
                  <c:v>0.86039925612118129</c:v>
                </c:pt>
                <c:pt idx="134">
                  <c:v>0.87197413400621959</c:v>
                </c:pt>
                <c:pt idx="135">
                  <c:v>0.88740730451960403</c:v>
                </c:pt>
                <c:pt idx="136">
                  <c:v>0.8951238897762962</c:v>
                </c:pt>
                <c:pt idx="137">
                  <c:v>0.90284047503298837</c:v>
                </c:pt>
                <c:pt idx="138">
                  <c:v>0.90669876766133461</c:v>
                </c:pt>
                <c:pt idx="139">
                  <c:v>0.90284047503298837</c:v>
                </c:pt>
                <c:pt idx="140">
                  <c:v>0.89898218240464245</c:v>
                </c:pt>
                <c:pt idx="141">
                  <c:v>0.89126559714795017</c:v>
                </c:pt>
                <c:pt idx="142">
                  <c:v>0.88740730451960403</c:v>
                </c:pt>
                <c:pt idx="143">
                  <c:v>0.88740730451960403</c:v>
                </c:pt>
                <c:pt idx="144">
                  <c:v>0.88354901189125801</c:v>
                </c:pt>
                <c:pt idx="145">
                  <c:v>0.88354901189125801</c:v>
                </c:pt>
                <c:pt idx="146">
                  <c:v>0.87197413400621959</c:v>
                </c:pt>
                <c:pt idx="147">
                  <c:v>0.86425754874952754</c:v>
                </c:pt>
                <c:pt idx="148">
                  <c:v>0.8488243782361431</c:v>
                </c:pt>
                <c:pt idx="149">
                  <c:v>0.8295329150944124</c:v>
                </c:pt>
                <c:pt idx="150">
                  <c:v>0.8063831593243358</c:v>
                </c:pt>
                <c:pt idx="151">
                  <c:v>0.78323340355425919</c:v>
                </c:pt>
                <c:pt idx="152">
                  <c:v>0.75622535515583644</c:v>
                </c:pt>
                <c:pt idx="153">
                  <c:v>0.73693389201410597</c:v>
                </c:pt>
                <c:pt idx="154">
                  <c:v>0.7060675509873372</c:v>
                </c:pt>
                <c:pt idx="155">
                  <c:v>0.6944926731022989</c:v>
                </c:pt>
                <c:pt idx="156">
                  <c:v>0.6944926731022989</c:v>
                </c:pt>
                <c:pt idx="157">
                  <c:v>0.69063438047395276</c:v>
                </c:pt>
                <c:pt idx="158">
                  <c:v>0.70220925835899106</c:v>
                </c:pt>
                <c:pt idx="159">
                  <c:v>0.72535901412906767</c:v>
                </c:pt>
                <c:pt idx="160">
                  <c:v>0.72535901412906767</c:v>
                </c:pt>
                <c:pt idx="161">
                  <c:v>0.72535901412906767</c:v>
                </c:pt>
                <c:pt idx="162">
                  <c:v>0.72150072150072164</c:v>
                </c:pt>
                <c:pt idx="163">
                  <c:v>0.740792184642452</c:v>
                </c:pt>
                <c:pt idx="164">
                  <c:v>0.77165852566922088</c:v>
                </c:pt>
                <c:pt idx="165">
                  <c:v>0.81795803720937421</c:v>
                </c:pt>
                <c:pt idx="166">
                  <c:v>0.85268267086448912</c:v>
                </c:pt>
                <c:pt idx="167">
                  <c:v>0.84110779297945082</c:v>
                </c:pt>
                <c:pt idx="168">
                  <c:v>0.7948082814392976</c:v>
                </c:pt>
                <c:pt idx="169">
                  <c:v>0.76394194041252872</c:v>
                </c:pt>
                <c:pt idx="170">
                  <c:v>0.74465047727079814</c:v>
                </c:pt>
                <c:pt idx="171">
                  <c:v>0.73307559938575984</c:v>
                </c:pt>
                <c:pt idx="172">
                  <c:v>0.74465047727079814</c:v>
                </c:pt>
                <c:pt idx="173">
                  <c:v>0.75622535515583644</c:v>
                </c:pt>
                <c:pt idx="174">
                  <c:v>0.76394194041252872</c:v>
                </c:pt>
                <c:pt idx="175">
                  <c:v>0.74850876989914428</c:v>
                </c:pt>
                <c:pt idx="176">
                  <c:v>0.7292173067574137</c:v>
                </c:pt>
                <c:pt idx="177">
                  <c:v>0.72150072150072164</c:v>
                </c:pt>
                <c:pt idx="178">
                  <c:v>0.7060675509873372</c:v>
                </c:pt>
                <c:pt idx="179">
                  <c:v>0.6944926731022989</c:v>
                </c:pt>
                <c:pt idx="180">
                  <c:v>0.68677608784560662</c:v>
                </c:pt>
                <c:pt idx="181">
                  <c:v>0.6944926731022989</c:v>
                </c:pt>
                <c:pt idx="182">
                  <c:v>0.72535901412906767</c:v>
                </c:pt>
                <c:pt idx="183">
                  <c:v>0.76008364778418258</c:v>
                </c:pt>
                <c:pt idx="184">
                  <c:v>0.78709169618260533</c:v>
                </c:pt>
                <c:pt idx="185">
                  <c:v>0.81409974458102807</c:v>
                </c:pt>
                <c:pt idx="186">
                  <c:v>0.82181632983772024</c:v>
                </c:pt>
                <c:pt idx="187">
                  <c:v>0.8295329150944124</c:v>
                </c:pt>
                <c:pt idx="188">
                  <c:v>0.83339120772275865</c:v>
                </c:pt>
                <c:pt idx="189">
                  <c:v>0.8295329150944124</c:v>
                </c:pt>
                <c:pt idx="190">
                  <c:v>0.8063831593243358</c:v>
                </c:pt>
                <c:pt idx="191">
                  <c:v>0.78709169618260533</c:v>
                </c:pt>
                <c:pt idx="192">
                  <c:v>0.73307559938575984</c:v>
                </c:pt>
                <c:pt idx="193">
                  <c:v>0.7292173067574137</c:v>
                </c:pt>
                <c:pt idx="194">
                  <c:v>0.71378413624402937</c:v>
                </c:pt>
                <c:pt idx="195">
                  <c:v>0.74465047727079814</c:v>
                </c:pt>
                <c:pt idx="196">
                  <c:v>0.78323340355425919</c:v>
                </c:pt>
                <c:pt idx="197">
                  <c:v>0.83339120772275865</c:v>
                </c:pt>
                <c:pt idx="198">
                  <c:v>0.8295329150944124</c:v>
                </c:pt>
                <c:pt idx="199">
                  <c:v>0.79866657406764363</c:v>
                </c:pt>
                <c:pt idx="200">
                  <c:v>0.76008364778418258</c:v>
                </c:pt>
                <c:pt idx="201">
                  <c:v>0.77165852566922088</c:v>
                </c:pt>
                <c:pt idx="202">
                  <c:v>0.8488243782361431</c:v>
                </c:pt>
                <c:pt idx="203">
                  <c:v>0.89898218240464245</c:v>
                </c:pt>
                <c:pt idx="204">
                  <c:v>0.92213193817471906</c:v>
                </c:pt>
                <c:pt idx="205">
                  <c:v>0.92984852343141122</c:v>
                </c:pt>
                <c:pt idx="206">
                  <c:v>0.88740730451960403</c:v>
                </c:pt>
                <c:pt idx="207">
                  <c:v>0.91827364554637281</c:v>
                </c:pt>
                <c:pt idx="208">
                  <c:v>0.90669876766133461</c:v>
                </c:pt>
                <c:pt idx="209">
                  <c:v>0.88740730451960403</c:v>
                </c:pt>
                <c:pt idx="210">
                  <c:v>0.87583242663456573</c:v>
                </c:pt>
                <c:pt idx="211">
                  <c:v>0.86811584137787356</c:v>
                </c:pt>
                <c:pt idx="212">
                  <c:v>0.85268267086448912</c:v>
                </c:pt>
                <c:pt idx="213">
                  <c:v>0.83724950035110468</c:v>
                </c:pt>
                <c:pt idx="214">
                  <c:v>0.8295329150944124</c:v>
                </c:pt>
                <c:pt idx="215">
                  <c:v>0.82181632983772024</c:v>
                </c:pt>
                <c:pt idx="216">
                  <c:v>0.81409974458102807</c:v>
                </c:pt>
                <c:pt idx="217">
                  <c:v>0.8063831593243358</c:v>
                </c:pt>
                <c:pt idx="218">
                  <c:v>0.80252486669598977</c:v>
                </c:pt>
                <c:pt idx="219">
                  <c:v>0.79094998881095135</c:v>
                </c:pt>
                <c:pt idx="220">
                  <c:v>0.77937511092591316</c:v>
                </c:pt>
                <c:pt idx="221">
                  <c:v>0.76394194041252872</c:v>
                </c:pt>
                <c:pt idx="222">
                  <c:v>0.740792184642452</c:v>
                </c:pt>
                <c:pt idx="223">
                  <c:v>0.7292173067574137</c:v>
                </c:pt>
                <c:pt idx="224">
                  <c:v>0.7292173067574137</c:v>
                </c:pt>
                <c:pt idx="225">
                  <c:v>0.740792184642452</c:v>
                </c:pt>
                <c:pt idx="226">
                  <c:v>0.76008364778418258</c:v>
                </c:pt>
                <c:pt idx="227">
                  <c:v>0.80252486669598977</c:v>
                </c:pt>
                <c:pt idx="228">
                  <c:v>0.84110779297945082</c:v>
                </c:pt>
                <c:pt idx="229">
                  <c:v>0.87197413400621959</c:v>
                </c:pt>
                <c:pt idx="230">
                  <c:v>0.88740730451960403</c:v>
                </c:pt>
                <c:pt idx="231">
                  <c:v>0.89898218240464245</c:v>
                </c:pt>
                <c:pt idx="232">
                  <c:v>0.89898218240464245</c:v>
                </c:pt>
                <c:pt idx="233">
                  <c:v>0.87969071926291176</c:v>
                </c:pt>
                <c:pt idx="234">
                  <c:v>0.84496608560779685</c:v>
                </c:pt>
                <c:pt idx="235">
                  <c:v>0.80252486669598977</c:v>
                </c:pt>
                <c:pt idx="236">
                  <c:v>0.78323340355425919</c:v>
                </c:pt>
                <c:pt idx="237">
                  <c:v>0.8063831593243358</c:v>
                </c:pt>
                <c:pt idx="238">
                  <c:v>0.85654096349283526</c:v>
                </c:pt>
                <c:pt idx="239">
                  <c:v>0.89126559714795017</c:v>
                </c:pt>
                <c:pt idx="240">
                  <c:v>0.90284047503298837</c:v>
                </c:pt>
                <c:pt idx="241">
                  <c:v>0.8951238897762962</c:v>
                </c:pt>
                <c:pt idx="242">
                  <c:v>0.88740730451960403</c:v>
                </c:pt>
                <c:pt idx="243">
                  <c:v>0.87583242663456573</c:v>
                </c:pt>
                <c:pt idx="244">
                  <c:v>0.86425754874952754</c:v>
                </c:pt>
                <c:pt idx="245">
                  <c:v>0.85268267086448912</c:v>
                </c:pt>
                <c:pt idx="246">
                  <c:v>0.83724950035110468</c:v>
                </c:pt>
                <c:pt idx="247">
                  <c:v>0.81795803720937421</c:v>
                </c:pt>
                <c:pt idx="248">
                  <c:v>0.79866657406764363</c:v>
                </c:pt>
                <c:pt idx="249">
                  <c:v>0.77937511092591316</c:v>
                </c:pt>
                <c:pt idx="250">
                  <c:v>0.78323340355425919</c:v>
                </c:pt>
                <c:pt idx="251">
                  <c:v>0.80252486669598977</c:v>
                </c:pt>
                <c:pt idx="252">
                  <c:v>0.82567462246606638</c:v>
                </c:pt>
                <c:pt idx="253">
                  <c:v>0.82181632983772024</c:v>
                </c:pt>
                <c:pt idx="254">
                  <c:v>0.81024145195268205</c:v>
                </c:pt>
                <c:pt idx="255">
                  <c:v>0.7948082814392976</c:v>
                </c:pt>
                <c:pt idx="256">
                  <c:v>0.7948082814392976</c:v>
                </c:pt>
                <c:pt idx="257">
                  <c:v>0.77937511092591316</c:v>
                </c:pt>
                <c:pt idx="258">
                  <c:v>0.79094998881095135</c:v>
                </c:pt>
                <c:pt idx="259">
                  <c:v>0.81795803720937421</c:v>
                </c:pt>
                <c:pt idx="260">
                  <c:v>0.81024145195268205</c:v>
                </c:pt>
                <c:pt idx="261">
                  <c:v>0.81795803720937421</c:v>
                </c:pt>
                <c:pt idx="262">
                  <c:v>0.8063831593243358</c:v>
                </c:pt>
                <c:pt idx="263">
                  <c:v>0.79866657406764363</c:v>
                </c:pt>
                <c:pt idx="264">
                  <c:v>0.79094998881095135</c:v>
                </c:pt>
                <c:pt idx="265">
                  <c:v>0.78323340355425919</c:v>
                </c:pt>
                <c:pt idx="266">
                  <c:v>0.77551681829756691</c:v>
                </c:pt>
                <c:pt idx="267">
                  <c:v>0.76394194041252872</c:v>
                </c:pt>
                <c:pt idx="268">
                  <c:v>0.76394194041252872</c:v>
                </c:pt>
                <c:pt idx="269">
                  <c:v>0.74465047727079814</c:v>
                </c:pt>
                <c:pt idx="270">
                  <c:v>0.72150072150072164</c:v>
                </c:pt>
                <c:pt idx="271">
                  <c:v>0.6944926731022989</c:v>
                </c:pt>
                <c:pt idx="272">
                  <c:v>0.67905950258891445</c:v>
                </c:pt>
                <c:pt idx="273">
                  <c:v>0.65976803944718387</c:v>
                </c:pt>
                <c:pt idx="274">
                  <c:v>0.65205145419049171</c:v>
                </c:pt>
                <c:pt idx="275">
                  <c:v>0.65590974681883774</c:v>
                </c:pt>
                <c:pt idx="276">
                  <c:v>0.67134291733222218</c:v>
                </c:pt>
                <c:pt idx="277">
                  <c:v>0.68291779521726048</c:v>
                </c:pt>
                <c:pt idx="278">
                  <c:v>0.7176424288723755</c:v>
                </c:pt>
                <c:pt idx="279">
                  <c:v>0.76008364778418258</c:v>
                </c:pt>
                <c:pt idx="280">
                  <c:v>0.78709169618260533</c:v>
                </c:pt>
                <c:pt idx="281">
                  <c:v>0.82567462246606638</c:v>
                </c:pt>
                <c:pt idx="282">
                  <c:v>0.84110779297945082</c:v>
                </c:pt>
                <c:pt idx="283">
                  <c:v>0.8488243782361431</c:v>
                </c:pt>
                <c:pt idx="284">
                  <c:v>0.8488243782361431</c:v>
                </c:pt>
                <c:pt idx="285">
                  <c:v>0.8488243782361431</c:v>
                </c:pt>
                <c:pt idx="286">
                  <c:v>0.8488243782361431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0-4AE4-8D81-743E56EC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34328"/>
        <c:axId val="599434688"/>
      </c:radarChart>
      <c:catAx>
        <c:axId val="5994343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99434688"/>
        <c:crosses val="autoZero"/>
        <c:auto val="1"/>
        <c:lblAlgn val="ctr"/>
        <c:lblOffset val="100"/>
        <c:noMultiLvlLbl val="0"/>
      </c:catAx>
      <c:valAx>
        <c:axId val="5994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943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'Малый стенд 1 лампа'!$H$2:$H$26</c:f>
              <c:numCache>
                <c:formatCode>General</c:formatCode>
                <c:ptCount val="25"/>
                <c:pt idx="0">
                  <c:v>-23</c:v>
                </c:pt>
                <c:pt idx="1">
                  <c:v>-21</c:v>
                </c:pt>
                <c:pt idx="2">
                  <c:v>-19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-11</c:v>
                </c:pt>
                <c:pt idx="7">
                  <c:v>-9</c:v>
                </c:pt>
                <c:pt idx="8">
                  <c:v>-7</c:v>
                </c:pt>
                <c:pt idx="9">
                  <c:v>-5</c:v>
                </c:pt>
                <c:pt idx="10">
                  <c:v>-3</c:v>
                </c:pt>
                <c:pt idx="11">
                  <c:v>-1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13</c:v>
                </c:pt>
                <c:pt idx="19">
                  <c:v>15</c:v>
                </c:pt>
                <c:pt idx="20">
                  <c:v>17</c:v>
                </c:pt>
                <c:pt idx="21">
                  <c:v>19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</c:numCache>
            </c:numRef>
          </c:xVal>
          <c:yVal>
            <c:numRef>
              <c:f>'Малый стенд 1 лампа'!$I$2:$I$26</c:f>
              <c:numCache>
                <c:formatCode>General</c:formatCode>
                <c:ptCount val="25"/>
                <c:pt idx="0">
                  <c:v>2.5806451612903226E-2</c:v>
                </c:pt>
                <c:pt idx="1">
                  <c:v>2.5806451612903226E-2</c:v>
                </c:pt>
                <c:pt idx="2">
                  <c:v>2.2580645161290321E-2</c:v>
                </c:pt>
                <c:pt idx="3">
                  <c:v>2.2580645161290321E-2</c:v>
                </c:pt>
                <c:pt idx="4">
                  <c:v>2.2580645161290321E-2</c:v>
                </c:pt>
                <c:pt idx="5">
                  <c:v>4.1935483870967745E-2</c:v>
                </c:pt>
                <c:pt idx="6">
                  <c:v>0.15887096774193551</c:v>
                </c:pt>
                <c:pt idx="7">
                  <c:v>0.52499999999999991</c:v>
                </c:pt>
                <c:pt idx="8">
                  <c:v>0.72177419354838712</c:v>
                </c:pt>
                <c:pt idx="9">
                  <c:v>0.86451612903225794</c:v>
                </c:pt>
                <c:pt idx="10">
                  <c:v>0.94032258064516128</c:v>
                </c:pt>
                <c:pt idx="11">
                  <c:v>0.99435483870967756</c:v>
                </c:pt>
                <c:pt idx="12">
                  <c:v>0.99677419354838703</c:v>
                </c:pt>
                <c:pt idx="13">
                  <c:v>0.95806451612903221</c:v>
                </c:pt>
                <c:pt idx="14">
                  <c:v>0.88064516129032244</c:v>
                </c:pt>
                <c:pt idx="15">
                  <c:v>0.72983870967741937</c:v>
                </c:pt>
                <c:pt idx="16">
                  <c:v>0.56048387096774188</c:v>
                </c:pt>
                <c:pt idx="17">
                  <c:v>0.22499999999999998</c:v>
                </c:pt>
                <c:pt idx="18">
                  <c:v>6.2903225806451621E-2</c:v>
                </c:pt>
                <c:pt idx="19">
                  <c:v>2.0967741935483869E-2</c:v>
                </c:pt>
                <c:pt idx="20">
                  <c:v>1.6129032258064516E-2</c:v>
                </c:pt>
                <c:pt idx="21">
                  <c:v>1.2903225806451613E-2</c:v>
                </c:pt>
                <c:pt idx="22">
                  <c:v>1.2903225806451613E-2</c:v>
                </c:pt>
                <c:pt idx="23">
                  <c:v>1.2903225806451613E-2</c:v>
                </c:pt>
                <c:pt idx="24">
                  <c:v>1.2903225806451613E-2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9-46DF-BAD0-B78DF919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38408"/>
        <c:axId val="560045608"/>
      </c:scatterChart>
      <c:valAx>
        <c:axId val="560038408"/>
        <c:scaling>
          <c:orientation val="minMax"/>
          <c:max val="25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045608"/>
        <c:crosses val="autoZero"/>
        <c:crossBetween val="midCat"/>
        <c:majorUnit val="5"/>
      </c:valAx>
      <c:valAx>
        <c:axId val="560045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03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Поля</a:t>
            </a:r>
            <a:r>
              <a:rPr lang="ru-RU" baseline="0"/>
              <a:t> для разных наборов ламп нормированные</a:t>
            </a:r>
            <a:r>
              <a:rPr lang="en-US" baseline="0"/>
              <a:t> </a:t>
            </a:r>
            <a:r>
              <a:rPr lang="ru-RU" baseline="0"/>
              <a:t>на расчётное значение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3 лампы, центр, симметрично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'Большой стенд'!$A$3:$A$288</c:f>
              <c:numCache>
                <c:formatCode>General</c:formatCode>
                <c:ptCount val="2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numCache>
              <c:extLst xmlns:c15="http://schemas.microsoft.com/office/drawing/2012/chart"/>
            </c:numRef>
          </c:cat>
          <c:val>
            <c:numRef>
              <c:f>'Большой стенд'!$L$3:$L$288</c:f>
              <c:numCache>
                <c:formatCode>General</c:formatCode>
                <c:ptCount val="286"/>
                <c:pt idx="0">
                  <c:v>0.67212204030189715</c:v>
                </c:pt>
                <c:pt idx="1">
                  <c:v>0.67834539252691473</c:v>
                </c:pt>
                <c:pt idx="2">
                  <c:v>0.67834539252691473</c:v>
                </c:pt>
                <c:pt idx="3">
                  <c:v>0.67834539252691473</c:v>
                </c:pt>
                <c:pt idx="4">
                  <c:v>0.67834539252691473</c:v>
                </c:pt>
                <c:pt idx="5">
                  <c:v>0.67834539252691473</c:v>
                </c:pt>
                <c:pt idx="6">
                  <c:v>0.6845687447519323</c:v>
                </c:pt>
                <c:pt idx="7">
                  <c:v>0.6845687447519323</c:v>
                </c:pt>
                <c:pt idx="8">
                  <c:v>0.67834539252691473</c:v>
                </c:pt>
                <c:pt idx="9">
                  <c:v>0.67834539252691473</c:v>
                </c:pt>
                <c:pt idx="10">
                  <c:v>0.6845687447519323</c:v>
                </c:pt>
                <c:pt idx="11">
                  <c:v>0.67834539252691473</c:v>
                </c:pt>
                <c:pt idx="12">
                  <c:v>0.67834539252691473</c:v>
                </c:pt>
                <c:pt idx="13">
                  <c:v>0.67834539252691473</c:v>
                </c:pt>
                <c:pt idx="14">
                  <c:v>0.66589868807687957</c:v>
                </c:pt>
                <c:pt idx="15">
                  <c:v>0.62233522250175655</c:v>
                </c:pt>
                <c:pt idx="16">
                  <c:v>0.55387834802656333</c:v>
                </c:pt>
                <c:pt idx="17">
                  <c:v>0.51031488245144041</c:v>
                </c:pt>
                <c:pt idx="18">
                  <c:v>0.50409153022642283</c:v>
                </c:pt>
                <c:pt idx="19">
                  <c:v>0.54143164357652818</c:v>
                </c:pt>
                <c:pt idx="20">
                  <c:v>0.59744181360168624</c:v>
                </c:pt>
                <c:pt idx="21">
                  <c:v>0.6347819269517917</c:v>
                </c:pt>
                <c:pt idx="22">
                  <c:v>0.6347819269517917</c:v>
                </c:pt>
                <c:pt idx="23">
                  <c:v>0.61611187027673897</c:v>
                </c:pt>
                <c:pt idx="24">
                  <c:v>0.5849951091516512</c:v>
                </c:pt>
                <c:pt idx="25">
                  <c:v>0.54765499580154575</c:v>
                </c:pt>
                <c:pt idx="26">
                  <c:v>0.52276158690147556</c:v>
                </c:pt>
                <c:pt idx="27">
                  <c:v>0.49786817800140531</c:v>
                </c:pt>
                <c:pt idx="28">
                  <c:v>0.49164482577638774</c:v>
                </c:pt>
                <c:pt idx="29">
                  <c:v>0.49786817800140531</c:v>
                </c:pt>
                <c:pt idx="30">
                  <c:v>0.51031488245144041</c:v>
                </c:pt>
                <c:pt idx="31">
                  <c:v>0.54143164357652818</c:v>
                </c:pt>
                <c:pt idx="32">
                  <c:v>0.57254840470161605</c:v>
                </c:pt>
                <c:pt idx="33">
                  <c:v>0.60366516582670382</c:v>
                </c:pt>
                <c:pt idx="34">
                  <c:v>0.62855857472677412</c:v>
                </c:pt>
                <c:pt idx="35">
                  <c:v>0.64100527917680927</c:v>
                </c:pt>
                <c:pt idx="36">
                  <c:v>0.659675335851862</c:v>
                </c:pt>
                <c:pt idx="37">
                  <c:v>0.65345198362684442</c:v>
                </c:pt>
                <c:pt idx="38">
                  <c:v>0.59744181360168624</c:v>
                </c:pt>
                <c:pt idx="39">
                  <c:v>0.51031488245144041</c:v>
                </c:pt>
                <c:pt idx="40">
                  <c:v>0.48542147355137016</c:v>
                </c:pt>
                <c:pt idx="41">
                  <c:v>0.5352082913515106</c:v>
                </c:pt>
                <c:pt idx="42">
                  <c:v>0.6098885180517214</c:v>
                </c:pt>
                <c:pt idx="43">
                  <c:v>0.65345198362684442</c:v>
                </c:pt>
                <c:pt idx="44">
                  <c:v>0.62855857472677412</c:v>
                </c:pt>
                <c:pt idx="45">
                  <c:v>0.56632505247659848</c:v>
                </c:pt>
                <c:pt idx="46">
                  <c:v>0.49786817800140531</c:v>
                </c:pt>
                <c:pt idx="47">
                  <c:v>0.41696459907617694</c:v>
                </c:pt>
                <c:pt idx="48">
                  <c:v>0.34850772460098373</c:v>
                </c:pt>
                <c:pt idx="49">
                  <c:v>0.32361431570091342</c:v>
                </c:pt>
                <c:pt idx="50">
                  <c:v>0.33606102015094858</c:v>
                </c:pt>
                <c:pt idx="51">
                  <c:v>0.36095442905101877</c:v>
                </c:pt>
                <c:pt idx="52">
                  <c:v>0.40451789462614179</c:v>
                </c:pt>
                <c:pt idx="53">
                  <c:v>0.44808136020126471</c:v>
                </c:pt>
                <c:pt idx="54">
                  <c:v>0.47919812132635259</c:v>
                </c:pt>
                <c:pt idx="55">
                  <c:v>0.50409153022642283</c:v>
                </c:pt>
                <c:pt idx="56">
                  <c:v>0.52898493912649314</c:v>
                </c:pt>
                <c:pt idx="57">
                  <c:v>0.55387834802656333</c:v>
                </c:pt>
                <c:pt idx="58">
                  <c:v>0.5849951091516512</c:v>
                </c:pt>
                <c:pt idx="59">
                  <c:v>0.6098885180517214</c:v>
                </c:pt>
                <c:pt idx="60">
                  <c:v>0.6347819269517917</c:v>
                </c:pt>
                <c:pt idx="61">
                  <c:v>0.65345198362684442</c:v>
                </c:pt>
                <c:pt idx="62">
                  <c:v>0.66589868807687957</c:v>
                </c:pt>
                <c:pt idx="63">
                  <c:v>0.66589868807687957</c:v>
                </c:pt>
                <c:pt idx="64">
                  <c:v>0.67212204030189715</c:v>
                </c:pt>
                <c:pt idx="65">
                  <c:v>0.67212204030189715</c:v>
                </c:pt>
                <c:pt idx="66">
                  <c:v>0.67212204030189715</c:v>
                </c:pt>
                <c:pt idx="67">
                  <c:v>0.67212204030189715</c:v>
                </c:pt>
                <c:pt idx="68">
                  <c:v>0.67212204030189715</c:v>
                </c:pt>
                <c:pt idx="69">
                  <c:v>0.67212204030189715</c:v>
                </c:pt>
                <c:pt idx="70">
                  <c:v>0.66589868807687957</c:v>
                </c:pt>
                <c:pt idx="71">
                  <c:v>0.659675335851862</c:v>
                </c:pt>
                <c:pt idx="72">
                  <c:v>0.64722863140182685</c:v>
                </c:pt>
                <c:pt idx="73">
                  <c:v>0.62233522250175655</c:v>
                </c:pt>
                <c:pt idx="74">
                  <c:v>0.59121846137666878</c:v>
                </c:pt>
                <c:pt idx="75">
                  <c:v>0.5601017002515809</c:v>
                </c:pt>
                <c:pt idx="76">
                  <c:v>0.52898493912649314</c:v>
                </c:pt>
                <c:pt idx="77">
                  <c:v>0.50409153022642283</c:v>
                </c:pt>
                <c:pt idx="78">
                  <c:v>0.49786817800140531</c:v>
                </c:pt>
                <c:pt idx="79">
                  <c:v>0.49164482577638774</c:v>
                </c:pt>
                <c:pt idx="80">
                  <c:v>0.50409153022642283</c:v>
                </c:pt>
                <c:pt idx="81">
                  <c:v>0.52898493912649314</c:v>
                </c:pt>
                <c:pt idx="82">
                  <c:v>0.56632505247659848</c:v>
                </c:pt>
                <c:pt idx="83">
                  <c:v>0.59744181360168624</c:v>
                </c:pt>
                <c:pt idx="84">
                  <c:v>0.62855857472677412</c:v>
                </c:pt>
                <c:pt idx="85">
                  <c:v>0.65345198362684442</c:v>
                </c:pt>
                <c:pt idx="86">
                  <c:v>0.66589868807687957</c:v>
                </c:pt>
                <c:pt idx="87">
                  <c:v>0.67212204030189715</c:v>
                </c:pt>
                <c:pt idx="88">
                  <c:v>0.66589868807687957</c:v>
                </c:pt>
                <c:pt idx="89">
                  <c:v>0.67212204030189715</c:v>
                </c:pt>
                <c:pt idx="90">
                  <c:v>0.67212204030189715</c:v>
                </c:pt>
                <c:pt idx="91">
                  <c:v>0.62233522250175655</c:v>
                </c:pt>
                <c:pt idx="92">
                  <c:v>0.5352082913515106</c:v>
                </c:pt>
                <c:pt idx="93">
                  <c:v>0.47297476910133501</c:v>
                </c:pt>
                <c:pt idx="94">
                  <c:v>0.48542147355137016</c:v>
                </c:pt>
                <c:pt idx="95">
                  <c:v>0.55387834802656333</c:v>
                </c:pt>
                <c:pt idx="96">
                  <c:v>0.6347819269517917</c:v>
                </c:pt>
                <c:pt idx="97">
                  <c:v>0.67834539252691473</c:v>
                </c:pt>
                <c:pt idx="98">
                  <c:v>0.6845687447519323</c:v>
                </c:pt>
                <c:pt idx="99">
                  <c:v>0.6845687447519323</c:v>
                </c:pt>
                <c:pt idx="100">
                  <c:v>0.6845687447519323</c:v>
                </c:pt>
                <c:pt idx="101">
                  <c:v>0.67834539252691473</c:v>
                </c:pt>
                <c:pt idx="102">
                  <c:v>0.67834539252691473</c:v>
                </c:pt>
                <c:pt idx="103">
                  <c:v>0.659675335851862</c:v>
                </c:pt>
                <c:pt idx="104">
                  <c:v>0.64100527917680927</c:v>
                </c:pt>
                <c:pt idx="105">
                  <c:v>0.61611187027673897</c:v>
                </c:pt>
                <c:pt idx="106">
                  <c:v>0.5849951091516512</c:v>
                </c:pt>
                <c:pt idx="107">
                  <c:v>0.55387834802656333</c:v>
                </c:pt>
                <c:pt idx="108">
                  <c:v>0.52898493912649314</c:v>
                </c:pt>
                <c:pt idx="109">
                  <c:v>0.51031488245144041</c:v>
                </c:pt>
                <c:pt idx="110">
                  <c:v>0.51031488245144041</c:v>
                </c:pt>
                <c:pt idx="111">
                  <c:v>0.51653823467645799</c:v>
                </c:pt>
                <c:pt idx="112">
                  <c:v>0.54143164357652818</c:v>
                </c:pt>
                <c:pt idx="113">
                  <c:v>0.54765499580154575</c:v>
                </c:pt>
                <c:pt idx="114">
                  <c:v>0.52276158690147556</c:v>
                </c:pt>
                <c:pt idx="115">
                  <c:v>0.48542147355137016</c:v>
                </c:pt>
                <c:pt idx="116">
                  <c:v>0.48542147355137016</c:v>
                </c:pt>
                <c:pt idx="117">
                  <c:v>0.51653823467645799</c:v>
                </c:pt>
                <c:pt idx="118">
                  <c:v>0.54143164357652818</c:v>
                </c:pt>
                <c:pt idx="119">
                  <c:v>0.54765499580154575</c:v>
                </c:pt>
                <c:pt idx="120">
                  <c:v>0.52898493912649314</c:v>
                </c:pt>
                <c:pt idx="121">
                  <c:v>0.52276158690147556</c:v>
                </c:pt>
                <c:pt idx="122">
                  <c:v>0.52898493912649314</c:v>
                </c:pt>
                <c:pt idx="123">
                  <c:v>0.52276158690147556</c:v>
                </c:pt>
                <c:pt idx="124">
                  <c:v>0.54765499580154575</c:v>
                </c:pt>
                <c:pt idx="125">
                  <c:v>0.5849951091516512</c:v>
                </c:pt>
                <c:pt idx="126">
                  <c:v>0.62233522250175655</c:v>
                </c:pt>
                <c:pt idx="127">
                  <c:v>0.65345198362684442</c:v>
                </c:pt>
                <c:pt idx="128">
                  <c:v>0.67834539252691473</c:v>
                </c:pt>
                <c:pt idx="129">
                  <c:v>0.6845687447519323</c:v>
                </c:pt>
                <c:pt idx="130">
                  <c:v>0.6845687447519323</c:v>
                </c:pt>
                <c:pt idx="131">
                  <c:v>0.6845687447519323</c:v>
                </c:pt>
                <c:pt idx="132">
                  <c:v>0.67834539252691473</c:v>
                </c:pt>
                <c:pt idx="133">
                  <c:v>0.67212204030189715</c:v>
                </c:pt>
                <c:pt idx="134">
                  <c:v>0.66589868807687957</c:v>
                </c:pt>
                <c:pt idx="135">
                  <c:v>0.659675335851862</c:v>
                </c:pt>
                <c:pt idx="136">
                  <c:v>0.64100527917680927</c:v>
                </c:pt>
                <c:pt idx="137">
                  <c:v>0.62233522250175655</c:v>
                </c:pt>
                <c:pt idx="138">
                  <c:v>0.60366516582670382</c:v>
                </c:pt>
                <c:pt idx="139">
                  <c:v>0.5849951091516512</c:v>
                </c:pt>
                <c:pt idx="140">
                  <c:v>0.56632505247659848</c:v>
                </c:pt>
                <c:pt idx="141">
                  <c:v>0.54765499580154575</c:v>
                </c:pt>
                <c:pt idx="142">
                  <c:v>0.5352082913515106</c:v>
                </c:pt>
                <c:pt idx="143">
                  <c:v>0.52276158690147556</c:v>
                </c:pt>
                <c:pt idx="144">
                  <c:v>0.5352082913515106</c:v>
                </c:pt>
                <c:pt idx="145">
                  <c:v>0.54765499580154575</c:v>
                </c:pt>
                <c:pt idx="146">
                  <c:v>0.56632505247659848</c:v>
                </c:pt>
                <c:pt idx="147">
                  <c:v>0.5849951091516512</c:v>
                </c:pt>
                <c:pt idx="148">
                  <c:v>0.60366516582670382</c:v>
                </c:pt>
                <c:pt idx="149">
                  <c:v>0.62233522250175655</c:v>
                </c:pt>
                <c:pt idx="150">
                  <c:v>0.64100527917680927</c:v>
                </c:pt>
                <c:pt idx="151">
                  <c:v>0.659675335851862</c:v>
                </c:pt>
                <c:pt idx="152">
                  <c:v>0.66589868807687957</c:v>
                </c:pt>
                <c:pt idx="153">
                  <c:v>0.67212204030189715</c:v>
                </c:pt>
                <c:pt idx="154">
                  <c:v>0.67834539252691473</c:v>
                </c:pt>
                <c:pt idx="155">
                  <c:v>0.6845687447519323</c:v>
                </c:pt>
                <c:pt idx="156">
                  <c:v>0.6845687447519323</c:v>
                </c:pt>
                <c:pt idx="157">
                  <c:v>0.6845687447519323</c:v>
                </c:pt>
                <c:pt idx="158">
                  <c:v>0.67834539252691473</c:v>
                </c:pt>
                <c:pt idx="159">
                  <c:v>0.65345198362684442</c:v>
                </c:pt>
                <c:pt idx="160">
                  <c:v>0.62233522250175655</c:v>
                </c:pt>
                <c:pt idx="161">
                  <c:v>0.5849951091516512</c:v>
                </c:pt>
                <c:pt idx="162">
                  <c:v>0.54765499580154575</c:v>
                </c:pt>
                <c:pt idx="163">
                  <c:v>0.52276158690147556</c:v>
                </c:pt>
                <c:pt idx="164">
                  <c:v>0.52898493912649314</c:v>
                </c:pt>
                <c:pt idx="165">
                  <c:v>0.52276158690147556</c:v>
                </c:pt>
                <c:pt idx="166">
                  <c:v>0.52898493912649314</c:v>
                </c:pt>
                <c:pt idx="167">
                  <c:v>0.54765499580154575</c:v>
                </c:pt>
                <c:pt idx="168">
                  <c:v>0.54143164357652818</c:v>
                </c:pt>
                <c:pt idx="169">
                  <c:v>0.51653823467645799</c:v>
                </c:pt>
                <c:pt idx="170">
                  <c:v>0.48542147355137016</c:v>
                </c:pt>
                <c:pt idx="171">
                  <c:v>0.48542147355137016</c:v>
                </c:pt>
                <c:pt idx="172">
                  <c:v>0.52276158690147556</c:v>
                </c:pt>
                <c:pt idx="173">
                  <c:v>0.54765499580154575</c:v>
                </c:pt>
                <c:pt idx="174">
                  <c:v>0.54143164357652818</c:v>
                </c:pt>
                <c:pt idx="175">
                  <c:v>0.51653823467645799</c:v>
                </c:pt>
                <c:pt idx="176">
                  <c:v>0.51031488245144041</c:v>
                </c:pt>
                <c:pt idx="177">
                  <c:v>0.51031488245144041</c:v>
                </c:pt>
                <c:pt idx="178">
                  <c:v>0.52898493912649314</c:v>
                </c:pt>
                <c:pt idx="179">
                  <c:v>0.55387834802656333</c:v>
                </c:pt>
                <c:pt idx="180">
                  <c:v>0.5849951091516512</c:v>
                </c:pt>
                <c:pt idx="181">
                  <c:v>0.61611187027673897</c:v>
                </c:pt>
                <c:pt idx="182">
                  <c:v>0.64100527917680927</c:v>
                </c:pt>
                <c:pt idx="183">
                  <c:v>0.659675335851862</c:v>
                </c:pt>
                <c:pt idx="184">
                  <c:v>0.67834539252691473</c:v>
                </c:pt>
                <c:pt idx="185">
                  <c:v>0.67834539252691473</c:v>
                </c:pt>
                <c:pt idx="186">
                  <c:v>0.6845687447519323</c:v>
                </c:pt>
                <c:pt idx="187">
                  <c:v>0.6845687447519323</c:v>
                </c:pt>
                <c:pt idx="188">
                  <c:v>0.6845687447519323</c:v>
                </c:pt>
                <c:pt idx="189">
                  <c:v>0.67834539252691473</c:v>
                </c:pt>
                <c:pt idx="190">
                  <c:v>0.6347819269517917</c:v>
                </c:pt>
                <c:pt idx="191">
                  <c:v>0.55387834802656333</c:v>
                </c:pt>
                <c:pt idx="192">
                  <c:v>0.48542147355137016</c:v>
                </c:pt>
                <c:pt idx="193">
                  <c:v>0.47297476910133501</c:v>
                </c:pt>
                <c:pt idx="194">
                  <c:v>0.5352082913515106</c:v>
                </c:pt>
                <c:pt idx="195">
                  <c:v>0.62233522250175655</c:v>
                </c:pt>
                <c:pt idx="196">
                  <c:v>0.67212204030189715</c:v>
                </c:pt>
                <c:pt idx="197">
                  <c:v>0.67212204030189715</c:v>
                </c:pt>
                <c:pt idx="198">
                  <c:v>0.66589868807687957</c:v>
                </c:pt>
                <c:pt idx="199">
                  <c:v>0.67212204030189715</c:v>
                </c:pt>
                <c:pt idx="200">
                  <c:v>0.66589868807687957</c:v>
                </c:pt>
                <c:pt idx="201">
                  <c:v>0.65345198362684442</c:v>
                </c:pt>
                <c:pt idx="202">
                  <c:v>0.62855857472677412</c:v>
                </c:pt>
                <c:pt idx="203">
                  <c:v>0.59744181360168624</c:v>
                </c:pt>
                <c:pt idx="204">
                  <c:v>0.56632505247659848</c:v>
                </c:pt>
                <c:pt idx="205">
                  <c:v>0.52898493912649314</c:v>
                </c:pt>
                <c:pt idx="206">
                  <c:v>0.50409153022642283</c:v>
                </c:pt>
                <c:pt idx="207">
                  <c:v>0.49164482577638774</c:v>
                </c:pt>
                <c:pt idx="208">
                  <c:v>0.49786817800140531</c:v>
                </c:pt>
                <c:pt idx="209">
                  <c:v>0.50409153022642283</c:v>
                </c:pt>
                <c:pt idx="210">
                  <c:v>0.52898493912649314</c:v>
                </c:pt>
                <c:pt idx="211">
                  <c:v>0.5601017002515809</c:v>
                </c:pt>
                <c:pt idx="212">
                  <c:v>0.59121846137666878</c:v>
                </c:pt>
                <c:pt idx="213">
                  <c:v>0.62233522250175655</c:v>
                </c:pt>
                <c:pt idx="214">
                  <c:v>0.64722863140182685</c:v>
                </c:pt>
                <c:pt idx="215">
                  <c:v>0.659675335851862</c:v>
                </c:pt>
                <c:pt idx="216">
                  <c:v>0.66589868807687957</c:v>
                </c:pt>
                <c:pt idx="217">
                  <c:v>0.67212204030189715</c:v>
                </c:pt>
                <c:pt idx="218">
                  <c:v>0.67212204030189715</c:v>
                </c:pt>
                <c:pt idx="219">
                  <c:v>0.67212204030189715</c:v>
                </c:pt>
                <c:pt idx="220">
                  <c:v>0.67212204030189715</c:v>
                </c:pt>
                <c:pt idx="221">
                  <c:v>0.67212204030189715</c:v>
                </c:pt>
                <c:pt idx="222">
                  <c:v>0.67212204030189715</c:v>
                </c:pt>
                <c:pt idx="223">
                  <c:v>0.66589868807687957</c:v>
                </c:pt>
                <c:pt idx="224">
                  <c:v>0.66589868807687957</c:v>
                </c:pt>
                <c:pt idx="225">
                  <c:v>0.65345198362684442</c:v>
                </c:pt>
                <c:pt idx="226">
                  <c:v>0.6347819269517917</c:v>
                </c:pt>
                <c:pt idx="227">
                  <c:v>0.6098885180517214</c:v>
                </c:pt>
                <c:pt idx="228">
                  <c:v>0.5849951091516512</c:v>
                </c:pt>
                <c:pt idx="229">
                  <c:v>0.55387834802656333</c:v>
                </c:pt>
                <c:pt idx="230">
                  <c:v>0.52898493912649314</c:v>
                </c:pt>
                <c:pt idx="231">
                  <c:v>0.50409153022642283</c:v>
                </c:pt>
                <c:pt idx="232">
                  <c:v>0.47919812132635259</c:v>
                </c:pt>
                <c:pt idx="233">
                  <c:v>0.44808136020126471</c:v>
                </c:pt>
                <c:pt idx="234">
                  <c:v>0.40451789462614179</c:v>
                </c:pt>
                <c:pt idx="235">
                  <c:v>0.36095442905101877</c:v>
                </c:pt>
                <c:pt idx="236">
                  <c:v>0.33606102015094858</c:v>
                </c:pt>
                <c:pt idx="237">
                  <c:v>0.32361431570091342</c:v>
                </c:pt>
                <c:pt idx="238">
                  <c:v>0.34850772460098373</c:v>
                </c:pt>
                <c:pt idx="239">
                  <c:v>0.41696459907617694</c:v>
                </c:pt>
                <c:pt idx="240">
                  <c:v>0.49786817800140531</c:v>
                </c:pt>
                <c:pt idx="241">
                  <c:v>0.56632505247659848</c:v>
                </c:pt>
                <c:pt idx="242">
                  <c:v>0.62855857472677412</c:v>
                </c:pt>
                <c:pt idx="243">
                  <c:v>0.65345198362684442</c:v>
                </c:pt>
                <c:pt idx="244">
                  <c:v>0.6098885180517214</c:v>
                </c:pt>
                <c:pt idx="245">
                  <c:v>0.5352082913515106</c:v>
                </c:pt>
                <c:pt idx="246">
                  <c:v>0.48542147355137016</c:v>
                </c:pt>
                <c:pt idx="247">
                  <c:v>0.51031488245144041</c:v>
                </c:pt>
                <c:pt idx="248">
                  <c:v>0.59744181360168624</c:v>
                </c:pt>
                <c:pt idx="249">
                  <c:v>0.65345198362684442</c:v>
                </c:pt>
                <c:pt idx="250">
                  <c:v>0.659675335851862</c:v>
                </c:pt>
                <c:pt idx="251">
                  <c:v>0.64100527917680927</c:v>
                </c:pt>
                <c:pt idx="252">
                  <c:v>0.62855857472677412</c:v>
                </c:pt>
                <c:pt idx="253">
                  <c:v>0.60366516582670382</c:v>
                </c:pt>
                <c:pt idx="254">
                  <c:v>0.57254840470161605</c:v>
                </c:pt>
                <c:pt idx="255">
                  <c:v>0.54143164357652818</c:v>
                </c:pt>
                <c:pt idx="256">
                  <c:v>0.51031488245144041</c:v>
                </c:pt>
                <c:pt idx="257">
                  <c:v>0.49786817800140531</c:v>
                </c:pt>
                <c:pt idx="258">
                  <c:v>0.49164482577638774</c:v>
                </c:pt>
                <c:pt idx="259">
                  <c:v>0.49786817800140531</c:v>
                </c:pt>
                <c:pt idx="260">
                  <c:v>0.52276158690147556</c:v>
                </c:pt>
                <c:pt idx="261">
                  <c:v>0.54765499580154575</c:v>
                </c:pt>
                <c:pt idx="262">
                  <c:v>0.5849951091516512</c:v>
                </c:pt>
                <c:pt idx="263">
                  <c:v>0.61611187027673897</c:v>
                </c:pt>
                <c:pt idx="264">
                  <c:v>0.6347819269517917</c:v>
                </c:pt>
                <c:pt idx="265">
                  <c:v>0.6347819269517917</c:v>
                </c:pt>
                <c:pt idx="266">
                  <c:v>0.59744181360168624</c:v>
                </c:pt>
                <c:pt idx="267">
                  <c:v>0.54143164357652818</c:v>
                </c:pt>
                <c:pt idx="268">
                  <c:v>0.50409153022642283</c:v>
                </c:pt>
                <c:pt idx="269">
                  <c:v>0.51031488245144041</c:v>
                </c:pt>
                <c:pt idx="270">
                  <c:v>0.55387834802656333</c:v>
                </c:pt>
                <c:pt idx="271">
                  <c:v>0.62233522250175655</c:v>
                </c:pt>
                <c:pt idx="272">
                  <c:v>0.66589868807687957</c:v>
                </c:pt>
                <c:pt idx="273">
                  <c:v>0.67834539252691473</c:v>
                </c:pt>
                <c:pt idx="274">
                  <c:v>0.67834539252691473</c:v>
                </c:pt>
                <c:pt idx="275">
                  <c:v>0.67834539252691473</c:v>
                </c:pt>
                <c:pt idx="276">
                  <c:v>0.6845687447519323</c:v>
                </c:pt>
                <c:pt idx="277">
                  <c:v>0.67834539252691473</c:v>
                </c:pt>
                <c:pt idx="278">
                  <c:v>0.67834539252691473</c:v>
                </c:pt>
                <c:pt idx="279">
                  <c:v>0.6845687447519323</c:v>
                </c:pt>
                <c:pt idx="280">
                  <c:v>0.6845687447519323</c:v>
                </c:pt>
                <c:pt idx="281">
                  <c:v>0.67834539252691473</c:v>
                </c:pt>
                <c:pt idx="282">
                  <c:v>0.67834539252691473</c:v>
                </c:pt>
                <c:pt idx="283">
                  <c:v>0.67834539252691473</c:v>
                </c:pt>
                <c:pt idx="284">
                  <c:v>0.67834539252691473</c:v>
                </c:pt>
                <c:pt idx="285">
                  <c:v>0.67834539252691473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400-460D-A9C0-06C66BE6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95496"/>
        <c:axId val="52519225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v>4 лампы, центр, симметрично</c:v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'Большой стенд'!$N$3:$N$288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0.74680226700210783</c:v>
                      </c:pt>
                      <c:pt idx="1">
                        <c:v>0.76547232367716056</c:v>
                      </c:pt>
                      <c:pt idx="2">
                        <c:v>0.78414238035221329</c:v>
                      </c:pt>
                      <c:pt idx="3">
                        <c:v>0.80281243702726601</c:v>
                      </c:pt>
                      <c:pt idx="4">
                        <c:v>0.82148249370231874</c:v>
                      </c:pt>
                      <c:pt idx="5">
                        <c:v>0.84637590260238904</c:v>
                      </c:pt>
                      <c:pt idx="6">
                        <c:v>0.87126931150245912</c:v>
                      </c:pt>
                      <c:pt idx="7">
                        <c:v>0.88371601595249427</c:v>
                      </c:pt>
                      <c:pt idx="8">
                        <c:v>0.89616272040252942</c:v>
                      </c:pt>
                      <c:pt idx="9">
                        <c:v>0.90860942485256457</c:v>
                      </c:pt>
                      <c:pt idx="10">
                        <c:v>0.91483277707758215</c:v>
                      </c:pt>
                      <c:pt idx="11">
                        <c:v>0.9272794815276173</c:v>
                      </c:pt>
                      <c:pt idx="12">
                        <c:v>0.9272794815276173</c:v>
                      </c:pt>
                      <c:pt idx="13">
                        <c:v>0.93350283375263488</c:v>
                      </c:pt>
                      <c:pt idx="14">
                        <c:v>0.9272794815276173</c:v>
                      </c:pt>
                      <c:pt idx="15">
                        <c:v>0.92105612930259972</c:v>
                      </c:pt>
                      <c:pt idx="16">
                        <c:v>0.89616272040252942</c:v>
                      </c:pt>
                      <c:pt idx="17">
                        <c:v>0.85259925482740662</c:v>
                      </c:pt>
                      <c:pt idx="18">
                        <c:v>0.80903578925228359</c:v>
                      </c:pt>
                      <c:pt idx="19">
                        <c:v>0.77791902812719571</c:v>
                      </c:pt>
                      <c:pt idx="20">
                        <c:v>0.76547232367716056</c:v>
                      </c:pt>
                      <c:pt idx="21">
                        <c:v>0.78414238035221329</c:v>
                      </c:pt>
                      <c:pt idx="22">
                        <c:v>0.82148249370231874</c:v>
                      </c:pt>
                      <c:pt idx="23">
                        <c:v>0.86504595927744155</c:v>
                      </c:pt>
                      <c:pt idx="24">
                        <c:v>0.88371601595249427</c:v>
                      </c:pt>
                      <c:pt idx="25">
                        <c:v>0.84015255037737147</c:v>
                      </c:pt>
                      <c:pt idx="26">
                        <c:v>0.77169567590217814</c:v>
                      </c:pt>
                      <c:pt idx="27">
                        <c:v>0.74057891477709026</c:v>
                      </c:pt>
                      <c:pt idx="28">
                        <c:v>0.76547232367716056</c:v>
                      </c:pt>
                      <c:pt idx="29">
                        <c:v>0.82148249370231874</c:v>
                      </c:pt>
                      <c:pt idx="30">
                        <c:v>0.84637590260238904</c:v>
                      </c:pt>
                      <c:pt idx="31">
                        <c:v>0.81525914147730116</c:v>
                      </c:pt>
                      <c:pt idx="32">
                        <c:v>0.74680226700210783</c:v>
                      </c:pt>
                      <c:pt idx="33">
                        <c:v>0.6845687447519323</c:v>
                      </c:pt>
                      <c:pt idx="34">
                        <c:v>0.62233522250175655</c:v>
                      </c:pt>
                      <c:pt idx="35">
                        <c:v>0.57254840470161605</c:v>
                      </c:pt>
                      <c:pt idx="36">
                        <c:v>0.54765499580154575</c:v>
                      </c:pt>
                      <c:pt idx="37">
                        <c:v>0.54143164357652818</c:v>
                      </c:pt>
                      <c:pt idx="38">
                        <c:v>0.5601017002515809</c:v>
                      </c:pt>
                      <c:pt idx="39">
                        <c:v>0.59744181360168624</c:v>
                      </c:pt>
                      <c:pt idx="40">
                        <c:v>0.64100527917680927</c:v>
                      </c:pt>
                      <c:pt idx="41">
                        <c:v>0.70323880142698492</c:v>
                      </c:pt>
                      <c:pt idx="42">
                        <c:v>0.75924897145214298</c:v>
                      </c:pt>
                      <c:pt idx="43">
                        <c:v>0.75924897145214298</c:v>
                      </c:pt>
                      <c:pt idx="44">
                        <c:v>0.70323880142698492</c:v>
                      </c:pt>
                      <c:pt idx="45">
                        <c:v>0.67212204030189715</c:v>
                      </c:pt>
                      <c:pt idx="46">
                        <c:v>0.73435556255207268</c:v>
                      </c:pt>
                      <c:pt idx="47">
                        <c:v>0.83392919815235389</c:v>
                      </c:pt>
                      <c:pt idx="48">
                        <c:v>0.88371601595249427</c:v>
                      </c:pt>
                      <c:pt idx="49">
                        <c:v>0.85259925482740662</c:v>
                      </c:pt>
                      <c:pt idx="50">
                        <c:v>0.80281243702726601</c:v>
                      </c:pt>
                      <c:pt idx="51">
                        <c:v>0.76547232367716056</c:v>
                      </c:pt>
                      <c:pt idx="52">
                        <c:v>0.75924897145214298</c:v>
                      </c:pt>
                      <c:pt idx="53">
                        <c:v>0.78414238035221329</c:v>
                      </c:pt>
                      <c:pt idx="54">
                        <c:v>0.82770584592733631</c:v>
                      </c:pt>
                      <c:pt idx="55">
                        <c:v>0.87126931150245912</c:v>
                      </c:pt>
                      <c:pt idx="56">
                        <c:v>0.91483277707758215</c:v>
                      </c:pt>
                      <c:pt idx="57">
                        <c:v>0.93972618597765245</c:v>
                      </c:pt>
                      <c:pt idx="58">
                        <c:v>0.94594953820267003</c:v>
                      </c:pt>
                      <c:pt idx="59">
                        <c:v>0.94594953820267003</c:v>
                      </c:pt>
                      <c:pt idx="60">
                        <c:v>0.93972618597765245</c:v>
                      </c:pt>
                      <c:pt idx="61">
                        <c:v>0.93350283375263488</c:v>
                      </c:pt>
                      <c:pt idx="62">
                        <c:v>0.92105612930259972</c:v>
                      </c:pt>
                      <c:pt idx="63">
                        <c:v>0.902386072627547</c:v>
                      </c:pt>
                      <c:pt idx="64">
                        <c:v>0.8774926637274767</c:v>
                      </c:pt>
                      <c:pt idx="65">
                        <c:v>0.85259925482740662</c:v>
                      </c:pt>
                      <c:pt idx="66">
                        <c:v>0.82770584592733631</c:v>
                      </c:pt>
                      <c:pt idx="67">
                        <c:v>0.79036573257723086</c:v>
                      </c:pt>
                      <c:pt idx="68">
                        <c:v>0.76547232367716056</c:v>
                      </c:pt>
                      <c:pt idx="69">
                        <c:v>0.74057891477709026</c:v>
                      </c:pt>
                      <c:pt idx="70">
                        <c:v>0.72813221032705511</c:v>
                      </c:pt>
                      <c:pt idx="71">
                        <c:v>0.71568550587702007</c:v>
                      </c:pt>
                      <c:pt idx="72">
                        <c:v>0.70946215365200249</c:v>
                      </c:pt>
                      <c:pt idx="73">
                        <c:v>0.71568550587702007</c:v>
                      </c:pt>
                      <c:pt idx="74">
                        <c:v>0.72813221032705511</c:v>
                      </c:pt>
                      <c:pt idx="75">
                        <c:v>0.74057891477709026</c:v>
                      </c:pt>
                      <c:pt idx="76">
                        <c:v>0.76547232367716056</c:v>
                      </c:pt>
                      <c:pt idx="77">
                        <c:v>0.79036573257723086</c:v>
                      </c:pt>
                      <c:pt idx="78">
                        <c:v>0.82770584592733631</c:v>
                      </c:pt>
                      <c:pt idx="79">
                        <c:v>0.85259925482740662</c:v>
                      </c:pt>
                      <c:pt idx="80">
                        <c:v>0.8774926637274767</c:v>
                      </c:pt>
                      <c:pt idx="81">
                        <c:v>0.902386072627547</c:v>
                      </c:pt>
                      <c:pt idx="82">
                        <c:v>0.92105612930259972</c:v>
                      </c:pt>
                      <c:pt idx="83">
                        <c:v>0.93350283375263488</c:v>
                      </c:pt>
                      <c:pt idx="84">
                        <c:v>0.93972618597765245</c:v>
                      </c:pt>
                      <c:pt idx="85">
                        <c:v>0.94594953820267003</c:v>
                      </c:pt>
                      <c:pt idx="86">
                        <c:v>0.94594953820267003</c:v>
                      </c:pt>
                      <c:pt idx="87">
                        <c:v>0.93972618597765245</c:v>
                      </c:pt>
                      <c:pt idx="88">
                        <c:v>0.91483277707758215</c:v>
                      </c:pt>
                      <c:pt idx="89">
                        <c:v>0.87126931150245912</c:v>
                      </c:pt>
                      <c:pt idx="90">
                        <c:v>0.82770584592733631</c:v>
                      </c:pt>
                      <c:pt idx="91">
                        <c:v>0.78414238035221329</c:v>
                      </c:pt>
                      <c:pt idx="92">
                        <c:v>0.75924897145214298</c:v>
                      </c:pt>
                      <c:pt idx="93">
                        <c:v>0.76547232367716056</c:v>
                      </c:pt>
                      <c:pt idx="94">
                        <c:v>0.80281243702726601</c:v>
                      </c:pt>
                      <c:pt idx="95">
                        <c:v>0.85259925482740662</c:v>
                      </c:pt>
                      <c:pt idx="96">
                        <c:v>0.88371601595249427</c:v>
                      </c:pt>
                      <c:pt idx="97">
                        <c:v>0.83392919815235389</c:v>
                      </c:pt>
                      <c:pt idx="98">
                        <c:v>0.73435556255207268</c:v>
                      </c:pt>
                      <c:pt idx="99">
                        <c:v>0.67212204030189715</c:v>
                      </c:pt>
                      <c:pt idx="100">
                        <c:v>0.70323880142698492</c:v>
                      </c:pt>
                      <c:pt idx="101">
                        <c:v>0.75924897145214298</c:v>
                      </c:pt>
                      <c:pt idx="102">
                        <c:v>0.75924897145214298</c:v>
                      </c:pt>
                      <c:pt idx="103">
                        <c:v>0.70323880142698492</c:v>
                      </c:pt>
                      <c:pt idx="104">
                        <c:v>0.64100527917680927</c:v>
                      </c:pt>
                      <c:pt idx="105">
                        <c:v>0.59744181360168624</c:v>
                      </c:pt>
                      <c:pt idx="106">
                        <c:v>0.5601017002515809</c:v>
                      </c:pt>
                      <c:pt idx="107">
                        <c:v>0.54143164357652818</c:v>
                      </c:pt>
                      <c:pt idx="108">
                        <c:v>0.54765499580154575</c:v>
                      </c:pt>
                      <c:pt idx="109">
                        <c:v>0.57254840470161605</c:v>
                      </c:pt>
                      <c:pt idx="110">
                        <c:v>0.62233522250175655</c:v>
                      </c:pt>
                      <c:pt idx="111">
                        <c:v>0.6845687447519323</c:v>
                      </c:pt>
                      <c:pt idx="112">
                        <c:v>0.74680226700210783</c:v>
                      </c:pt>
                      <c:pt idx="113">
                        <c:v>0.81525914147730116</c:v>
                      </c:pt>
                      <c:pt idx="114">
                        <c:v>0.84637590260238904</c:v>
                      </c:pt>
                      <c:pt idx="115">
                        <c:v>0.82148249370231874</c:v>
                      </c:pt>
                      <c:pt idx="116">
                        <c:v>0.76547232367716056</c:v>
                      </c:pt>
                      <c:pt idx="117">
                        <c:v>0.74057891477709026</c:v>
                      </c:pt>
                      <c:pt idx="118">
                        <c:v>0.77169567590217814</c:v>
                      </c:pt>
                      <c:pt idx="119">
                        <c:v>0.84015255037737147</c:v>
                      </c:pt>
                      <c:pt idx="120">
                        <c:v>0.88371601595249427</c:v>
                      </c:pt>
                      <c:pt idx="121">
                        <c:v>0.86504595927744155</c:v>
                      </c:pt>
                      <c:pt idx="122">
                        <c:v>0.82148249370231874</c:v>
                      </c:pt>
                      <c:pt idx="123">
                        <c:v>0.78414238035221329</c:v>
                      </c:pt>
                      <c:pt idx="124">
                        <c:v>0.76547232367716056</c:v>
                      </c:pt>
                      <c:pt idx="125">
                        <c:v>0.77791902812719571</c:v>
                      </c:pt>
                      <c:pt idx="126">
                        <c:v>0.80903578925228359</c:v>
                      </c:pt>
                      <c:pt idx="127">
                        <c:v>0.85259925482740662</c:v>
                      </c:pt>
                      <c:pt idx="128">
                        <c:v>0.89616272040252942</c:v>
                      </c:pt>
                      <c:pt idx="129">
                        <c:v>0.92105612930259972</c:v>
                      </c:pt>
                      <c:pt idx="130">
                        <c:v>0.9272794815276173</c:v>
                      </c:pt>
                      <c:pt idx="131">
                        <c:v>0.93350283375263488</c:v>
                      </c:pt>
                      <c:pt idx="132">
                        <c:v>0.9272794815276173</c:v>
                      </c:pt>
                      <c:pt idx="133">
                        <c:v>0.9272794815276173</c:v>
                      </c:pt>
                      <c:pt idx="134">
                        <c:v>0.91483277707758215</c:v>
                      </c:pt>
                      <c:pt idx="135">
                        <c:v>0.90860942485256457</c:v>
                      </c:pt>
                      <c:pt idx="136">
                        <c:v>0.89616272040252942</c:v>
                      </c:pt>
                      <c:pt idx="137">
                        <c:v>0.88371601595249427</c:v>
                      </c:pt>
                      <c:pt idx="138">
                        <c:v>0.87126931150245912</c:v>
                      </c:pt>
                      <c:pt idx="139">
                        <c:v>0.84637590260238904</c:v>
                      </c:pt>
                      <c:pt idx="140">
                        <c:v>0.82148249370231874</c:v>
                      </c:pt>
                      <c:pt idx="141">
                        <c:v>0.80281243702726601</c:v>
                      </c:pt>
                      <c:pt idx="142">
                        <c:v>0.78414238035221329</c:v>
                      </c:pt>
                      <c:pt idx="143">
                        <c:v>0.76547232367716056</c:v>
                      </c:pt>
                      <c:pt idx="144">
                        <c:v>0.78414238035221329</c:v>
                      </c:pt>
                      <c:pt idx="145">
                        <c:v>0.80281243702726601</c:v>
                      </c:pt>
                      <c:pt idx="146">
                        <c:v>0.82148249370231874</c:v>
                      </c:pt>
                      <c:pt idx="147">
                        <c:v>0.84637590260238904</c:v>
                      </c:pt>
                      <c:pt idx="148">
                        <c:v>0.87126931150245912</c:v>
                      </c:pt>
                      <c:pt idx="149">
                        <c:v>0.88371601595249427</c:v>
                      </c:pt>
                      <c:pt idx="150">
                        <c:v>0.89616272040252942</c:v>
                      </c:pt>
                      <c:pt idx="151">
                        <c:v>0.90860942485256457</c:v>
                      </c:pt>
                      <c:pt idx="152">
                        <c:v>0.91483277707758215</c:v>
                      </c:pt>
                      <c:pt idx="153">
                        <c:v>0.9272794815276173</c:v>
                      </c:pt>
                      <c:pt idx="154">
                        <c:v>0.9272794815276173</c:v>
                      </c:pt>
                      <c:pt idx="155">
                        <c:v>0.93350283375263488</c:v>
                      </c:pt>
                      <c:pt idx="156">
                        <c:v>0.9272794815276173</c:v>
                      </c:pt>
                      <c:pt idx="157">
                        <c:v>0.92105612930259972</c:v>
                      </c:pt>
                      <c:pt idx="158">
                        <c:v>0.89616272040252942</c:v>
                      </c:pt>
                      <c:pt idx="159">
                        <c:v>0.85259925482740662</c:v>
                      </c:pt>
                      <c:pt idx="160">
                        <c:v>0.80903578925228359</c:v>
                      </c:pt>
                      <c:pt idx="161">
                        <c:v>0.77791902812719571</c:v>
                      </c:pt>
                      <c:pt idx="162">
                        <c:v>0.76547232367716056</c:v>
                      </c:pt>
                      <c:pt idx="163">
                        <c:v>0.78414238035221329</c:v>
                      </c:pt>
                      <c:pt idx="164">
                        <c:v>0.82148249370231874</c:v>
                      </c:pt>
                      <c:pt idx="165">
                        <c:v>0.86504595927744155</c:v>
                      </c:pt>
                      <c:pt idx="166">
                        <c:v>0.88371601595249427</c:v>
                      </c:pt>
                      <c:pt idx="167">
                        <c:v>0.84015255037737147</c:v>
                      </c:pt>
                      <c:pt idx="168">
                        <c:v>0.77169567590217814</c:v>
                      </c:pt>
                      <c:pt idx="169">
                        <c:v>0.74057891477709026</c:v>
                      </c:pt>
                      <c:pt idx="170">
                        <c:v>0.76547232367716056</c:v>
                      </c:pt>
                      <c:pt idx="171">
                        <c:v>0.82148249370231874</c:v>
                      </c:pt>
                      <c:pt idx="172">
                        <c:v>0.84637590260238904</c:v>
                      </c:pt>
                      <c:pt idx="173">
                        <c:v>0.81525914147730116</c:v>
                      </c:pt>
                      <c:pt idx="174">
                        <c:v>0.74680226700210783</c:v>
                      </c:pt>
                      <c:pt idx="175">
                        <c:v>0.6845687447519323</c:v>
                      </c:pt>
                      <c:pt idx="176">
                        <c:v>0.62233522250175655</c:v>
                      </c:pt>
                      <c:pt idx="177">
                        <c:v>0.57254840470161605</c:v>
                      </c:pt>
                      <c:pt idx="178">
                        <c:v>0.54765499580154575</c:v>
                      </c:pt>
                      <c:pt idx="179">
                        <c:v>0.54143164357652818</c:v>
                      </c:pt>
                      <c:pt idx="180">
                        <c:v>0.5601017002515809</c:v>
                      </c:pt>
                      <c:pt idx="181">
                        <c:v>0.59744181360168624</c:v>
                      </c:pt>
                      <c:pt idx="182">
                        <c:v>0.64100527917680927</c:v>
                      </c:pt>
                      <c:pt idx="183">
                        <c:v>0.70323880142698492</c:v>
                      </c:pt>
                      <c:pt idx="184">
                        <c:v>0.75924897145214298</c:v>
                      </c:pt>
                      <c:pt idx="185">
                        <c:v>0.75924897145214298</c:v>
                      </c:pt>
                      <c:pt idx="186">
                        <c:v>0.70323880142698492</c:v>
                      </c:pt>
                      <c:pt idx="187">
                        <c:v>0.67212204030189715</c:v>
                      </c:pt>
                      <c:pt idx="188">
                        <c:v>0.73435556255207268</c:v>
                      </c:pt>
                      <c:pt idx="189">
                        <c:v>0.83392919815235389</c:v>
                      </c:pt>
                      <c:pt idx="190">
                        <c:v>0.88371601595249427</c:v>
                      </c:pt>
                      <c:pt idx="191">
                        <c:v>0.85259925482740662</c:v>
                      </c:pt>
                      <c:pt idx="192">
                        <c:v>0.80281243702726601</c:v>
                      </c:pt>
                      <c:pt idx="193">
                        <c:v>0.76547232367716056</c:v>
                      </c:pt>
                      <c:pt idx="194">
                        <c:v>0.75924897145214298</c:v>
                      </c:pt>
                      <c:pt idx="195">
                        <c:v>0.78414238035221329</c:v>
                      </c:pt>
                      <c:pt idx="196">
                        <c:v>0.82770584592733631</c:v>
                      </c:pt>
                      <c:pt idx="197">
                        <c:v>0.87126931150245912</c:v>
                      </c:pt>
                      <c:pt idx="198">
                        <c:v>0.91483277707758215</c:v>
                      </c:pt>
                      <c:pt idx="199">
                        <c:v>0.93972618597765245</c:v>
                      </c:pt>
                      <c:pt idx="200">
                        <c:v>0.94594953820267003</c:v>
                      </c:pt>
                      <c:pt idx="201">
                        <c:v>0.94594953820267003</c:v>
                      </c:pt>
                      <c:pt idx="202">
                        <c:v>0.93972618597765245</c:v>
                      </c:pt>
                      <c:pt idx="203">
                        <c:v>0.93350283375263488</c:v>
                      </c:pt>
                      <c:pt idx="204">
                        <c:v>0.92105612930259972</c:v>
                      </c:pt>
                      <c:pt idx="205">
                        <c:v>0.902386072627547</c:v>
                      </c:pt>
                      <c:pt idx="206">
                        <c:v>0.8774926637274767</c:v>
                      </c:pt>
                      <c:pt idx="207">
                        <c:v>0.85259925482740662</c:v>
                      </c:pt>
                      <c:pt idx="208">
                        <c:v>0.82770584592733631</c:v>
                      </c:pt>
                      <c:pt idx="209">
                        <c:v>0.79036573257723086</c:v>
                      </c:pt>
                      <c:pt idx="210">
                        <c:v>0.76547232367716056</c:v>
                      </c:pt>
                      <c:pt idx="211">
                        <c:v>0.74057891477709026</c:v>
                      </c:pt>
                      <c:pt idx="212">
                        <c:v>0.72813221032705511</c:v>
                      </c:pt>
                      <c:pt idx="213">
                        <c:v>0.71568550587702007</c:v>
                      </c:pt>
                      <c:pt idx="214">
                        <c:v>0.70946215365200249</c:v>
                      </c:pt>
                      <c:pt idx="215">
                        <c:v>0.71568550587702007</c:v>
                      </c:pt>
                      <c:pt idx="216">
                        <c:v>0.72813221032705511</c:v>
                      </c:pt>
                      <c:pt idx="217">
                        <c:v>0.74057891477709026</c:v>
                      </c:pt>
                      <c:pt idx="218">
                        <c:v>0.76547232367716056</c:v>
                      </c:pt>
                      <c:pt idx="219">
                        <c:v>0.79036573257723086</c:v>
                      </c:pt>
                      <c:pt idx="220">
                        <c:v>0.82770584592733631</c:v>
                      </c:pt>
                      <c:pt idx="221">
                        <c:v>0.85259925482740662</c:v>
                      </c:pt>
                      <c:pt idx="222">
                        <c:v>0.8774926637274767</c:v>
                      </c:pt>
                      <c:pt idx="223">
                        <c:v>0.902386072627547</c:v>
                      </c:pt>
                      <c:pt idx="224">
                        <c:v>0.92105612930259972</c:v>
                      </c:pt>
                      <c:pt idx="225">
                        <c:v>0.93350283375263488</c:v>
                      </c:pt>
                      <c:pt idx="226">
                        <c:v>0.93972618597765245</c:v>
                      </c:pt>
                      <c:pt idx="227">
                        <c:v>0.94594953820267003</c:v>
                      </c:pt>
                      <c:pt idx="228">
                        <c:v>0.94594953820267003</c:v>
                      </c:pt>
                      <c:pt idx="229">
                        <c:v>0.93972618597765245</c:v>
                      </c:pt>
                      <c:pt idx="230">
                        <c:v>0.91483277707758215</c:v>
                      </c:pt>
                      <c:pt idx="231">
                        <c:v>0.87126931150245912</c:v>
                      </c:pt>
                      <c:pt idx="232">
                        <c:v>0.82770584592733631</c:v>
                      </c:pt>
                      <c:pt idx="233">
                        <c:v>0.78414238035221329</c:v>
                      </c:pt>
                      <c:pt idx="234">
                        <c:v>0.75924897145214298</c:v>
                      </c:pt>
                      <c:pt idx="235">
                        <c:v>0.76547232367716056</c:v>
                      </c:pt>
                      <c:pt idx="236">
                        <c:v>0.80281243702726601</c:v>
                      </c:pt>
                      <c:pt idx="237">
                        <c:v>0.85259925482740662</c:v>
                      </c:pt>
                      <c:pt idx="238">
                        <c:v>0.88371601595249427</c:v>
                      </c:pt>
                      <c:pt idx="239">
                        <c:v>0.83392919815235389</c:v>
                      </c:pt>
                      <c:pt idx="240">
                        <c:v>0.73435556255207268</c:v>
                      </c:pt>
                      <c:pt idx="241">
                        <c:v>0.67212204030189715</c:v>
                      </c:pt>
                      <c:pt idx="242">
                        <c:v>0.70323880142698492</c:v>
                      </c:pt>
                      <c:pt idx="243">
                        <c:v>0.75924897145214298</c:v>
                      </c:pt>
                      <c:pt idx="244">
                        <c:v>0.75924897145214298</c:v>
                      </c:pt>
                      <c:pt idx="245">
                        <c:v>0.70323880142698492</c:v>
                      </c:pt>
                      <c:pt idx="246">
                        <c:v>0.64100527917680927</c:v>
                      </c:pt>
                      <c:pt idx="247">
                        <c:v>0.59744181360168624</c:v>
                      </c:pt>
                      <c:pt idx="248">
                        <c:v>0.5601017002515809</c:v>
                      </c:pt>
                      <c:pt idx="249">
                        <c:v>0.54143164357652818</c:v>
                      </c:pt>
                      <c:pt idx="250">
                        <c:v>0.54765499580154575</c:v>
                      </c:pt>
                      <c:pt idx="251">
                        <c:v>0.57254840470161605</c:v>
                      </c:pt>
                      <c:pt idx="252">
                        <c:v>0.62233522250175655</c:v>
                      </c:pt>
                      <c:pt idx="253">
                        <c:v>0.6845687447519323</c:v>
                      </c:pt>
                      <c:pt idx="254">
                        <c:v>0.74680226700210783</c:v>
                      </c:pt>
                      <c:pt idx="255">
                        <c:v>0.81525914147730116</c:v>
                      </c:pt>
                      <c:pt idx="256">
                        <c:v>0.84637590260238904</c:v>
                      </c:pt>
                      <c:pt idx="257">
                        <c:v>0.82148249370231874</c:v>
                      </c:pt>
                      <c:pt idx="258">
                        <c:v>0.76547232367716056</c:v>
                      </c:pt>
                      <c:pt idx="259">
                        <c:v>0.74057891477709026</c:v>
                      </c:pt>
                      <c:pt idx="260">
                        <c:v>0.77169567590217814</c:v>
                      </c:pt>
                      <c:pt idx="261">
                        <c:v>0.84015255037737147</c:v>
                      </c:pt>
                      <c:pt idx="262">
                        <c:v>0.88371601595249427</c:v>
                      </c:pt>
                      <c:pt idx="263">
                        <c:v>0.86504595927744155</c:v>
                      </c:pt>
                      <c:pt idx="264">
                        <c:v>0.82148249370231874</c:v>
                      </c:pt>
                      <c:pt idx="265">
                        <c:v>0.78414238035221329</c:v>
                      </c:pt>
                      <c:pt idx="266">
                        <c:v>0.76547232367716056</c:v>
                      </c:pt>
                      <c:pt idx="267">
                        <c:v>0.77791902812719571</c:v>
                      </c:pt>
                      <c:pt idx="268">
                        <c:v>0.80903578925228359</c:v>
                      </c:pt>
                      <c:pt idx="269">
                        <c:v>0.85259925482740662</c:v>
                      </c:pt>
                      <c:pt idx="270">
                        <c:v>0.89616272040252942</c:v>
                      </c:pt>
                      <c:pt idx="271">
                        <c:v>0.92105612930259972</c:v>
                      </c:pt>
                      <c:pt idx="272">
                        <c:v>0.9272794815276173</c:v>
                      </c:pt>
                      <c:pt idx="273">
                        <c:v>0.93350283375263488</c:v>
                      </c:pt>
                      <c:pt idx="274">
                        <c:v>0.9272794815276173</c:v>
                      </c:pt>
                      <c:pt idx="275">
                        <c:v>0.9272794815276173</c:v>
                      </c:pt>
                      <c:pt idx="276">
                        <c:v>0.91483277707758215</c:v>
                      </c:pt>
                      <c:pt idx="277">
                        <c:v>0.90860942485256457</c:v>
                      </c:pt>
                      <c:pt idx="278">
                        <c:v>0.89616272040252942</c:v>
                      </c:pt>
                      <c:pt idx="279">
                        <c:v>0.88371601595249427</c:v>
                      </c:pt>
                      <c:pt idx="280">
                        <c:v>0.87126931150245912</c:v>
                      </c:pt>
                      <c:pt idx="281">
                        <c:v>0.84637590260238904</c:v>
                      </c:pt>
                      <c:pt idx="282">
                        <c:v>0.82148249370231874</c:v>
                      </c:pt>
                      <c:pt idx="283">
                        <c:v>0.80281243702726601</c:v>
                      </c:pt>
                      <c:pt idx="284">
                        <c:v>0.78414238035221329</c:v>
                      </c:pt>
                      <c:pt idx="285">
                        <c:v>0.76547232367716056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400-460D-A9C0-06C66BE6310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6 ламп, центр, симметрично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стенд'!$R$3:$R$288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00-460D-A9C0-06C66BE6310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4 лампы 45 град, центр, симметрично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стенд'!$O$3:$O$288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0.59744181360168624</c:v>
                      </c:pt>
                      <c:pt idx="1">
                        <c:v>0.60366516582670382</c:v>
                      </c:pt>
                      <c:pt idx="2">
                        <c:v>0.6098885180517214</c:v>
                      </c:pt>
                      <c:pt idx="3">
                        <c:v>0.62855857472677412</c:v>
                      </c:pt>
                      <c:pt idx="4">
                        <c:v>0.67212204030189715</c:v>
                      </c:pt>
                      <c:pt idx="5">
                        <c:v>0.72190885810203753</c:v>
                      </c:pt>
                      <c:pt idx="6">
                        <c:v>0.79036573257723086</c:v>
                      </c:pt>
                      <c:pt idx="7">
                        <c:v>0.84637590260238904</c:v>
                      </c:pt>
                      <c:pt idx="8">
                        <c:v>0.89616272040252942</c:v>
                      </c:pt>
                      <c:pt idx="9">
                        <c:v>0.93972618597765245</c:v>
                      </c:pt>
                      <c:pt idx="10">
                        <c:v>0.96461959487772275</c:v>
                      </c:pt>
                      <c:pt idx="11">
                        <c:v>0.9770662993277579</c:v>
                      </c:pt>
                      <c:pt idx="12">
                        <c:v>0.98328965155277548</c:v>
                      </c:pt>
                      <c:pt idx="13">
                        <c:v>0.98328965155277548</c:v>
                      </c:pt>
                      <c:pt idx="14">
                        <c:v>0.98328965155277548</c:v>
                      </c:pt>
                      <c:pt idx="15">
                        <c:v>0.98328965155277548</c:v>
                      </c:pt>
                      <c:pt idx="16">
                        <c:v>0.98328965155277548</c:v>
                      </c:pt>
                      <c:pt idx="17">
                        <c:v>0.98328965155277548</c:v>
                      </c:pt>
                      <c:pt idx="18">
                        <c:v>0.98328965155277548</c:v>
                      </c:pt>
                      <c:pt idx="19">
                        <c:v>0.9521728904276876</c:v>
                      </c:pt>
                      <c:pt idx="20">
                        <c:v>0.8774926637274767</c:v>
                      </c:pt>
                      <c:pt idx="21">
                        <c:v>0.79658908480224844</c:v>
                      </c:pt>
                      <c:pt idx="22">
                        <c:v>0.75924897145214298</c:v>
                      </c:pt>
                      <c:pt idx="23">
                        <c:v>0.79658908480224844</c:v>
                      </c:pt>
                      <c:pt idx="24">
                        <c:v>0.88993936817751185</c:v>
                      </c:pt>
                      <c:pt idx="25">
                        <c:v>0.95839624265270518</c:v>
                      </c:pt>
                      <c:pt idx="26">
                        <c:v>0.98328965155277548</c:v>
                      </c:pt>
                      <c:pt idx="27">
                        <c:v>0.97084294710274033</c:v>
                      </c:pt>
                      <c:pt idx="28">
                        <c:v>0.9521728904276876</c:v>
                      </c:pt>
                      <c:pt idx="29">
                        <c:v>0.9272794815276173</c:v>
                      </c:pt>
                      <c:pt idx="30">
                        <c:v>0.902386072627547</c:v>
                      </c:pt>
                      <c:pt idx="31">
                        <c:v>0.87126931150245912</c:v>
                      </c:pt>
                      <c:pt idx="32">
                        <c:v>0.84015255037737147</c:v>
                      </c:pt>
                      <c:pt idx="33">
                        <c:v>0.79036573257723086</c:v>
                      </c:pt>
                      <c:pt idx="34">
                        <c:v>0.71568550587702007</c:v>
                      </c:pt>
                      <c:pt idx="35">
                        <c:v>0.65345198362684442</c:v>
                      </c:pt>
                      <c:pt idx="36">
                        <c:v>0.59744181360168624</c:v>
                      </c:pt>
                      <c:pt idx="37">
                        <c:v>0.54765499580154575</c:v>
                      </c:pt>
                      <c:pt idx="38">
                        <c:v>0.52898493912649314</c:v>
                      </c:pt>
                      <c:pt idx="39">
                        <c:v>0.54765499580154575</c:v>
                      </c:pt>
                      <c:pt idx="40">
                        <c:v>0.60366516582670382</c:v>
                      </c:pt>
                      <c:pt idx="41">
                        <c:v>0.67212204030189715</c:v>
                      </c:pt>
                      <c:pt idx="42">
                        <c:v>0.75924897145214298</c:v>
                      </c:pt>
                      <c:pt idx="43">
                        <c:v>0.82770584592733631</c:v>
                      </c:pt>
                      <c:pt idx="44">
                        <c:v>0.89616272040252942</c:v>
                      </c:pt>
                      <c:pt idx="45">
                        <c:v>0.9521728904276876</c:v>
                      </c:pt>
                      <c:pt idx="46">
                        <c:v>0.97084294710274033</c:v>
                      </c:pt>
                      <c:pt idx="47">
                        <c:v>0.98328965155277548</c:v>
                      </c:pt>
                      <c:pt idx="48">
                        <c:v>0.98328965155277548</c:v>
                      </c:pt>
                      <c:pt idx="49">
                        <c:v>0.98328965155277548</c:v>
                      </c:pt>
                      <c:pt idx="50">
                        <c:v>0.9272794815276173</c:v>
                      </c:pt>
                      <c:pt idx="51">
                        <c:v>0.85882260705242397</c:v>
                      </c:pt>
                      <c:pt idx="52">
                        <c:v>0.81525914147730116</c:v>
                      </c:pt>
                      <c:pt idx="53">
                        <c:v>0.83392919815235389</c:v>
                      </c:pt>
                      <c:pt idx="54">
                        <c:v>0.88993936817751185</c:v>
                      </c:pt>
                      <c:pt idx="55">
                        <c:v>0.95839624265270518</c:v>
                      </c:pt>
                      <c:pt idx="56">
                        <c:v>0.98328965155277548</c:v>
                      </c:pt>
                      <c:pt idx="57">
                        <c:v>0.98328965155277548</c:v>
                      </c:pt>
                      <c:pt idx="58">
                        <c:v>0.98328965155277548</c:v>
                      </c:pt>
                      <c:pt idx="59">
                        <c:v>0.98328965155277548</c:v>
                      </c:pt>
                      <c:pt idx="60">
                        <c:v>0.98328965155277548</c:v>
                      </c:pt>
                      <c:pt idx="61">
                        <c:v>0.98328965155277548</c:v>
                      </c:pt>
                      <c:pt idx="62">
                        <c:v>0.97084294710274033</c:v>
                      </c:pt>
                      <c:pt idx="63">
                        <c:v>0.94594953820267003</c:v>
                      </c:pt>
                      <c:pt idx="64">
                        <c:v>0.90860942485256457</c:v>
                      </c:pt>
                      <c:pt idx="65">
                        <c:v>0.8774926637274767</c:v>
                      </c:pt>
                      <c:pt idx="66">
                        <c:v>0.84015255037737147</c:v>
                      </c:pt>
                      <c:pt idx="67">
                        <c:v>0.80281243702726601</c:v>
                      </c:pt>
                      <c:pt idx="68">
                        <c:v>0.76547232367716056</c:v>
                      </c:pt>
                      <c:pt idx="69">
                        <c:v>0.72813221032705511</c:v>
                      </c:pt>
                      <c:pt idx="70">
                        <c:v>0.69701544920196745</c:v>
                      </c:pt>
                      <c:pt idx="71">
                        <c:v>0.6845687447519323</c:v>
                      </c:pt>
                      <c:pt idx="72">
                        <c:v>0.6845687447519323</c:v>
                      </c:pt>
                      <c:pt idx="73">
                        <c:v>0.69701544920196745</c:v>
                      </c:pt>
                      <c:pt idx="74">
                        <c:v>0.72813221032705511</c:v>
                      </c:pt>
                      <c:pt idx="75">
                        <c:v>0.76547232367716056</c:v>
                      </c:pt>
                      <c:pt idx="76">
                        <c:v>0.80281243702726601</c:v>
                      </c:pt>
                      <c:pt idx="77">
                        <c:v>0.84015255037737147</c:v>
                      </c:pt>
                      <c:pt idx="78">
                        <c:v>0.8774926637274767</c:v>
                      </c:pt>
                      <c:pt idx="79">
                        <c:v>0.90860942485256457</c:v>
                      </c:pt>
                      <c:pt idx="80">
                        <c:v>0.94594953820267003</c:v>
                      </c:pt>
                      <c:pt idx="81">
                        <c:v>0.97084294710274033</c:v>
                      </c:pt>
                      <c:pt idx="82">
                        <c:v>0.98328965155277548</c:v>
                      </c:pt>
                      <c:pt idx="83">
                        <c:v>0.98328965155277548</c:v>
                      </c:pt>
                      <c:pt idx="84">
                        <c:v>0.98328965155277548</c:v>
                      </c:pt>
                      <c:pt idx="85">
                        <c:v>0.98328965155277548</c:v>
                      </c:pt>
                      <c:pt idx="86">
                        <c:v>0.98328965155277548</c:v>
                      </c:pt>
                      <c:pt idx="87">
                        <c:v>0.98328965155277548</c:v>
                      </c:pt>
                      <c:pt idx="88">
                        <c:v>0.95839624265270518</c:v>
                      </c:pt>
                      <c:pt idx="89">
                        <c:v>0.88993936817751185</c:v>
                      </c:pt>
                      <c:pt idx="90">
                        <c:v>0.83392919815235389</c:v>
                      </c:pt>
                      <c:pt idx="91">
                        <c:v>0.81525914147730116</c:v>
                      </c:pt>
                      <c:pt idx="92">
                        <c:v>0.85882260705242397</c:v>
                      </c:pt>
                      <c:pt idx="93">
                        <c:v>0.9272794815276173</c:v>
                      </c:pt>
                      <c:pt idx="94">
                        <c:v>0.98328965155277548</c:v>
                      </c:pt>
                      <c:pt idx="95">
                        <c:v>0.98328965155277548</c:v>
                      </c:pt>
                      <c:pt idx="96">
                        <c:v>0.98328965155277548</c:v>
                      </c:pt>
                      <c:pt idx="97">
                        <c:v>0.97084294710274033</c:v>
                      </c:pt>
                      <c:pt idx="98">
                        <c:v>0.9521728904276876</c:v>
                      </c:pt>
                      <c:pt idx="99">
                        <c:v>0.89616272040252942</c:v>
                      </c:pt>
                      <c:pt idx="100">
                        <c:v>0.82770584592733631</c:v>
                      </c:pt>
                      <c:pt idx="101">
                        <c:v>0.75924897145214298</c:v>
                      </c:pt>
                      <c:pt idx="102">
                        <c:v>0.67212204030189715</c:v>
                      </c:pt>
                      <c:pt idx="103">
                        <c:v>0.60366516582670382</c:v>
                      </c:pt>
                      <c:pt idx="104">
                        <c:v>0.54765499580154575</c:v>
                      </c:pt>
                      <c:pt idx="105">
                        <c:v>0.52898493912649314</c:v>
                      </c:pt>
                      <c:pt idx="106">
                        <c:v>0.54765499580154575</c:v>
                      </c:pt>
                      <c:pt idx="107">
                        <c:v>0.59744181360168624</c:v>
                      </c:pt>
                      <c:pt idx="108">
                        <c:v>0.65345198362684442</c:v>
                      </c:pt>
                      <c:pt idx="109">
                        <c:v>0.71568550587702007</c:v>
                      </c:pt>
                      <c:pt idx="110">
                        <c:v>0.79036573257723086</c:v>
                      </c:pt>
                      <c:pt idx="111">
                        <c:v>0.84015255037737147</c:v>
                      </c:pt>
                      <c:pt idx="112">
                        <c:v>0.87126931150245912</c:v>
                      </c:pt>
                      <c:pt idx="113">
                        <c:v>0.902386072627547</c:v>
                      </c:pt>
                      <c:pt idx="114">
                        <c:v>0.9272794815276173</c:v>
                      </c:pt>
                      <c:pt idx="115">
                        <c:v>0.9521728904276876</c:v>
                      </c:pt>
                      <c:pt idx="116">
                        <c:v>0.97084294710274033</c:v>
                      </c:pt>
                      <c:pt idx="117">
                        <c:v>0.98328965155277548</c:v>
                      </c:pt>
                      <c:pt idx="118">
                        <c:v>0.95839624265270518</c:v>
                      </c:pt>
                      <c:pt idx="119">
                        <c:v>0.88993936817751185</c:v>
                      </c:pt>
                      <c:pt idx="120">
                        <c:v>0.79658908480224844</c:v>
                      </c:pt>
                      <c:pt idx="121">
                        <c:v>0.75924897145214298</c:v>
                      </c:pt>
                      <c:pt idx="122">
                        <c:v>0.79658908480224844</c:v>
                      </c:pt>
                      <c:pt idx="123">
                        <c:v>0.8774926637274767</c:v>
                      </c:pt>
                      <c:pt idx="124">
                        <c:v>0.9521728904276876</c:v>
                      </c:pt>
                      <c:pt idx="125">
                        <c:v>0.98328965155277548</c:v>
                      </c:pt>
                      <c:pt idx="126">
                        <c:v>0.98328965155277548</c:v>
                      </c:pt>
                      <c:pt idx="127">
                        <c:v>0.98328965155277548</c:v>
                      </c:pt>
                      <c:pt idx="128">
                        <c:v>0.98328965155277548</c:v>
                      </c:pt>
                      <c:pt idx="129">
                        <c:v>0.98328965155277548</c:v>
                      </c:pt>
                      <c:pt idx="130">
                        <c:v>0.98328965155277548</c:v>
                      </c:pt>
                      <c:pt idx="131">
                        <c:v>0.98328965155277548</c:v>
                      </c:pt>
                      <c:pt idx="132">
                        <c:v>0.9770662993277579</c:v>
                      </c:pt>
                      <c:pt idx="133">
                        <c:v>0.96461959487772275</c:v>
                      </c:pt>
                      <c:pt idx="134">
                        <c:v>0.93972618597765245</c:v>
                      </c:pt>
                      <c:pt idx="135">
                        <c:v>0.89616272040252942</c:v>
                      </c:pt>
                      <c:pt idx="136">
                        <c:v>0.84637590260238904</c:v>
                      </c:pt>
                      <c:pt idx="137">
                        <c:v>0.79036573257723086</c:v>
                      </c:pt>
                      <c:pt idx="138">
                        <c:v>0.72190885810203753</c:v>
                      </c:pt>
                      <c:pt idx="139">
                        <c:v>0.67212204030189715</c:v>
                      </c:pt>
                      <c:pt idx="140">
                        <c:v>0.62855857472677412</c:v>
                      </c:pt>
                      <c:pt idx="141">
                        <c:v>0.6098885180517214</c:v>
                      </c:pt>
                      <c:pt idx="142">
                        <c:v>0.60366516582670382</c:v>
                      </c:pt>
                      <c:pt idx="143">
                        <c:v>0.59744181360168624</c:v>
                      </c:pt>
                      <c:pt idx="144">
                        <c:v>0.60366516582670382</c:v>
                      </c:pt>
                      <c:pt idx="145">
                        <c:v>0.6098885180517214</c:v>
                      </c:pt>
                      <c:pt idx="146">
                        <c:v>0.62855857472677412</c:v>
                      </c:pt>
                      <c:pt idx="147">
                        <c:v>0.67212204030189715</c:v>
                      </c:pt>
                      <c:pt idx="148">
                        <c:v>0.72190885810203753</c:v>
                      </c:pt>
                      <c:pt idx="149">
                        <c:v>0.79036573257723086</c:v>
                      </c:pt>
                      <c:pt idx="150">
                        <c:v>0.84637590260238904</c:v>
                      </c:pt>
                      <c:pt idx="151">
                        <c:v>0.89616272040252942</c:v>
                      </c:pt>
                      <c:pt idx="152">
                        <c:v>0.93972618597765245</c:v>
                      </c:pt>
                      <c:pt idx="153">
                        <c:v>0.96461959487772275</c:v>
                      </c:pt>
                      <c:pt idx="154">
                        <c:v>0.9770662993277579</c:v>
                      </c:pt>
                      <c:pt idx="155">
                        <c:v>0.98328965155277548</c:v>
                      </c:pt>
                      <c:pt idx="156">
                        <c:v>0.98328965155277548</c:v>
                      </c:pt>
                      <c:pt idx="157">
                        <c:v>0.98328965155277548</c:v>
                      </c:pt>
                      <c:pt idx="158">
                        <c:v>0.98328965155277548</c:v>
                      </c:pt>
                      <c:pt idx="159">
                        <c:v>0.98328965155277548</c:v>
                      </c:pt>
                      <c:pt idx="160">
                        <c:v>0.98328965155277548</c:v>
                      </c:pt>
                      <c:pt idx="161">
                        <c:v>0.98328965155277548</c:v>
                      </c:pt>
                      <c:pt idx="162">
                        <c:v>0.9521728904276876</c:v>
                      </c:pt>
                      <c:pt idx="163">
                        <c:v>0.8774926637274767</c:v>
                      </c:pt>
                      <c:pt idx="164">
                        <c:v>0.79658908480224844</c:v>
                      </c:pt>
                      <c:pt idx="165">
                        <c:v>0.75924897145214298</c:v>
                      </c:pt>
                      <c:pt idx="166">
                        <c:v>0.79658908480224844</c:v>
                      </c:pt>
                      <c:pt idx="167">
                        <c:v>0.88993936817751185</c:v>
                      </c:pt>
                      <c:pt idx="168">
                        <c:v>0.95839624265270518</c:v>
                      </c:pt>
                      <c:pt idx="169">
                        <c:v>0.98328965155277548</c:v>
                      </c:pt>
                      <c:pt idx="170">
                        <c:v>0.97084294710274033</c:v>
                      </c:pt>
                      <c:pt idx="171">
                        <c:v>0.9521728904276876</c:v>
                      </c:pt>
                      <c:pt idx="172">
                        <c:v>0.9272794815276173</c:v>
                      </c:pt>
                      <c:pt idx="173">
                        <c:v>0.902386072627547</c:v>
                      </c:pt>
                      <c:pt idx="174">
                        <c:v>0.87126931150245912</c:v>
                      </c:pt>
                      <c:pt idx="175">
                        <c:v>0.84015255037737147</c:v>
                      </c:pt>
                      <c:pt idx="176">
                        <c:v>0.79036573257723086</c:v>
                      </c:pt>
                      <c:pt idx="177">
                        <c:v>0.71568550587702007</c:v>
                      </c:pt>
                      <c:pt idx="178">
                        <c:v>0.65345198362684442</c:v>
                      </c:pt>
                      <c:pt idx="179">
                        <c:v>0.59744181360168624</c:v>
                      </c:pt>
                      <c:pt idx="180">
                        <c:v>0.54765499580154575</c:v>
                      </c:pt>
                      <c:pt idx="181">
                        <c:v>0.52898493912649314</c:v>
                      </c:pt>
                      <c:pt idx="182">
                        <c:v>0.54765499580154575</c:v>
                      </c:pt>
                      <c:pt idx="183">
                        <c:v>0.60366516582670382</c:v>
                      </c:pt>
                      <c:pt idx="184">
                        <c:v>0.67212204030189715</c:v>
                      </c:pt>
                      <c:pt idx="185">
                        <c:v>0.75924897145214298</c:v>
                      </c:pt>
                      <c:pt idx="186">
                        <c:v>0.82770584592733631</c:v>
                      </c:pt>
                      <c:pt idx="187">
                        <c:v>0.89616272040252942</c:v>
                      </c:pt>
                      <c:pt idx="188">
                        <c:v>0.9521728904276876</c:v>
                      </c:pt>
                      <c:pt idx="189">
                        <c:v>0.97084294710274033</c:v>
                      </c:pt>
                      <c:pt idx="190">
                        <c:v>0.98328965155277548</c:v>
                      </c:pt>
                      <c:pt idx="191">
                        <c:v>0.98328965155277548</c:v>
                      </c:pt>
                      <c:pt idx="192">
                        <c:v>0.98328965155277548</c:v>
                      </c:pt>
                      <c:pt idx="193">
                        <c:v>0.9272794815276173</c:v>
                      </c:pt>
                      <c:pt idx="194">
                        <c:v>0.85882260705242397</c:v>
                      </c:pt>
                      <c:pt idx="195">
                        <c:v>0.81525914147730116</c:v>
                      </c:pt>
                      <c:pt idx="196">
                        <c:v>0.83392919815235389</c:v>
                      </c:pt>
                      <c:pt idx="197">
                        <c:v>0.88993936817751185</c:v>
                      </c:pt>
                      <c:pt idx="198">
                        <c:v>0.95839624265270518</c:v>
                      </c:pt>
                      <c:pt idx="199">
                        <c:v>0.98328965155277548</c:v>
                      </c:pt>
                      <c:pt idx="200">
                        <c:v>0.98328965155277548</c:v>
                      </c:pt>
                      <c:pt idx="201">
                        <c:v>0.98328965155277548</c:v>
                      </c:pt>
                      <c:pt idx="202">
                        <c:v>0.98328965155277548</c:v>
                      </c:pt>
                      <c:pt idx="203">
                        <c:v>0.98328965155277548</c:v>
                      </c:pt>
                      <c:pt idx="204">
                        <c:v>0.98328965155277548</c:v>
                      </c:pt>
                      <c:pt idx="205">
                        <c:v>0.97084294710274033</c:v>
                      </c:pt>
                      <c:pt idx="206">
                        <c:v>0.94594953820267003</c:v>
                      </c:pt>
                      <c:pt idx="207">
                        <c:v>0.90860942485256457</c:v>
                      </c:pt>
                      <c:pt idx="208">
                        <c:v>0.8774926637274767</c:v>
                      </c:pt>
                      <c:pt idx="209">
                        <c:v>0.84015255037737147</c:v>
                      </c:pt>
                      <c:pt idx="210">
                        <c:v>0.80281243702726601</c:v>
                      </c:pt>
                      <c:pt idx="211">
                        <c:v>0.76547232367716056</c:v>
                      </c:pt>
                      <c:pt idx="212">
                        <c:v>0.72813221032705511</c:v>
                      </c:pt>
                      <c:pt idx="213">
                        <c:v>0.69701544920196745</c:v>
                      </c:pt>
                      <c:pt idx="214">
                        <c:v>0.6845687447519323</c:v>
                      </c:pt>
                      <c:pt idx="215">
                        <c:v>0.6845687447519323</c:v>
                      </c:pt>
                      <c:pt idx="216">
                        <c:v>0.69701544920196745</c:v>
                      </c:pt>
                      <c:pt idx="217">
                        <c:v>0.72813221032705511</c:v>
                      </c:pt>
                      <c:pt idx="218">
                        <c:v>0.76547232367716056</c:v>
                      </c:pt>
                      <c:pt idx="219">
                        <c:v>0.80281243702726601</c:v>
                      </c:pt>
                      <c:pt idx="220">
                        <c:v>0.84015255037737147</c:v>
                      </c:pt>
                      <c:pt idx="221">
                        <c:v>0.8774926637274767</c:v>
                      </c:pt>
                      <c:pt idx="222">
                        <c:v>0.90860942485256457</c:v>
                      </c:pt>
                      <c:pt idx="223">
                        <c:v>0.94594953820267003</c:v>
                      </c:pt>
                      <c:pt idx="224">
                        <c:v>0.97084294710274033</c:v>
                      </c:pt>
                      <c:pt idx="225">
                        <c:v>0.98328965155277548</c:v>
                      </c:pt>
                      <c:pt idx="226">
                        <c:v>0.98328965155277548</c:v>
                      </c:pt>
                      <c:pt idx="227">
                        <c:v>0.98328965155277548</c:v>
                      </c:pt>
                      <c:pt idx="228">
                        <c:v>0.98328965155277548</c:v>
                      </c:pt>
                      <c:pt idx="229">
                        <c:v>0.98328965155277548</c:v>
                      </c:pt>
                      <c:pt idx="230">
                        <c:v>0.98328965155277548</c:v>
                      </c:pt>
                      <c:pt idx="231">
                        <c:v>0.95839624265270518</c:v>
                      </c:pt>
                      <c:pt idx="232">
                        <c:v>0.88993936817751185</c:v>
                      </c:pt>
                      <c:pt idx="233">
                        <c:v>0.83392919815235389</c:v>
                      </c:pt>
                      <c:pt idx="234">
                        <c:v>0.81525914147730116</c:v>
                      </c:pt>
                      <c:pt idx="235">
                        <c:v>0.85882260705242397</c:v>
                      </c:pt>
                      <c:pt idx="236">
                        <c:v>0.9272794815276173</c:v>
                      </c:pt>
                      <c:pt idx="237">
                        <c:v>0.98328965155277548</c:v>
                      </c:pt>
                      <c:pt idx="238">
                        <c:v>0.98328965155277548</c:v>
                      </c:pt>
                      <c:pt idx="239">
                        <c:v>0.98328965155277548</c:v>
                      </c:pt>
                      <c:pt idx="240">
                        <c:v>0.97084294710274033</c:v>
                      </c:pt>
                      <c:pt idx="241">
                        <c:v>0.9521728904276876</c:v>
                      </c:pt>
                      <c:pt idx="242">
                        <c:v>0.89616272040252942</c:v>
                      </c:pt>
                      <c:pt idx="243">
                        <c:v>0.82770584592733631</c:v>
                      </c:pt>
                      <c:pt idx="244">
                        <c:v>0.75924897145214298</c:v>
                      </c:pt>
                      <c:pt idx="245">
                        <c:v>0.67212204030189715</c:v>
                      </c:pt>
                      <c:pt idx="246">
                        <c:v>0.60366516582670382</c:v>
                      </c:pt>
                      <c:pt idx="247">
                        <c:v>0.54765499580154575</c:v>
                      </c:pt>
                      <c:pt idx="248">
                        <c:v>0.52898493912649314</c:v>
                      </c:pt>
                      <c:pt idx="249">
                        <c:v>0.54765499580154575</c:v>
                      </c:pt>
                      <c:pt idx="250">
                        <c:v>0.59744181360168624</c:v>
                      </c:pt>
                      <c:pt idx="251">
                        <c:v>0.65345198362684442</c:v>
                      </c:pt>
                      <c:pt idx="252">
                        <c:v>0.71568550587702007</c:v>
                      </c:pt>
                      <c:pt idx="253">
                        <c:v>0.79036573257723086</c:v>
                      </c:pt>
                      <c:pt idx="254">
                        <c:v>0.84015255037737147</c:v>
                      </c:pt>
                      <c:pt idx="255">
                        <c:v>0.87126931150245912</c:v>
                      </c:pt>
                      <c:pt idx="256">
                        <c:v>0.902386072627547</c:v>
                      </c:pt>
                      <c:pt idx="257">
                        <c:v>0.9272794815276173</c:v>
                      </c:pt>
                      <c:pt idx="258">
                        <c:v>0.9521728904276876</c:v>
                      </c:pt>
                      <c:pt idx="259">
                        <c:v>0.97084294710274033</c:v>
                      </c:pt>
                      <c:pt idx="260">
                        <c:v>0.98328965155277548</c:v>
                      </c:pt>
                      <c:pt idx="261">
                        <c:v>0.95839624265270518</c:v>
                      </c:pt>
                      <c:pt idx="262">
                        <c:v>0.88993936817751185</c:v>
                      </c:pt>
                      <c:pt idx="263">
                        <c:v>0.79658908480224844</c:v>
                      </c:pt>
                      <c:pt idx="264">
                        <c:v>0.75924897145214298</c:v>
                      </c:pt>
                      <c:pt idx="265">
                        <c:v>0.79658908480224844</c:v>
                      </c:pt>
                      <c:pt idx="266">
                        <c:v>0.8774926637274767</c:v>
                      </c:pt>
                      <c:pt idx="267">
                        <c:v>0.9521728904276876</c:v>
                      </c:pt>
                      <c:pt idx="268">
                        <c:v>0.98328965155277548</c:v>
                      </c:pt>
                      <c:pt idx="269">
                        <c:v>0.98328965155277548</c:v>
                      </c:pt>
                      <c:pt idx="270">
                        <c:v>0.98328965155277548</c:v>
                      </c:pt>
                      <c:pt idx="271">
                        <c:v>0.98328965155277548</c:v>
                      </c:pt>
                      <c:pt idx="272">
                        <c:v>0.98328965155277548</c:v>
                      </c:pt>
                      <c:pt idx="273">
                        <c:v>0.98328965155277548</c:v>
                      </c:pt>
                      <c:pt idx="274">
                        <c:v>0.98328965155277548</c:v>
                      </c:pt>
                      <c:pt idx="275">
                        <c:v>0.9770662993277579</c:v>
                      </c:pt>
                      <c:pt idx="276">
                        <c:v>0.96461959487772275</c:v>
                      </c:pt>
                      <c:pt idx="277">
                        <c:v>0.93972618597765245</c:v>
                      </c:pt>
                      <c:pt idx="278">
                        <c:v>0.89616272040252942</c:v>
                      </c:pt>
                      <c:pt idx="279">
                        <c:v>0.84637590260238904</c:v>
                      </c:pt>
                      <c:pt idx="280">
                        <c:v>0.79036573257723086</c:v>
                      </c:pt>
                      <c:pt idx="281">
                        <c:v>0.72190885810203753</c:v>
                      </c:pt>
                      <c:pt idx="282">
                        <c:v>0.67212204030189715</c:v>
                      </c:pt>
                      <c:pt idx="283">
                        <c:v>0.62855857472677412</c:v>
                      </c:pt>
                      <c:pt idx="284">
                        <c:v>0.6098885180517214</c:v>
                      </c:pt>
                      <c:pt idx="285">
                        <c:v>0.60366516582670382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AAB-41AD-9607-C65F4F507B3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v>4 лампы симметричный наклон</c:v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стенд'!$P$3:$P$288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0.65345198362684442</c:v>
                      </c:pt>
                      <c:pt idx="1">
                        <c:v>0.69079209697694988</c:v>
                      </c:pt>
                      <c:pt idx="2">
                        <c:v>0.72813221032705511</c:v>
                      </c:pt>
                      <c:pt idx="3">
                        <c:v>0.77791902812719571</c:v>
                      </c:pt>
                      <c:pt idx="4">
                        <c:v>0.83392919815235389</c:v>
                      </c:pt>
                      <c:pt idx="5">
                        <c:v>0.88371601595249427</c:v>
                      </c:pt>
                      <c:pt idx="6">
                        <c:v>0.90860942485256457</c:v>
                      </c:pt>
                      <c:pt idx="7">
                        <c:v>0.90860942485256457</c:v>
                      </c:pt>
                      <c:pt idx="8">
                        <c:v>0.902386072627547</c:v>
                      </c:pt>
                      <c:pt idx="9">
                        <c:v>0.902386072627547</c:v>
                      </c:pt>
                      <c:pt idx="10">
                        <c:v>0.902386072627547</c:v>
                      </c:pt>
                      <c:pt idx="11">
                        <c:v>0.902386072627547</c:v>
                      </c:pt>
                      <c:pt idx="12">
                        <c:v>0.902386072627547</c:v>
                      </c:pt>
                      <c:pt idx="13">
                        <c:v>0.90860942485256457</c:v>
                      </c:pt>
                      <c:pt idx="14">
                        <c:v>0.90860942485256457</c:v>
                      </c:pt>
                      <c:pt idx="15">
                        <c:v>0.90860942485256457</c:v>
                      </c:pt>
                      <c:pt idx="16">
                        <c:v>0.90860942485256457</c:v>
                      </c:pt>
                      <c:pt idx="17">
                        <c:v>0.90860942485256457</c:v>
                      </c:pt>
                      <c:pt idx="18">
                        <c:v>0.90860942485256457</c:v>
                      </c:pt>
                      <c:pt idx="19">
                        <c:v>0.90860942485256457</c:v>
                      </c:pt>
                      <c:pt idx="20">
                        <c:v>0.91483277707758215</c:v>
                      </c:pt>
                      <c:pt idx="21">
                        <c:v>0.92105612930259972</c:v>
                      </c:pt>
                      <c:pt idx="22">
                        <c:v>0.9272794815276173</c:v>
                      </c:pt>
                      <c:pt idx="23">
                        <c:v>0.93350283375263488</c:v>
                      </c:pt>
                      <c:pt idx="24">
                        <c:v>0.93350283375263488</c:v>
                      </c:pt>
                      <c:pt idx="25">
                        <c:v>0.93350283375263488</c:v>
                      </c:pt>
                      <c:pt idx="26">
                        <c:v>0.92105612930259972</c:v>
                      </c:pt>
                      <c:pt idx="27">
                        <c:v>0.902386072627547</c:v>
                      </c:pt>
                      <c:pt idx="28">
                        <c:v>0.88371601595249427</c:v>
                      </c:pt>
                      <c:pt idx="29">
                        <c:v>0.85882260705242397</c:v>
                      </c:pt>
                      <c:pt idx="30">
                        <c:v>0.81525914147730116</c:v>
                      </c:pt>
                      <c:pt idx="31">
                        <c:v>0.75924897145214298</c:v>
                      </c:pt>
                      <c:pt idx="32">
                        <c:v>0.70323880142698492</c:v>
                      </c:pt>
                      <c:pt idx="33">
                        <c:v>0.6347819269517917</c:v>
                      </c:pt>
                      <c:pt idx="34">
                        <c:v>0.57877175692663363</c:v>
                      </c:pt>
                      <c:pt idx="35">
                        <c:v>0.54143164357652818</c:v>
                      </c:pt>
                      <c:pt idx="36">
                        <c:v>0.52276158690147556</c:v>
                      </c:pt>
                      <c:pt idx="37">
                        <c:v>0.54765499580154575</c:v>
                      </c:pt>
                      <c:pt idx="38">
                        <c:v>0.5849951091516512</c:v>
                      </c:pt>
                      <c:pt idx="39">
                        <c:v>0.64722863140182685</c:v>
                      </c:pt>
                      <c:pt idx="40">
                        <c:v>0.70323880142698492</c:v>
                      </c:pt>
                      <c:pt idx="41">
                        <c:v>0.75924897145214298</c:v>
                      </c:pt>
                      <c:pt idx="42">
                        <c:v>0.80281243702726601</c:v>
                      </c:pt>
                      <c:pt idx="43">
                        <c:v>0.84637590260238904</c:v>
                      </c:pt>
                      <c:pt idx="44">
                        <c:v>0.87126931150245912</c:v>
                      </c:pt>
                      <c:pt idx="45">
                        <c:v>0.89616272040252942</c:v>
                      </c:pt>
                      <c:pt idx="46">
                        <c:v>0.91483277707758215</c:v>
                      </c:pt>
                      <c:pt idx="47">
                        <c:v>0.9272794815276173</c:v>
                      </c:pt>
                      <c:pt idx="48">
                        <c:v>0.93350283375263488</c:v>
                      </c:pt>
                      <c:pt idx="49">
                        <c:v>0.93972618597765245</c:v>
                      </c:pt>
                      <c:pt idx="50">
                        <c:v>0.93972618597765245</c:v>
                      </c:pt>
                      <c:pt idx="51">
                        <c:v>0.93350283375263488</c:v>
                      </c:pt>
                      <c:pt idx="52">
                        <c:v>0.93350283375263488</c:v>
                      </c:pt>
                      <c:pt idx="53">
                        <c:v>0.9272794815276173</c:v>
                      </c:pt>
                      <c:pt idx="54">
                        <c:v>0.9272794815276173</c:v>
                      </c:pt>
                      <c:pt idx="55">
                        <c:v>0.9272794815276173</c:v>
                      </c:pt>
                      <c:pt idx="56">
                        <c:v>0.93350283375263488</c:v>
                      </c:pt>
                      <c:pt idx="57">
                        <c:v>0.93350283375263488</c:v>
                      </c:pt>
                      <c:pt idx="58">
                        <c:v>0.93350283375263488</c:v>
                      </c:pt>
                      <c:pt idx="59">
                        <c:v>0.93350283375263488</c:v>
                      </c:pt>
                      <c:pt idx="60">
                        <c:v>0.93350283375263488</c:v>
                      </c:pt>
                      <c:pt idx="61">
                        <c:v>0.93350283375263488</c:v>
                      </c:pt>
                      <c:pt idx="62">
                        <c:v>0.93350283375263488</c:v>
                      </c:pt>
                      <c:pt idx="63">
                        <c:v>0.9272794815276173</c:v>
                      </c:pt>
                      <c:pt idx="64">
                        <c:v>0.92105612930259972</c:v>
                      </c:pt>
                      <c:pt idx="65">
                        <c:v>0.91483277707758215</c:v>
                      </c:pt>
                      <c:pt idx="66">
                        <c:v>0.89616272040252942</c:v>
                      </c:pt>
                      <c:pt idx="67">
                        <c:v>0.84637590260238904</c:v>
                      </c:pt>
                      <c:pt idx="68">
                        <c:v>0.80281243702726601</c:v>
                      </c:pt>
                      <c:pt idx="69">
                        <c:v>0.75924897145214298</c:v>
                      </c:pt>
                      <c:pt idx="70">
                        <c:v>0.72190885810203753</c:v>
                      </c:pt>
                      <c:pt idx="71">
                        <c:v>0.69079209697694988</c:v>
                      </c:pt>
                      <c:pt idx="72">
                        <c:v>0.69079209697694988</c:v>
                      </c:pt>
                      <c:pt idx="73">
                        <c:v>0.72190885810203753</c:v>
                      </c:pt>
                      <c:pt idx="74">
                        <c:v>0.75924897145214298</c:v>
                      </c:pt>
                      <c:pt idx="75">
                        <c:v>0.80281243702726601</c:v>
                      </c:pt>
                      <c:pt idx="76">
                        <c:v>0.84637590260238904</c:v>
                      </c:pt>
                      <c:pt idx="77">
                        <c:v>0.89616272040252942</c:v>
                      </c:pt>
                      <c:pt idx="78">
                        <c:v>0.91483277707758215</c:v>
                      </c:pt>
                      <c:pt idx="79">
                        <c:v>0.92105612930259972</c:v>
                      </c:pt>
                      <c:pt idx="80">
                        <c:v>0.9272794815276173</c:v>
                      </c:pt>
                      <c:pt idx="81">
                        <c:v>0.93350283375263488</c:v>
                      </c:pt>
                      <c:pt idx="82">
                        <c:v>0.93350283375263488</c:v>
                      </c:pt>
                      <c:pt idx="83">
                        <c:v>0.93350283375263488</c:v>
                      </c:pt>
                      <c:pt idx="84">
                        <c:v>0.93350283375263488</c:v>
                      </c:pt>
                      <c:pt idx="85">
                        <c:v>0.93350283375263488</c:v>
                      </c:pt>
                      <c:pt idx="86">
                        <c:v>0.93350283375263488</c:v>
                      </c:pt>
                      <c:pt idx="87">
                        <c:v>0.93350283375263488</c:v>
                      </c:pt>
                      <c:pt idx="88">
                        <c:v>0.9272794815276173</c:v>
                      </c:pt>
                      <c:pt idx="89">
                        <c:v>0.9272794815276173</c:v>
                      </c:pt>
                      <c:pt idx="90">
                        <c:v>0.9272794815276173</c:v>
                      </c:pt>
                      <c:pt idx="91">
                        <c:v>0.93350283375263488</c:v>
                      </c:pt>
                      <c:pt idx="92">
                        <c:v>0.93350283375263488</c:v>
                      </c:pt>
                      <c:pt idx="93">
                        <c:v>0.93972618597765245</c:v>
                      </c:pt>
                      <c:pt idx="94">
                        <c:v>0.93972618597765245</c:v>
                      </c:pt>
                      <c:pt idx="95">
                        <c:v>0.93350283375263488</c:v>
                      </c:pt>
                      <c:pt idx="96">
                        <c:v>0.9272794815276173</c:v>
                      </c:pt>
                      <c:pt idx="97">
                        <c:v>0.91483277707758215</c:v>
                      </c:pt>
                      <c:pt idx="98">
                        <c:v>0.89616272040252942</c:v>
                      </c:pt>
                      <c:pt idx="99">
                        <c:v>0.87126931150245912</c:v>
                      </c:pt>
                      <c:pt idx="100">
                        <c:v>0.84637590260238904</c:v>
                      </c:pt>
                      <c:pt idx="101">
                        <c:v>0.80281243702726601</c:v>
                      </c:pt>
                      <c:pt idx="102">
                        <c:v>0.75924897145214298</c:v>
                      </c:pt>
                      <c:pt idx="103">
                        <c:v>0.70323880142698492</c:v>
                      </c:pt>
                      <c:pt idx="104">
                        <c:v>0.64722863140182685</c:v>
                      </c:pt>
                      <c:pt idx="105">
                        <c:v>0.5849951091516512</c:v>
                      </c:pt>
                      <c:pt idx="106">
                        <c:v>0.54765499580154575</c:v>
                      </c:pt>
                      <c:pt idx="107">
                        <c:v>0.52276158690147556</c:v>
                      </c:pt>
                      <c:pt idx="108">
                        <c:v>0.54143164357652818</c:v>
                      </c:pt>
                      <c:pt idx="109">
                        <c:v>0.57877175692663363</c:v>
                      </c:pt>
                      <c:pt idx="110">
                        <c:v>0.6347819269517917</c:v>
                      </c:pt>
                      <c:pt idx="111">
                        <c:v>0.70323880142698492</c:v>
                      </c:pt>
                      <c:pt idx="112">
                        <c:v>0.75924897145214298</c:v>
                      </c:pt>
                      <c:pt idx="113">
                        <c:v>0.81525914147730116</c:v>
                      </c:pt>
                      <c:pt idx="114">
                        <c:v>0.85882260705242397</c:v>
                      </c:pt>
                      <c:pt idx="115">
                        <c:v>0.88371601595249427</c:v>
                      </c:pt>
                      <c:pt idx="116">
                        <c:v>0.902386072627547</c:v>
                      </c:pt>
                      <c:pt idx="117">
                        <c:v>0.92105612930259972</c:v>
                      </c:pt>
                      <c:pt idx="118">
                        <c:v>0.93350283375263488</c:v>
                      </c:pt>
                      <c:pt idx="119">
                        <c:v>0.93350283375263488</c:v>
                      </c:pt>
                      <c:pt idx="120">
                        <c:v>0.93350283375263488</c:v>
                      </c:pt>
                      <c:pt idx="121">
                        <c:v>0.9272794815276173</c:v>
                      </c:pt>
                      <c:pt idx="122">
                        <c:v>0.92105612930259972</c:v>
                      </c:pt>
                      <c:pt idx="123">
                        <c:v>0.91483277707758215</c:v>
                      </c:pt>
                      <c:pt idx="124">
                        <c:v>0.90860942485256457</c:v>
                      </c:pt>
                      <c:pt idx="125">
                        <c:v>0.90860942485256457</c:v>
                      </c:pt>
                      <c:pt idx="126">
                        <c:v>0.90860942485256457</c:v>
                      </c:pt>
                      <c:pt idx="127">
                        <c:v>0.90860942485256457</c:v>
                      </c:pt>
                      <c:pt idx="128">
                        <c:v>0.90860942485256457</c:v>
                      </c:pt>
                      <c:pt idx="129">
                        <c:v>0.90860942485256457</c:v>
                      </c:pt>
                      <c:pt idx="130">
                        <c:v>0.90860942485256457</c:v>
                      </c:pt>
                      <c:pt idx="131">
                        <c:v>0.902386072627547</c:v>
                      </c:pt>
                      <c:pt idx="132">
                        <c:v>0.902386072627547</c:v>
                      </c:pt>
                      <c:pt idx="133">
                        <c:v>0.902386072627547</c:v>
                      </c:pt>
                      <c:pt idx="134">
                        <c:v>0.902386072627547</c:v>
                      </c:pt>
                      <c:pt idx="135">
                        <c:v>0.902386072627547</c:v>
                      </c:pt>
                      <c:pt idx="136">
                        <c:v>0.90860942485256457</c:v>
                      </c:pt>
                      <c:pt idx="137">
                        <c:v>0.90860942485256457</c:v>
                      </c:pt>
                      <c:pt idx="138">
                        <c:v>0.88371601595249427</c:v>
                      </c:pt>
                      <c:pt idx="139">
                        <c:v>0.83392919815235389</c:v>
                      </c:pt>
                      <c:pt idx="140">
                        <c:v>0.77791902812719571</c:v>
                      </c:pt>
                      <c:pt idx="141">
                        <c:v>0.72813221032705511</c:v>
                      </c:pt>
                      <c:pt idx="142">
                        <c:v>0.69079209697694988</c:v>
                      </c:pt>
                      <c:pt idx="143">
                        <c:v>0.65345198362684442</c:v>
                      </c:pt>
                      <c:pt idx="144">
                        <c:v>0.69079209697694988</c:v>
                      </c:pt>
                      <c:pt idx="145">
                        <c:v>0.72813221032705511</c:v>
                      </c:pt>
                      <c:pt idx="146">
                        <c:v>0.77791902812719571</c:v>
                      </c:pt>
                      <c:pt idx="147">
                        <c:v>0.83392919815235389</c:v>
                      </c:pt>
                      <c:pt idx="148">
                        <c:v>0.88371601595249427</c:v>
                      </c:pt>
                      <c:pt idx="149">
                        <c:v>0.90860942485256457</c:v>
                      </c:pt>
                      <c:pt idx="150">
                        <c:v>0.90860942485256457</c:v>
                      </c:pt>
                      <c:pt idx="151">
                        <c:v>0.902386072627547</c:v>
                      </c:pt>
                      <c:pt idx="152">
                        <c:v>0.902386072627547</c:v>
                      </c:pt>
                      <c:pt idx="153">
                        <c:v>0.902386072627547</c:v>
                      </c:pt>
                      <c:pt idx="154">
                        <c:v>0.902386072627547</c:v>
                      </c:pt>
                      <c:pt idx="155">
                        <c:v>0.902386072627547</c:v>
                      </c:pt>
                      <c:pt idx="156">
                        <c:v>0.90860942485256457</c:v>
                      </c:pt>
                      <c:pt idx="157">
                        <c:v>0.90860942485256457</c:v>
                      </c:pt>
                      <c:pt idx="158">
                        <c:v>0.90860942485256457</c:v>
                      </c:pt>
                      <c:pt idx="159">
                        <c:v>0.90860942485256457</c:v>
                      </c:pt>
                      <c:pt idx="160">
                        <c:v>0.90860942485256457</c:v>
                      </c:pt>
                      <c:pt idx="161">
                        <c:v>0.90860942485256457</c:v>
                      </c:pt>
                      <c:pt idx="162">
                        <c:v>0.90860942485256457</c:v>
                      </c:pt>
                      <c:pt idx="163">
                        <c:v>0.91483277707758215</c:v>
                      </c:pt>
                      <c:pt idx="164">
                        <c:v>0.92105612930259972</c:v>
                      </c:pt>
                      <c:pt idx="165">
                        <c:v>0.9272794815276173</c:v>
                      </c:pt>
                      <c:pt idx="166">
                        <c:v>0.93350283375263488</c:v>
                      </c:pt>
                      <c:pt idx="167">
                        <c:v>0.93350283375263488</c:v>
                      </c:pt>
                      <c:pt idx="168">
                        <c:v>0.93350283375263488</c:v>
                      </c:pt>
                      <c:pt idx="169">
                        <c:v>0.92105612930259972</c:v>
                      </c:pt>
                      <c:pt idx="170">
                        <c:v>0.902386072627547</c:v>
                      </c:pt>
                      <c:pt idx="171">
                        <c:v>0.88371601595249427</c:v>
                      </c:pt>
                      <c:pt idx="172">
                        <c:v>0.85882260705242397</c:v>
                      </c:pt>
                      <c:pt idx="173">
                        <c:v>0.81525914147730116</c:v>
                      </c:pt>
                      <c:pt idx="174">
                        <c:v>0.75924897145214298</c:v>
                      </c:pt>
                      <c:pt idx="175">
                        <c:v>0.70323880142698492</c:v>
                      </c:pt>
                      <c:pt idx="176">
                        <c:v>0.6347819269517917</c:v>
                      </c:pt>
                      <c:pt idx="177">
                        <c:v>0.57877175692663363</c:v>
                      </c:pt>
                      <c:pt idx="178">
                        <c:v>0.54143164357652818</c:v>
                      </c:pt>
                      <c:pt idx="179">
                        <c:v>0.52276158690147556</c:v>
                      </c:pt>
                      <c:pt idx="180">
                        <c:v>0.54765499580154575</c:v>
                      </c:pt>
                      <c:pt idx="181">
                        <c:v>0.5849951091516512</c:v>
                      </c:pt>
                      <c:pt idx="182">
                        <c:v>0.64722863140182685</c:v>
                      </c:pt>
                      <c:pt idx="183">
                        <c:v>0.70323880142698492</c:v>
                      </c:pt>
                      <c:pt idx="184">
                        <c:v>0.75924897145214298</c:v>
                      </c:pt>
                      <c:pt idx="185">
                        <c:v>0.80281243702726601</c:v>
                      </c:pt>
                      <c:pt idx="186">
                        <c:v>0.84637590260238904</c:v>
                      </c:pt>
                      <c:pt idx="187">
                        <c:v>0.87126931150245912</c:v>
                      </c:pt>
                      <c:pt idx="188">
                        <c:v>0.89616272040252942</c:v>
                      </c:pt>
                      <c:pt idx="189">
                        <c:v>0.91483277707758215</c:v>
                      </c:pt>
                      <c:pt idx="190">
                        <c:v>0.9272794815276173</c:v>
                      </c:pt>
                      <c:pt idx="191">
                        <c:v>0.93350283375263488</c:v>
                      </c:pt>
                      <c:pt idx="192">
                        <c:v>0.93972618597765245</c:v>
                      </c:pt>
                      <c:pt idx="193">
                        <c:v>0.93972618597765245</c:v>
                      </c:pt>
                      <c:pt idx="194">
                        <c:v>0.93350283375263488</c:v>
                      </c:pt>
                      <c:pt idx="195">
                        <c:v>0.93350283375263488</c:v>
                      </c:pt>
                      <c:pt idx="196">
                        <c:v>0.9272794815276173</c:v>
                      </c:pt>
                      <c:pt idx="197">
                        <c:v>0.9272794815276173</c:v>
                      </c:pt>
                      <c:pt idx="198">
                        <c:v>0.9272794815276173</c:v>
                      </c:pt>
                      <c:pt idx="199">
                        <c:v>0.93350283375263488</c:v>
                      </c:pt>
                      <c:pt idx="200">
                        <c:v>0.93350283375263488</c:v>
                      </c:pt>
                      <c:pt idx="201">
                        <c:v>0.93350283375263488</c:v>
                      </c:pt>
                      <c:pt idx="202">
                        <c:v>0.93350283375263488</c:v>
                      </c:pt>
                      <c:pt idx="203">
                        <c:v>0.93350283375263488</c:v>
                      </c:pt>
                      <c:pt idx="204">
                        <c:v>0.93350283375263488</c:v>
                      </c:pt>
                      <c:pt idx="205">
                        <c:v>0.93350283375263488</c:v>
                      </c:pt>
                      <c:pt idx="206">
                        <c:v>0.9272794815276173</c:v>
                      </c:pt>
                      <c:pt idx="207">
                        <c:v>0.92105612930259972</c:v>
                      </c:pt>
                      <c:pt idx="208">
                        <c:v>0.91483277707758215</c:v>
                      </c:pt>
                      <c:pt idx="209">
                        <c:v>0.89616272040252942</c:v>
                      </c:pt>
                      <c:pt idx="210">
                        <c:v>0.84637590260238904</c:v>
                      </c:pt>
                      <c:pt idx="211">
                        <c:v>0.80281243702726601</c:v>
                      </c:pt>
                      <c:pt idx="212">
                        <c:v>0.75924897145214298</c:v>
                      </c:pt>
                      <c:pt idx="213">
                        <c:v>0.72190885810203753</c:v>
                      </c:pt>
                      <c:pt idx="214">
                        <c:v>0.69079209697694988</c:v>
                      </c:pt>
                      <c:pt idx="215">
                        <c:v>0.69079209697694988</c:v>
                      </c:pt>
                      <c:pt idx="216">
                        <c:v>0.72190885810203753</c:v>
                      </c:pt>
                      <c:pt idx="217">
                        <c:v>0.75924897145214298</c:v>
                      </c:pt>
                      <c:pt idx="218">
                        <c:v>0.80281243702726601</c:v>
                      </c:pt>
                      <c:pt idx="219">
                        <c:v>0.84637590260238904</c:v>
                      </c:pt>
                      <c:pt idx="220">
                        <c:v>0.89616272040252942</c:v>
                      </c:pt>
                      <c:pt idx="221">
                        <c:v>0.91483277707758215</c:v>
                      </c:pt>
                      <c:pt idx="222">
                        <c:v>0.92105612930259972</c:v>
                      </c:pt>
                      <c:pt idx="223">
                        <c:v>0.9272794815276173</c:v>
                      </c:pt>
                      <c:pt idx="224">
                        <c:v>0.93350283375263488</c:v>
                      </c:pt>
                      <c:pt idx="225">
                        <c:v>0.93350283375263488</c:v>
                      </c:pt>
                      <c:pt idx="226">
                        <c:v>0.93350283375263488</c:v>
                      </c:pt>
                      <c:pt idx="227">
                        <c:v>0.93350283375263488</c:v>
                      </c:pt>
                      <c:pt idx="228">
                        <c:v>0.93350283375263488</c:v>
                      </c:pt>
                      <c:pt idx="229">
                        <c:v>0.93350283375263488</c:v>
                      </c:pt>
                      <c:pt idx="230">
                        <c:v>0.93350283375263488</c:v>
                      </c:pt>
                      <c:pt idx="231">
                        <c:v>0.9272794815276173</c:v>
                      </c:pt>
                      <c:pt idx="232">
                        <c:v>0.9272794815276173</c:v>
                      </c:pt>
                      <c:pt idx="233">
                        <c:v>0.9272794815276173</c:v>
                      </c:pt>
                      <c:pt idx="234">
                        <c:v>0.93350283375263488</c:v>
                      </c:pt>
                      <c:pt idx="235">
                        <c:v>0.93350283375263488</c:v>
                      </c:pt>
                      <c:pt idx="236">
                        <c:v>0.93972618597765245</c:v>
                      </c:pt>
                      <c:pt idx="237">
                        <c:v>0.93972618597765245</c:v>
                      </c:pt>
                      <c:pt idx="238">
                        <c:v>0.93350283375263488</c:v>
                      </c:pt>
                      <c:pt idx="239">
                        <c:v>0.9272794815276173</c:v>
                      </c:pt>
                      <c:pt idx="240">
                        <c:v>0.91483277707758215</c:v>
                      </c:pt>
                      <c:pt idx="241">
                        <c:v>0.89616272040252942</c:v>
                      </c:pt>
                      <c:pt idx="242">
                        <c:v>0.87126931150245912</c:v>
                      </c:pt>
                      <c:pt idx="243">
                        <c:v>0.84637590260238904</c:v>
                      </c:pt>
                      <c:pt idx="244">
                        <c:v>0.80281243702726601</c:v>
                      </c:pt>
                      <c:pt idx="245">
                        <c:v>0.75924897145214298</c:v>
                      </c:pt>
                      <c:pt idx="246">
                        <c:v>0.70323880142698492</c:v>
                      </c:pt>
                      <c:pt idx="247">
                        <c:v>0.64722863140182685</c:v>
                      </c:pt>
                      <c:pt idx="248">
                        <c:v>0.5849951091516512</c:v>
                      </c:pt>
                      <c:pt idx="249">
                        <c:v>0.54765499580154575</c:v>
                      </c:pt>
                      <c:pt idx="250">
                        <c:v>0.52276158690147556</c:v>
                      </c:pt>
                      <c:pt idx="251">
                        <c:v>0.54143164357652818</c:v>
                      </c:pt>
                      <c:pt idx="252">
                        <c:v>0.57877175692663363</c:v>
                      </c:pt>
                      <c:pt idx="253">
                        <c:v>0.6347819269517917</c:v>
                      </c:pt>
                      <c:pt idx="254">
                        <c:v>0.70323880142698492</c:v>
                      </c:pt>
                      <c:pt idx="255">
                        <c:v>0.75924897145214298</c:v>
                      </c:pt>
                      <c:pt idx="256">
                        <c:v>0.81525914147730116</c:v>
                      </c:pt>
                      <c:pt idx="257">
                        <c:v>0.85882260705242397</c:v>
                      </c:pt>
                      <c:pt idx="258">
                        <c:v>0.88371601595249427</c:v>
                      </c:pt>
                      <c:pt idx="259">
                        <c:v>0.902386072627547</c:v>
                      </c:pt>
                      <c:pt idx="260">
                        <c:v>0.92105612930259972</c:v>
                      </c:pt>
                      <c:pt idx="261">
                        <c:v>0.93350283375263488</c:v>
                      </c:pt>
                      <c:pt idx="262">
                        <c:v>0.93350283375263488</c:v>
                      </c:pt>
                      <c:pt idx="263">
                        <c:v>0.93350283375263488</c:v>
                      </c:pt>
                      <c:pt idx="264">
                        <c:v>0.9272794815276173</c:v>
                      </c:pt>
                      <c:pt idx="265">
                        <c:v>0.92105612930259972</c:v>
                      </c:pt>
                      <c:pt idx="266">
                        <c:v>0.91483277707758215</c:v>
                      </c:pt>
                      <c:pt idx="267">
                        <c:v>0.90860942485256457</c:v>
                      </c:pt>
                      <c:pt idx="268">
                        <c:v>0.90860942485256457</c:v>
                      </c:pt>
                      <c:pt idx="269">
                        <c:v>0.90860942485256457</c:v>
                      </c:pt>
                      <c:pt idx="270">
                        <c:v>0.90860942485256457</c:v>
                      </c:pt>
                      <c:pt idx="271">
                        <c:v>0.90860942485256457</c:v>
                      </c:pt>
                      <c:pt idx="272">
                        <c:v>0.90860942485256457</c:v>
                      </c:pt>
                      <c:pt idx="273">
                        <c:v>0.90860942485256457</c:v>
                      </c:pt>
                      <c:pt idx="274">
                        <c:v>0.902386072627547</c:v>
                      </c:pt>
                      <c:pt idx="275">
                        <c:v>0.902386072627547</c:v>
                      </c:pt>
                      <c:pt idx="276">
                        <c:v>0.902386072627547</c:v>
                      </c:pt>
                      <c:pt idx="277">
                        <c:v>0.902386072627547</c:v>
                      </c:pt>
                      <c:pt idx="278">
                        <c:v>0.902386072627547</c:v>
                      </c:pt>
                      <c:pt idx="279">
                        <c:v>0.90860942485256457</c:v>
                      </c:pt>
                      <c:pt idx="280">
                        <c:v>0.90860942485256457</c:v>
                      </c:pt>
                      <c:pt idx="281">
                        <c:v>0.88371601595249427</c:v>
                      </c:pt>
                      <c:pt idx="282">
                        <c:v>0.83392919815235389</c:v>
                      </c:pt>
                      <c:pt idx="283">
                        <c:v>0.77791902812719571</c:v>
                      </c:pt>
                      <c:pt idx="284">
                        <c:v>0.72813221032705511</c:v>
                      </c:pt>
                      <c:pt idx="285">
                        <c:v>0.69079209697694988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AB-41AD-9607-C65F4F507B3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v>4 лампы наклон в 2х плоскостях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стенд'!$Q$3:$Q$288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0.79036573257723086</c:v>
                      </c:pt>
                      <c:pt idx="1">
                        <c:v>0.80281243702726601</c:v>
                      </c:pt>
                      <c:pt idx="2">
                        <c:v>0.82770584592733631</c:v>
                      </c:pt>
                      <c:pt idx="3">
                        <c:v>0.85882260705242397</c:v>
                      </c:pt>
                      <c:pt idx="4">
                        <c:v>0.8774926637274767</c:v>
                      </c:pt>
                      <c:pt idx="5">
                        <c:v>0.8774926637274767</c:v>
                      </c:pt>
                      <c:pt idx="6">
                        <c:v>0.8774926637274767</c:v>
                      </c:pt>
                      <c:pt idx="7">
                        <c:v>0.88371601595249427</c:v>
                      </c:pt>
                      <c:pt idx="8">
                        <c:v>0.88371601595249427</c:v>
                      </c:pt>
                      <c:pt idx="9">
                        <c:v>0.88371601595249427</c:v>
                      </c:pt>
                      <c:pt idx="10">
                        <c:v>0.88371601595249427</c:v>
                      </c:pt>
                      <c:pt idx="11">
                        <c:v>0.8774926637274767</c:v>
                      </c:pt>
                      <c:pt idx="12">
                        <c:v>0.87126931150245912</c:v>
                      </c:pt>
                      <c:pt idx="13">
                        <c:v>0.8774926637274767</c:v>
                      </c:pt>
                      <c:pt idx="14">
                        <c:v>0.8774926637274767</c:v>
                      </c:pt>
                      <c:pt idx="15">
                        <c:v>0.88371601595249427</c:v>
                      </c:pt>
                      <c:pt idx="16">
                        <c:v>0.89616272040252942</c:v>
                      </c:pt>
                      <c:pt idx="17">
                        <c:v>0.902386072627547</c:v>
                      </c:pt>
                      <c:pt idx="18">
                        <c:v>0.91483277707758215</c:v>
                      </c:pt>
                      <c:pt idx="19">
                        <c:v>0.91483277707758215</c:v>
                      </c:pt>
                      <c:pt idx="20">
                        <c:v>0.90860942485256457</c:v>
                      </c:pt>
                      <c:pt idx="21">
                        <c:v>0.902386072627547</c:v>
                      </c:pt>
                      <c:pt idx="22">
                        <c:v>0.902386072627547</c:v>
                      </c:pt>
                      <c:pt idx="23">
                        <c:v>0.89616272040252942</c:v>
                      </c:pt>
                      <c:pt idx="24">
                        <c:v>0.89616272040252942</c:v>
                      </c:pt>
                      <c:pt idx="25">
                        <c:v>0.88993936817751185</c:v>
                      </c:pt>
                      <c:pt idx="26">
                        <c:v>0.88371601595249427</c:v>
                      </c:pt>
                      <c:pt idx="27">
                        <c:v>0.88371601595249427</c:v>
                      </c:pt>
                      <c:pt idx="28">
                        <c:v>0.88371601595249427</c:v>
                      </c:pt>
                      <c:pt idx="29">
                        <c:v>0.88993936817751185</c:v>
                      </c:pt>
                      <c:pt idx="30">
                        <c:v>0.88371601595249427</c:v>
                      </c:pt>
                      <c:pt idx="31">
                        <c:v>0.8774926637274767</c:v>
                      </c:pt>
                      <c:pt idx="32">
                        <c:v>0.87126931150245912</c:v>
                      </c:pt>
                      <c:pt idx="33">
                        <c:v>0.85882260705242397</c:v>
                      </c:pt>
                      <c:pt idx="34">
                        <c:v>0.84637590260238904</c:v>
                      </c:pt>
                      <c:pt idx="35">
                        <c:v>0.84015255037737147</c:v>
                      </c:pt>
                      <c:pt idx="36">
                        <c:v>0.83392919815235389</c:v>
                      </c:pt>
                      <c:pt idx="37">
                        <c:v>0.82770584592733631</c:v>
                      </c:pt>
                      <c:pt idx="38">
                        <c:v>0.82770584592733631</c:v>
                      </c:pt>
                      <c:pt idx="39">
                        <c:v>0.82770584592733631</c:v>
                      </c:pt>
                      <c:pt idx="40">
                        <c:v>0.83392919815235389</c:v>
                      </c:pt>
                      <c:pt idx="41">
                        <c:v>0.84637590260238904</c:v>
                      </c:pt>
                      <c:pt idx="42">
                        <c:v>0.85259925482740662</c:v>
                      </c:pt>
                      <c:pt idx="43">
                        <c:v>0.86504595927744155</c:v>
                      </c:pt>
                      <c:pt idx="44">
                        <c:v>0.8774926637274767</c:v>
                      </c:pt>
                      <c:pt idx="45">
                        <c:v>0.88371601595249427</c:v>
                      </c:pt>
                      <c:pt idx="46">
                        <c:v>0.88993936817751185</c:v>
                      </c:pt>
                      <c:pt idx="47">
                        <c:v>0.89616272040252942</c:v>
                      </c:pt>
                      <c:pt idx="48">
                        <c:v>0.902386072627547</c:v>
                      </c:pt>
                      <c:pt idx="49">
                        <c:v>0.902386072627547</c:v>
                      </c:pt>
                      <c:pt idx="50">
                        <c:v>0.902386072627547</c:v>
                      </c:pt>
                      <c:pt idx="51">
                        <c:v>0.902386072627547</c:v>
                      </c:pt>
                      <c:pt idx="52">
                        <c:v>0.902386072627547</c:v>
                      </c:pt>
                      <c:pt idx="53">
                        <c:v>0.902386072627547</c:v>
                      </c:pt>
                      <c:pt idx="54">
                        <c:v>0.902386072627547</c:v>
                      </c:pt>
                      <c:pt idx="55">
                        <c:v>0.89616272040252942</c:v>
                      </c:pt>
                      <c:pt idx="56">
                        <c:v>0.89616272040252942</c:v>
                      </c:pt>
                      <c:pt idx="57">
                        <c:v>0.89616272040252942</c:v>
                      </c:pt>
                      <c:pt idx="58">
                        <c:v>0.89616272040252942</c:v>
                      </c:pt>
                      <c:pt idx="59">
                        <c:v>0.902386072627547</c:v>
                      </c:pt>
                      <c:pt idx="60">
                        <c:v>0.902386072627547</c:v>
                      </c:pt>
                      <c:pt idx="61">
                        <c:v>0.902386072627547</c:v>
                      </c:pt>
                      <c:pt idx="62">
                        <c:v>0.902386072627547</c:v>
                      </c:pt>
                      <c:pt idx="63">
                        <c:v>0.89616272040252942</c:v>
                      </c:pt>
                      <c:pt idx="64">
                        <c:v>0.88993936817751185</c:v>
                      </c:pt>
                      <c:pt idx="65">
                        <c:v>0.87126931150245912</c:v>
                      </c:pt>
                      <c:pt idx="66">
                        <c:v>0.85882260705242397</c:v>
                      </c:pt>
                      <c:pt idx="67">
                        <c:v>0.83392919815235389</c:v>
                      </c:pt>
                      <c:pt idx="68">
                        <c:v>0.80903578925228359</c:v>
                      </c:pt>
                      <c:pt idx="69">
                        <c:v>0.79036573257723086</c:v>
                      </c:pt>
                      <c:pt idx="70">
                        <c:v>0.79036573257723086</c:v>
                      </c:pt>
                      <c:pt idx="71">
                        <c:v>0.79036573257723086</c:v>
                      </c:pt>
                      <c:pt idx="72">
                        <c:v>0.79036573257723086</c:v>
                      </c:pt>
                      <c:pt idx="73">
                        <c:v>0.80281243702726601</c:v>
                      </c:pt>
                      <c:pt idx="74">
                        <c:v>0.82770584592733631</c:v>
                      </c:pt>
                      <c:pt idx="75">
                        <c:v>0.85882260705242397</c:v>
                      </c:pt>
                      <c:pt idx="76">
                        <c:v>0.8774926637274767</c:v>
                      </c:pt>
                      <c:pt idx="77">
                        <c:v>0.8774926637274767</c:v>
                      </c:pt>
                      <c:pt idx="78">
                        <c:v>0.8774926637274767</c:v>
                      </c:pt>
                      <c:pt idx="79">
                        <c:v>0.88371601595249427</c:v>
                      </c:pt>
                      <c:pt idx="80">
                        <c:v>0.88371601595249427</c:v>
                      </c:pt>
                      <c:pt idx="81">
                        <c:v>0.88371601595249427</c:v>
                      </c:pt>
                      <c:pt idx="82">
                        <c:v>0.88371601595249427</c:v>
                      </c:pt>
                      <c:pt idx="83">
                        <c:v>0.8774926637274767</c:v>
                      </c:pt>
                      <c:pt idx="84">
                        <c:v>0.87126931150245912</c:v>
                      </c:pt>
                      <c:pt idx="85">
                        <c:v>0.8774926637274767</c:v>
                      </c:pt>
                      <c:pt idx="86">
                        <c:v>0.8774926637274767</c:v>
                      </c:pt>
                      <c:pt idx="87">
                        <c:v>0.88371601595249427</c:v>
                      </c:pt>
                      <c:pt idx="88">
                        <c:v>0.89616272040252942</c:v>
                      </c:pt>
                      <c:pt idx="89">
                        <c:v>0.902386072627547</c:v>
                      </c:pt>
                      <c:pt idx="90">
                        <c:v>0.91483277707758215</c:v>
                      </c:pt>
                      <c:pt idx="91">
                        <c:v>0.91483277707758215</c:v>
                      </c:pt>
                      <c:pt idx="92">
                        <c:v>0.90860942485256457</c:v>
                      </c:pt>
                      <c:pt idx="93">
                        <c:v>0.902386072627547</c:v>
                      </c:pt>
                      <c:pt idx="94">
                        <c:v>0.902386072627547</c:v>
                      </c:pt>
                      <c:pt idx="95">
                        <c:v>0.89616272040252942</c:v>
                      </c:pt>
                      <c:pt idx="96">
                        <c:v>0.89616272040252942</c:v>
                      </c:pt>
                      <c:pt idx="97">
                        <c:v>0.88993936817751185</c:v>
                      </c:pt>
                      <c:pt idx="98">
                        <c:v>0.88371601595249427</c:v>
                      </c:pt>
                      <c:pt idx="99">
                        <c:v>0.88371601595249427</c:v>
                      </c:pt>
                      <c:pt idx="100">
                        <c:v>0.88371601595249427</c:v>
                      </c:pt>
                      <c:pt idx="101">
                        <c:v>0.88993936817751185</c:v>
                      </c:pt>
                      <c:pt idx="102">
                        <c:v>0.88371601595249427</c:v>
                      </c:pt>
                      <c:pt idx="103">
                        <c:v>0.8774926637274767</c:v>
                      </c:pt>
                      <c:pt idx="104">
                        <c:v>0.87126931150245912</c:v>
                      </c:pt>
                      <c:pt idx="105">
                        <c:v>0.85882260705242397</c:v>
                      </c:pt>
                      <c:pt idx="106">
                        <c:v>0.84637590260238904</c:v>
                      </c:pt>
                      <c:pt idx="107">
                        <c:v>0.84015255037737147</c:v>
                      </c:pt>
                      <c:pt idx="108">
                        <c:v>0.83392919815235389</c:v>
                      </c:pt>
                      <c:pt idx="109">
                        <c:v>0.82770584592733631</c:v>
                      </c:pt>
                      <c:pt idx="110">
                        <c:v>0.82770584592733631</c:v>
                      </c:pt>
                      <c:pt idx="111">
                        <c:v>0.82770584592733631</c:v>
                      </c:pt>
                      <c:pt idx="112">
                        <c:v>0.83392919815235389</c:v>
                      </c:pt>
                      <c:pt idx="113">
                        <c:v>0.84637590260238904</c:v>
                      </c:pt>
                      <c:pt idx="114">
                        <c:v>0.85259925482740662</c:v>
                      </c:pt>
                      <c:pt idx="115">
                        <c:v>0.86504595927744155</c:v>
                      </c:pt>
                      <c:pt idx="116">
                        <c:v>0.8774926637274767</c:v>
                      </c:pt>
                      <c:pt idx="117">
                        <c:v>0.88371601595249427</c:v>
                      </c:pt>
                      <c:pt idx="118">
                        <c:v>0.88993936817751185</c:v>
                      </c:pt>
                      <c:pt idx="119">
                        <c:v>0.89616272040252942</c:v>
                      </c:pt>
                      <c:pt idx="120">
                        <c:v>0.902386072627547</c:v>
                      </c:pt>
                      <c:pt idx="121">
                        <c:v>0.902386072627547</c:v>
                      </c:pt>
                      <c:pt idx="122">
                        <c:v>0.902386072627547</c:v>
                      </c:pt>
                      <c:pt idx="123">
                        <c:v>0.902386072627547</c:v>
                      </c:pt>
                      <c:pt idx="124">
                        <c:v>0.902386072627547</c:v>
                      </c:pt>
                      <c:pt idx="125">
                        <c:v>0.902386072627547</c:v>
                      </c:pt>
                      <c:pt idx="126">
                        <c:v>0.902386072627547</c:v>
                      </c:pt>
                      <c:pt idx="127">
                        <c:v>0.89616272040252942</c:v>
                      </c:pt>
                      <c:pt idx="128">
                        <c:v>0.89616272040252942</c:v>
                      </c:pt>
                      <c:pt idx="129">
                        <c:v>0.89616272040252942</c:v>
                      </c:pt>
                      <c:pt idx="130">
                        <c:v>0.89616272040252942</c:v>
                      </c:pt>
                      <c:pt idx="131">
                        <c:v>0.902386072627547</c:v>
                      </c:pt>
                      <c:pt idx="132">
                        <c:v>0.902386072627547</c:v>
                      </c:pt>
                      <c:pt idx="133">
                        <c:v>0.902386072627547</c:v>
                      </c:pt>
                      <c:pt idx="134">
                        <c:v>0.902386072627547</c:v>
                      </c:pt>
                      <c:pt idx="135">
                        <c:v>0.89616272040252942</c:v>
                      </c:pt>
                      <c:pt idx="136">
                        <c:v>0.88993936817751185</c:v>
                      </c:pt>
                      <c:pt idx="137">
                        <c:v>0.87126931150245912</c:v>
                      </c:pt>
                      <c:pt idx="138">
                        <c:v>0.85882260705242397</c:v>
                      </c:pt>
                      <c:pt idx="139">
                        <c:v>0.83392919815235389</c:v>
                      </c:pt>
                      <c:pt idx="140">
                        <c:v>0.80903578925228359</c:v>
                      </c:pt>
                      <c:pt idx="141">
                        <c:v>0.79036573257723086</c:v>
                      </c:pt>
                      <c:pt idx="142">
                        <c:v>0.79036573257723086</c:v>
                      </c:pt>
                      <c:pt idx="143">
                        <c:v>0.79036573257723086</c:v>
                      </c:pt>
                      <c:pt idx="144">
                        <c:v>0.80281243702726601</c:v>
                      </c:pt>
                      <c:pt idx="145">
                        <c:v>0.82770584592733631</c:v>
                      </c:pt>
                      <c:pt idx="146">
                        <c:v>0.85882260705242397</c:v>
                      </c:pt>
                      <c:pt idx="147">
                        <c:v>0.8774926637274767</c:v>
                      </c:pt>
                      <c:pt idx="148">
                        <c:v>0.8774926637274767</c:v>
                      </c:pt>
                      <c:pt idx="149">
                        <c:v>0.8774926637274767</c:v>
                      </c:pt>
                      <c:pt idx="150">
                        <c:v>0.88371601595249427</c:v>
                      </c:pt>
                      <c:pt idx="151">
                        <c:v>0.88371601595249427</c:v>
                      </c:pt>
                      <c:pt idx="152">
                        <c:v>0.88371601595249427</c:v>
                      </c:pt>
                      <c:pt idx="153">
                        <c:v>0.88371601595249427</c:v>
                      </c:pt>
                      <c:pt idx="154">
                        <c:v>0.8774926637274767</c:v>
                      </c:pt>
                      <c:pt idx="155">
                        <c:v>0.87126931150245912</c:v>
                      </c:pt>
                      <c:pt idx="156">
                        <c:v>0.8774926637274767</c:v>
                      </c:pt>
                      <c:pt idx="157">
                        <c:v>0.8774926637274767</c:v>
                      </c:pt>
                      <c:pt idx="158">
                        <c:v>0.88371601595249427</c:v>
                      </c:pt>
                      <c:pt idx="159">
                        <c:v>0.89616272040252942</c:v>
                      </c:pt>
                      <c:pt idx="160">
                        <c:v>0.902386072627547</c:v>
                      </c:pt>
                      <c:pt idx="161">
                        <c:v>0.91483277707758215</c:v>
                      </c:pt>
                      <c:pt idx="162">
                        <c:v>0.91483277707758215</c:v>
                      </c:pt>
                      <c:pt idx="163">
                        <c:v>0.90860942485256457</c:v>
                      </c:pt>
                      <c:pt idx="164">
                        <c:v>0.902386072627547</c:v>
                      </c:pt>
                      <c:pt idx="165">
                        <c:v>0.902386072627547</c:v>
                      </c:pt>
                      <c:pt idx="166">
                        <c:v>0.89616272040252942</c:v>
                      </c:pt>
                      <c:pt idx="167">
                        <c:v>0.89616272040252942</c:v>
                      </c:pt>
                      <c:pt idx="168">
                        <c:v>0.88993936817751185</c:v>
                      </c:pt>
                      <c:pt idx="169">
                        <c:v>0.88371601595249427</c:v>
                      </c:pt>
                      <c:pt idx="170">
                        <c:v>0.88371601595249427</c:v>
                      </c:pt>
                      <c:pt idx="171">
                        <c:v>0.88371601595249427</c:v>
                      </c:pt>
                      <c:pt idx="172">
                        <c:v>0.88993936817751185</c:v>
                      </c:pt>
                      <c:pt idx="173">
                        <c:v>0.88371601595249427</c:v>
                      </c:pt>
                      <c:pt idx="174">
                        <c:v>0.8774926637274767</c:v>
                      </c:pt>
                      <c:pt idx="175">
                        <c:v>0.87126931150245912</c:v>
                      </c:pt>
                      <c:pt idx="176">
                        <c:v>0.85882260705242397</c:v>
                      </c:pt>
                      <c:pt idx="177">
                        <c:v>0.84637590260238904</c:v>
                      </c:pt>
                      <c:pt idx="178">
                        <c:v>0.84015255037737147</c:v>
                      </c:pt>
                      <c:pt idx="179">
                        <c:v>0.83392919815235389</c:v>
                      </c:pt>
                      <c:pt idx="180">
                        <c:v>0.82770584592733631</c:v>
                      </c:pt>
                      <c:pt idx="181">
                        <c:v>0.82770584592733631</c:v>
                      </c:pt>
                      <c:pt idx="182">
                        <c:v>0.82770584592733631</c:v>
                      </c:pt>
                      <c:pt idx="183">
                        <c:v>0.83392919815235389</c:v>
                      </c:pt>
                      <c:pt idx="184">
                        <c:v>0.84637590260238904</c:v>
                      </c:pt>
                      <c:pt idx="185">
                        <c:v>0.85259925482740662</c:v>
                      </c:pt>
                      <c:pt idx="186">
                        <c:v>0.86504595927744155</c:v>
                      </c:pt>
                      <c:pt idx="187">
                        <c:v>0.8774926637274767</c:v>
                      </c:pt>
                      <c:pt idx="188">
                        <c:v>0.88371601595249427</c:v>
                      </c:pt>
                      <c:pt idx="189">
                        <c:v>0.88993936817751185</c:v>
                      </c:pt>
                      <c:pt idx="190">
                        <c:v>0.89616272040252942</c:v>
                      </c:pt>
                      <c:pt idx="191">
                        <c:v>0.902386072627547</c:v>
                      </c:pt>
                      <c:pt idx="192">
                        <c:v>0.902386072627547</c:v>
                      </c:pt>
                      <c:pt idx="193">
                        <c:v>0.902386072627547</c:v>
                      </c:pt>
                      <c:pt idx="194">
                        <c:v>0.902386072627547</c:v>
                      </c:pt>
                      <c:pt idx="195">
                        <c:v>0.902386072627547</c:v>
                      </c:pt>
                      <c:pt idx="196">
                        <c:v>0.902386072627547</c:v>
                      </c:pt>
                      <c:pt idx="197">
                        <c:v>0.902386072627547</c:v>
                      </c:pt>
                      <c:pt idx="198">
                        <c:v>0.89616272040252942</c:v>
                      </c:pt>
                      <c:pt idx="199">
                        <c:v>0.89616272040252942</c:v>
                      </c:pt>
                      <c:pt idx="200">
                        <c:v>0.89616272040252942</c:v>
                      </c:pt>
                      <c:pt idx="201">
                        <c:v>0.89616272040252942</c:v>
                      </c:pt>
                      <c:pt idx="202">
                        <c:v>0.902386072627547</c:v>
                      </c:pt>
                      <c:pt idx="203">
                        <c:v>0.902386072627547</c:v>
                      </c:pt>
                      <c:pt idx="204">
                        <c:v>0.902386072627547</c:v>
                      </c:pt>
                      <c:pt idx="205">
                        <c:v>0.902386072627547</c:v>
                      </c:pt>
                      <c:pt idx="206">
                        <c:v>0.89616272040252942</c:v>
                      </c:pt>
                      <c:pt idx="207">
                        <c:v>0.88993936817751185</c:v>
                      </c:pt>
                      <c:pt idx="208">
                        <c:v>0.87126931150245912</c:v>
                      </c:pt>
                      <c:pt idx="209">
                        <c:v>0.85882260705242397</c:v>
                      </c:pt>
                      <c:pt idx="210">
                        <c:v>0.83392919815235389</c:v>
                      </c:pt>
                      <c:pt idx="211">
                        <c:v>0.80903578925228359</c:v>
                      </c:pt>
                      <c:pt idx="212">
                        <c:v>0.79036573257723086</c:v>
                      </c:pt>
                      <c:pt idx="213">
                        <c:v>0.79036573257723086</c:v>
                      </c:pt>
                      <c:pt idx="214">
                        <c:v>0.79036573257723086</c:v>
                      </c:pt>
                      <c:pt idx="215">
                        <c:v>0.79036573257723086</c:v>
                      </c:pt>
                      <c:pt idx="216">
                        <c:v>0.80281243702726601</c:v>
                      </c:pt>
                      <c:pt idx="217">
                        <c:v>0.82770584592733631</c:v>
                      </c:pt>
                      <c:pt idx="218">
                        <c:v>0.85882260705242397</c:v>
                      </c:pt>
                      <c:pt idx="219">
                        <c:v>0.8774926637274767</c:v>
                      </c:pt>
                      <c:pt idx="220">
                        <c:v>0.8774926637274767</c:v>
                      </c:pt>
                      <c:pt idx="221">
                        <c:v>0.8774926637274767</c:v>
                      </c:pt>
                      <c:pt idx="222">
                        <c:v>0.88371601595249427</c:v>
                      </c:pt>
                      <c:pt idx="223">
                        <c:v>0.88371601595249427</c:v>
                      </c:pt>
                      <c:pt idx="224">
                        <c:v>0.88371601595249427</c:v>
                      </c:pt>
                      <c:pt idx="225">
                        <c:v>0.88371601595249427</c:v>
                      </c:pt>
                      <c:pt idx="226">
                        <c:v>0.8774926637274767</c:v>
                      </c:pt>
                      <c:pt idx="227">
                        <c:v>0.87126931150245912</c:v>
                      </c:pt>
                      <c:pt idx="228">
                        <c:v>0.8774926637274767</c:v>
                      </c:pt>
                      <c:pt idx="229">
                        <c:v>0.8774926637274767</c:v>
                      </c:pt>
                      <c:pt idx="230">
                        <c:v>0.88371601595249427</c:v>
                      </c:pt>
                      <c:pt idx="231">
                        <c:v>0.89616272040252942</c:v>
                      </c:pt>
                      <c:pt idx="232">
                        <c:v>0.902386072627547</c:v>
                      </c:pt>
                      <c:pt idx="233">
                        <c:v>0.91483277707758215</c:v>
                      </c:pt>
                      <c:pt idx="234">
                        <c:v>0.91483277707758215</c:v>
                      </c:pt>
                      <c:pt idx="235">
                        <c:v>0.90860942485256457</c:v>
                      </c:pt>
                      <c:pt idx="236">
                        <c:v>0.902386072627547</c:v>
                      </c:pt>
                      <c:pt idx="237">
                        <c:v>0.902386072627547</c:v>
                      </c:pt>
                      <c:pt idx="238">
                        <c:v>0.89616272040252942</c:v>
                      </c:pt>
                      <c:pt idx="239">
                        <c:v>0.89616272040252942</c:v>
                      </c:pt>
                      <c:pt idx="240">
                        <c:v>0.88993936817751185</c:v>
                      </c:pt>
                      <c:pt idx="241">
                        <c:v>0.88371601595249427</c:v>
                      </c:pt>
                      <c:pt idx="242">
                        <c:v>0.88371601595249427</c:v>
                      </c:pt>
                      <c:pt idx="243">
                        <c:v>0.88371601595249427</c:v>
                      </c:pt>
                      <c:pt idx="244">
                        <c:v>0.88993936817751185</c:v>
                      </c:pt>
                      <c:pt idx="245">
                        <c:v>0.88371601595249427</c:v>
                      </c:pt>
                      <c:pt idx="246">
                        <c:v>0.8774926637274767</c:v>
                      </c:pt>
                      <c:pt idx="247">
                        <c:v>0.87126931150245912</c:v>
                      </c:pt>
                      <c:pt idx="248">
                        <c:v>0.85882260705242397</c:v>
                      </c:pt>
                      <c:pt idx="249">
                        <c:v>0.84637590260238904</c:v>
                      </c:pt>
                      <c:pt idx="250">
                        <c:v>0.84015255037737147</c:v>
                      </c:pt>
                      <c:pt idx="251">
                        <c:v>0.83392919815235389</c:v>
                      </c:pt>
                      <c:pt idx="252">
                        <c:v>0.82770584592733631</c:v>
                      </c:pt>
                      <c:pt idx="253">
                        <c:v>0.82770584592733631</c:v>
                      </c:pt>
                      <c:pt idx="254">
                        <c:v>0.82770584592733631</c:v>
                      </c:pt>
                      <c:pt idx="255">
                        <c:v>0.83392919815235389</c:v>
                      </c:pt>
                      <c:pt idx="256">
                        <c:v>0.84637590260238904</c:v>
                      </c:pt>
                      <c:pt idx="257">
                        <c:v>0.85259925482740662</c:v>
                      </c:pt>
                      <c:pt idx="258">
                        <c:v>0.86504595927744155</c:v>
                      </c:pt>
                      <c:pt idx="259">
                        <c:v>0.8774926637274767</c:v>
                      </c:pt>
                      <c:pt idx="260">
                        <c:v>0.88371601595249427</c:v>
                      </c:pt>
                      <c:pt idx="261">
                        <c:v>0.88993936817751185</c:v>
                      </c:pt>
                      <c:pt idx="262">
                        <c:v>0.89616272040252942</c:v>
                      </c:pt>
                      <c:pt idx="263">
                        <c:v>0.902386072627547</c:v>
                      </c:pt>
                      <c:pt idx="264">
                        <c:v>0.902386072627547</c:v>
                      </c:pt>
                      <c:pt idx="265">
                        <c:v>0.902386072627547</c:v>
                      </c:pt>
                      <c:pt idx="266">
                        <c:v>0.902386072627547</c:v>
                      </c:pt>
                      <c:pt idx="267">
                        <c:v>0.902386072627547</c:v>
                      </c:pt>
                      <c:pt idx="268">
                        <c:v>0.902386072627547</c:v>
                      </c:pt>
                      <c:pt idx="269">
                        <c:v>0.902386072627547</c:v>
                      </c:pt>
                      <c:pt idx="270">
                        <c:v>0.89616272040252942</c:v>
                      </c:pt>
                      <c:pt idx="271">
                        <c:v>0.89616272040252942</c:v>
                      </c:pt>
                      <c:pt idx="272">
                        <c:v>0.89616272040252942</c:v>
                      </c:pt>
                      <c:pt idx="273">
                        <c:v>0.89616272040252942</c:v>
                      </c:pt>
                      <c:pt idx="274">
                        <c:v>0.902386072627547</c:v>
                      </c:pt>
                      <c:pt idx="275">
                        <c:v>0.902386072627547</c:v>
                      </c:pt>
                      <c:pt idx="276">
                        <c:v>0.902386072627547</c:v>
                      </c:pt>
                      <c:pt idx="277">
                        <c:v>0.902386072627547</c:v>
                      </c:pt>
                      <c:pt idx="278">
                        <c:v>0.89616272040252942</c:v>
                      </c:pt>
                      <c:pt idx="279">
                        <c:v>0.88993936817751185</c:v>
                      </c:pt>
                      <c:pt idx="280">
                        <c:v>0.87126931150245912</c:v>
                      </c:pt>
                      <c:pt idx="281">
                        <c:v>0.85882260705242397</c:v>
                      </c:pt>
                      <c:pt idx="282">
                        <c:v>0.83392919815235389</c:v>
                      </c:pt>
                      <c:pt idx="283">
                        <c:v>0.80903578925228359</c:v>
                      </c:pt>
                      <c:pt idx="284">
                        <c:v>0.79036573257723086</c:v>
                      </c:pt>
                      <c:pt idx="285">
                        <c:v>0.79036573257723086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E35-413F-9C30-7EA6FFBB34E6}"/>
                  </c:ext>
                </c:extLst>
              </c15:ser>
            </c15:filteredRadarSeries>
          </c:ext>
        </c:extLst>
      </c:radarChart>
      <c:catAx>
        <c:axId val="5251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92256"/>
        <c:crosses val="autoZero"/>
        <c:auto val="1"/>
        <c:lblAlgn val="ctr"/>
        <c:lblOffset val="100"/>
        <c:noMultiLvlLbl val="0"/>
      </c:catAx>
      <c:valAx>
        <c:axId val="5251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Облучённость при разных компоновках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v>4 лампы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'Большой стенд'!$A$3:$A$288</c:f>
              <c:numCache>
                <c:formatCode>General</c:formatCode>
                <c:ptCount val="2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</c:numCache>
            </c:numRef>
          </c:cat>
          <c:val>
            <c:numRef>
              <c:f>'Большой стенд'!$D$3:$D$288</c:f>
              <c:numCache>
                <c:formatCode>General</c:formatCode>
                <c:ptCount val="286"/>
                <c:pt idx="0">
                  <c:v>1.2</c:v>
                </c:pt>
                <c:pt idx="1">
                  <c:v>1.23</c:v>
                </c:pt>
                <c:pt idx="2">
                  <c:v>1.26</c:v>
                </c:pt>
                <c:pt idx="3">
                  <c:v>1.29</c:v>
                </c:pt>
                <c:pt idx="4">
                  <c:v>1.32</c:v>
                </c:pt>
                <c:pt idx="5">
                  <c:v>1.36</c:v>
                </c:pt>
                <c:pt idx="6">
                  <c:v>1.4</c:v>
                </c:pt>
                <c:pt idx="7">
                  <c:v>1.42</c:v>
                </c:pt>
                <c:pt idx="8">
                  <c:v>1.44</c:v>
                </c:pt>
                <c:pt idx="9">
                  <c:v>1.46</c:v>
                </c:pt>
                <c:pt idx="10">
                  <c:v>1.47</c:v>
                </c:pt>
                <c:pt idx="11">
                  <c:v>1.49</c:v>
                </c:pt>
                <c:pt idx="12">
                  <c:v>1.49</c:v>
                </c:pt>
                <c:pt idx="13">
                  <c:v>1.5</c:v>
                </c:pt>
                <c:pt idx="14">
                  <c:v>1.49</c:v>
                </c:pt>
                <c:pt idx="15">
                  <c:v>1.48</c:v>
                </c:pt>
                <c:pt idx="16">
                  <c:v>1.44</c:v>
                </c:pt>
                <c:pt idx="17">
                  <c:v>1.37</c:v>
                </c:pt>
                <c:pt idx="18">
                  <c:v>1.3</c:v>
                </c:pt>
                <c:pt idx="19">
                  <c:v>1.25</c:v>
                </c:pt>
                <c:pt idx="20">
                  <c:v>1.23</c:v>
                </c:pt>
                <c:pt idx="21">
                  <c:v>1.26</c:v>
                </c:pt>
                <c:pt idx="22">
                  <c:v>1.32</c:v>
                </c:pt>
                <c:pt idx="23">
                  <c:v>1.39</c:v>
                </c:pt>
                <c:pt idx="24">
                  <c:v>1.42</c:v>
                </c:pt>
                <c:pt idx="25">
                  <c:v>1.35</c:v>
                </c:pt>
                <c:pt idx="26">
                  <c:v>1.24</c:v>
                </c:pt>
                <c:pt idx="27">
                  <c:v>1.19</c:v>
                </c:pt>
                <c:pt idx="28">
                  <c:v>1.23</c:v>
                </c:pt>
                <c:pt idx="29">
                  <c:v>1.32</c:v>
                </c:pt>
                <c:pt idx="30">
                  <c:v>1.36</c:v>
                </c:pt>
                <c:pt idx="31">
                  <c:v>1.31</c:v>
                </c:pt>
                <c:pt idx="32">
                  <c:v>1.2</c:v>
                </c:pt>
                <c:pt idx="33">
                  <c:v>1.1000000000000001</c:v>
                </c:pt>
                <c:pt idx="34">
                  <c:v>1</c:v>
                </c:pt>
                <c:pt idx="35">
                  <c:v>0.92</c:v>
                </c:pt>
                <c:pt idx="36">
                  <c:v>0.88</c:v>
                </c:pt>
                <c:pt idx="37">
                  <c:v>0.87</c:v>
                </c:pt>
                <c:pt idx="38">
                  <c:v>0.9</c:v>
                </c:pt>
                <c:pt idx="39">
                  <c:v>0.96</c:v>
                </c:pt>
                <c:pt idx="40">
                  <c:v>1.03</c:v>
                </c:pt>
                <c:pt idx="41">
                  <c:v>1.1299999999999999</c:v>
                </c:pt>
                <c:pt idx="42">
                  <c:v>1.22</c:v>
                </c:pt>
                <c:pt idx="43">
                  <c:v>1.22</c:v>
                </c:pt>
                <c:pt idx="44">
                  <c:v>1.1299999999999999</c:v>
                </c:pt>
                <c:pt idx="45">
                  <c:v>1.08</c:v>
                </c:pt>
                <c:pt idx="46">
                  <c:v>1.18</c:v>
                </c:pt>
                <c:pt idx="47">
                  <c:v>1.34</c:v>
                </c:pt>
                <c:pt idx="48">
                  <c:v>1.42</c:v>
                </c:pt>
                <c:pt idx="49">
                  <c:v>1.37</c:v>
                </c:pt>
                <c:pt idx="50">
                  <c:v>1.29</c:v>
                </c:pt>
                <c:pt idx="51">
                  <c:v>1.23</c:v>
                </c:pt>
                <c:pt idx="52">
                  <c:v>1.22</c:v>
                </c:pt>
                <c:pt idx="53">
                  <c:v>1.26</c:v>
                </c:pt>
                <c:pt idx="54">
                  <c:v>1.33</c:v>
                </c:pt>
                <c:pt idx="55">
                  <c:v>1.4</c:v>
                </c:pt>
                <c:pt idx="56">
                  <c:v>1.47</c:v>
                </c:pt>
                <c:pt idx="57">
                  <c:v>1.51</c:v>
                </c:pt>
                <c:pt idx="58">
                  <c:v>1.52</c:v>
                </c:pt>
                <c:pt idx="59">
                  <c:v>1.52</c:v>
                </c:pt>
                <c:pt idx="60">
                  <c:v>1.51</c:v>
                </c:pt>
                <c:pt idx="61">
                  <c:v>1.5</c:v>
                </c:pt>
                <c:pt idx="62">
                  <c:v>1.48</c:v>
                </c:pt>
                <c:pt idx="63">
                  <c:v>1.45</c:v>
                </c:pt>
                <c:pt idx="64">
                  <c:v>1.41</c:v>
                </c:pt>
                <c:pt idx="65">
                  <c:v>1.37</c:v>
                </c:pt>
                <c:pt idx="66">
                  <c:v>1.33</c:v>
                </c:pt>
                <c:pt idx="67">
                  <c:v>1.27</c:v>
                </c:pt>
                <c:pt idx="68">
                  <c:v>1.23</c:v>
                </c:pt>
                <c:pt idx="69">
                  <c:v>1.19</c:v>
                </c:pt>
                <c:pt idx="70">
                  <c:v>1.17</c:v>
                </c:pt>
                <c:pt idx="71">
                  <c:v>1.1499999999999999</c:v>
                </c:pt>
                <c:pt idx="72">
                  <c:v>1.1399999999999999</c:v>
                </c:pt>
                <c:pt idx="73">
                  <c:v>1.1499999999999999</c:v>
                </c:pt>
                <c:pt idx="74">
                  <c:v>1.17</c:v>
                </c:pt>
                <c:pt idx="75">
                  <c:v>1.19</c:v>
                </c:pt>
                <c:pt idx="76">
                  <c:v>1.23</c:v>
                </c:pt>
                <c:pt idx="77">
                  <c:v>1.27</c:v>
                </c:pt>
                <c:pt idx="78">
                  <c:v>1.33</c:v>
                </c:pt>
                <c:pt idx="79">
                  <c:v>1.37</c:v>
                </c:pt>
                <c:pt idx="80">
                  <c:v>1.41</c:v>
                </c:pt>
                <c:pt idx="81">
                  <c:v>1.45</c:v>
                </c:pt>
                <c:pt idx="82">
                  <c:v>1.48</c:v>
                </c:pt>
                <c:pt idx="83">
                  <c:v>1.5</c:v>
                </c:pt>
                <c:pt idx="84">
                  <c:v>1.51</c:v>
                </c:pt>
                <c:pt idx="85">
                  <c:v>1.52</c:v>
                </c:pt>
                <c:pt idx="86">
                  <c:v>1.52</c:v>
                </c:pt>
                <c:pt idx="87">
                  <c:v>1.51</c:v>
                </c:pt>
                <c:pt idx="88">
                  <c:v>1.47</c:v>
                </c:pt>
                <c:pt idx="89">
                  <c:v>1.4</c:v>
                </c:pt>
                <c:pt idx="90">
                  <c:v>1.33</c:v>
                </c:pt>
                <c:pt idx="91">
                  <c:v>1.26</c:v>
                </c:pt>
                <c:pt idx="92">
                  <c:v>1.22</c:v>
                </c:pt>
                <c:pt idx="93">
                  <c:v>1.23</c:v>
                </c:pt>
                <c:pt idx="94">
                  <c:v>1.29</c:v>
                </c:pt>
                <c:pt idx="95">
                  <c:v>1.37</c:v>
                </c:pt>
                <c:pt idx="96">
                  <c:v>1.42</c:v>
                </c:pt>
                <c:pt idx="97">
                  <c:v>1.34</c:v>
                </c:pt>
                <c:pt idx="98">
                  <c:v>1.18</c:v>
                </c:pt>
                <c:pt idx="99">
                  <c:v>1.08</c:v>
                </c:pt>
                <c:pt idx="100">
                  <c:v>1.1299999999999999</c:v>
                </c:pt>
                <c:pt idx="101">
                  <c:v>1.22</c:v>
                </c:pt>
                <c:pt idx="102">
                  <c:v>1.22</c:v>
                </c:pt>
                <c:pt idx="103">
                  <c:v>1.1299999999999999</c:v>
                </c:pt>
                <c:pt idx="104">
                  <c:v>1.03</c:v>
                </c:pt>
                <c:pt idx="105">
                  <c:v>0.96</c:v>
                </c:pt>
                <c:pt idx="106">
                  <c:v>0.9</c:v>
                </c:pt>
                <c:pt idx="107">
                  <c:v>0.87</c:v>
                </c:pt>
                <c:pt idx="108">
                  <c:v>0.88</c:v>
                </c:pt>
                <c:pt idx="109">
                  <c:v>0.92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1.31</c:v>
                </c:pt>
                <c:pt idx="114">
                  <c:v>1.36</c:v>
                </c:pt>
                <c:pt idx="115">
                  <c:v>1.32</c:v>
                </c:pt>
                <c:pt idx="116">
                  <c:v>1.23</c:v>
                </c:pt>
                <c:pt idx="117">
                  <c:v>1.19</c:v>
                </c:pt>
                <c:pt idx="118">
                  <c:v>1.24</c:v>
                </c:pt>
                <c:pt idx="119">
                  <c:v>1.35</c:v>
                </c:pt>
                <c:pt idx="120">
                  <c:v>1.42</c:v>
                </c:pt>
                <c:pt idx="121">
                  <c:v>1.39</c:v>
                </c:pt>
                <c:pt idx="122">
                  <c:v>1.32</c:v>
                </c:pt>
                <c:pt idx="123">
                  <c:v>1.26</c:v>
                </c:pt>
                <c:pt idx="124">
                  <c:v>1.23</c:v>
                </c:pt>
                <c:pt idx="125">
                  <c:v>1.25</c:v>
                </c:pt>
                <c:pt idx="126">
                  <c:v>1.3</c:v>
                </c:pt>
                <c:pt idx="127">
                  <c:v>1.37</c:v>
                </c:pt>
                <c:pt idx="128">
                  <c:v>1.44</c:v>
                </c:pt>
                <c:pt idx="129">
                  <c:v>1.48</c:v>
                </c:pt>
                <c:pt idx="130">
                  <c:v>1.49</c:v>
                </c:pt>
                <c:pt idx="131">
                  <c:v>1.5</c:v>
                </c:pt>
                <c:pt idx="132">
                  <c:v>1.49</c:v>
                </c:pt>
                <c:pt idx="133">
                  <c:v>1.49</c:v>
                </c:pt>
                <c:pt idx="134">
                  <c:v>1.47</c:v>
                </c:pt>
                <c:pt idx="135">
                  <c:v>1.46</c:v>
                </c:pt>
                <c:pt idx="136">
                  <c:v>1.44</c:v>
                </c:pt>
                <c:pt idx="137">
                  <c:v>1.42</c:v>
                </c:pt>
                <c:pt idx="138">
                  <c:v>1.4</c:v>
                </c:pt>
                <c:pt idx="139">
                  <c:v>1.36</c:v>
                </c:pt>
                <c:pt idx="140">
                  <c:v>1.32</c:v>
                </c:pt>
                <c:pt idx="141">
                  <c:v>1.29</c:v>
                </c:pt>
                <c:pt idx="142">
                  <c:v>1.26</c:v>
                </c:pt>
                <c:pt idx="143">
                  <c:v>1.23</c:v>
                </c:pt>
                <c:pt idx="144">
                  <c:v>1.26</c:v>
                </c:pt>
                <c:pt idx="145">
                  <c:v>1.29</c:v>
                </c:pt>
                <c:pt idx="146">
                  <c:v>1.32</c:v>
                </c:pt>
                <c:pt idx="147">
                  <c:v>1.36</c:v>
                </c:pt>
                <c:pt idx="148">
                  <c:v>1.4</c:v>
                </c:pt>
                <c:pt idx="149">
                  <c:v>1.42</c:v>
                </c:pt>
                <c:pt idx="150">
                  <c:v>1.44</c:v>
                </c:pt>
                <c:pt idx="151">
                  <c:v>1.46</c:v>
                </c:pt>
                <c:pt idx="152">
                  <c:v>1.47</c:v>
                </c:pt>
                <c:pt idx="153">
                  <c:v>1.49</c:v>
                </c:pt>
                <c:pt idx="154">
                  <c:v>1.49</c:v>
                </c:pt>
                <c:pt idx="155">
                  <c:v>1.5</c:v>
                </c:pt>
                <c:pt idx="156">
                  <c:v>1.49</c:v>
                </c:pt>
                <c:pt idx="157">
                  <c:v>1.48</c:v>
                </c:pt>
                <c:pt idx="158">
                  <c:v>1.44</c:v>
                </c:pt>
                <c:pt idx="159">
                  <c:v>1.37</c:v>
                </c:pt>
                <c:pt idx="160">
                  <c:v>1.3</c:v>
                </c:pt>
                <c:pt idx="161">
                  <c:v>1.25</c:v>
                </c:pt>
                <c:pt idx="162">
                  <c:v>1.23</c:v>
                </c:pt>
                <c:pt idx="163">
                  <c:v>1.26</c:v>
                </c:pt>
                <c:pt idx="164">
                  <c:v>1.32</c:v>
                </c:pt>
                <c:pt idx="165">
                  <c:v>1.39</c:v>
                </c:pt>
                <c:pt idx="166">
                  <c:v>1.42</c:v>
                </c:pt>
                <c:pt idx="167">
                  <c:v>1.35</c:v>
                </c:pt>
                <c:pt idx="168">
                  <c:v>1.24</c:v>
                </c:pt>
                <c:pt idx="169">
                  <c:v>1.19</c:v>
                </c:pt>
                <c:pt idx="170">
                  <c:v>1.23</c:v>
                </c:pt>
                <c:pt idx="171">
                  <c:v>1.32</c:v>
                </c:pt>
                <c:pt idx="172">
                  <c:v>1.36</c:v>
                </c:pt>
                <c:pt idx="173">
                  <c:v>1.31</c:v>
                </c:pt>
                <c:pt idx="174">
                  <c:v>1.2</c:v>
                </c:pt>
                <c:pt idx="175">
                  <c:v>1.1000000000000001</c:v>
                </c:pt>
                <c:pt idx="176">
                  <c:v>1</c:v>
                </c:pt>
                <c:pt idx="177">
                  <c:v>0.92</c:v>
                </c:pt>
                <c:pt idx="178">
                  <c:v>0.88</c:v>
                </c:pt>
                <c:pt idx="179">
                  <c:v>0.87</c:v>
                </c:pt>
                <c:pt idx="180">
                  <c:v>0.9</c:v>
                </c:pt>
                <c:pt idx="181">
                  <c:v>0.96</c:v>
                </c:pt>
                <c:pt idx="182">
                  <c:v>1.03</c:v>
                </c:pt>
                <c:pt idx="183">
                  <c:v>1.1299999999999999</c:v>
                </c:pt>
                <c:pt idx="184">
                  <c:v>1.22</c:v>
                </c:pt>
                <c:pt idx="185">
                  <c:v>1.22</c:v>
                </c:pt>
                <c:pt idx="186">
                  <c:v>1.1299999999999999</c:v>
                </c:pt>
                <c:pt idx="187">
                  <c:v>1.08</c:v>
                </c:pt>
                <c:pt idx="188">
                  <c:v>1.18</c:v>
                </c:pt>
                <c:pt idx="189">
                  <c:v>1.34</c:v>
                </c:pt>
                <c:pt idx="190">
                  <c:v>1.42</c:v>
                </c:pt>
                <c:pt idx="191">
                  <c:v>1.37</c:v>
                </c:pt>
                <c:pt idx="192">
                  <c:v>1.29</c:v>
                </c:pt>
                <c:pt idx="193">
                  <c:v>1.23</c:v>
                </c:pt>
                <c:pt idx="194">
                  <c:v>1.22</c:v>
                </c:pt>
                <c:pt idx="195">
                  <c:v>1.26</c:v>
                </c:pt>
                <c:pt idx="196">
                  <c:v>1.33</c:v>
                </c:pt>
                <c:pt idx="197">
                  <c:v>1.4</c:v>
                </c:pt>
                <c:pt idx="198">
                  <c:v>1.47</c:v>
                </c:pt>
                <c:pt idx="199">
                  <c:v>1.51</c:v>
                </c:pt>
                <c:pt idx="200">
                  <c:v>1.52</c:v>
                </c:pt>
                <c:pt idx="201">
                  <c:v>1.52</c:v>
                </c:pt>
                <c:pt idx="202">
                  <c:v>1.51</c:v>
                </c:pt>
                <c:pt idx="203">
                  <c:v>1.5</c:v>
                </c:pt>
                <c:pt idx="204">
                  <c:v>1.48</c:v>
                </c:pt>
                <c:pt idx="205">
                  <c:v>1.45</c:v>
                </c:pt>
                <c:pt idx="206">
                  <c:v>1.41</c:v>
                </c:pt>
                <c:pt idx="207">
                  <c:v>1.37</c:v>
                </c:pt>
                <c:pt idx="208">
                  <c:v>1.33</c:v>
                </c:pt>
                <c:pt idx="209">
                  <c:v>1.27</c:v>
                </c:pt>
                <c:pt idx="210">
                  <c:v>1.23</c:v>
                </c:pt>
                <c:pt idx="211">
                  <c:v>1.19</c:v>
                </c:pt>
                <c:pt idx="212">
                  <c:v>1.17</c:v>
                </c:pt>
                <c:pt idx="213">
                  <c:v>1.1499999999999999</c:v>
                </c:pt>
                <c:pt idx="214">
                  <c:v>1.1399999999999999</c:v>
                </c:pt>
                <c:pt idx="215">
                  <c:v>1.1499999999999999</c:v>
                </c:pt>
                <c:pt idx="216">
                  <c:v>1.17</c:v>
                </c:pt>
                <c:pt idx="217">
                  <c:v>1.19</c:v>
                </c:pt>
                <c:pt idx="218">
                  <c:v>1.23</c:v>
                </c:pt>
                <c:pt idx="219">
                  <c:v>1.27</c:v>
                </c:pt>
                <c:pt idx="220">
                  <c:v>1.33</c:v>
                </c:pt>
                <c:pt idx="221">
                  <c:v>1.37</c:v>
                </c:pt>
                <c:pt idx="222">
                  <c:v>1.41</c:v>
                </c:pt>
                <c:pt idx="223">
                  <c:v>1.45</c:v>
                </c:pt>
                <c:pt idx="224">
                  <c:v>1.48</c:v>
                </c:pt>
                <c:pt idx="225">
                  <c:v>1.5</c:v>
                </c:pt>
                <c:pt idx="226">
                  <c:v>1.51</c:v>
                </c:pt>
                <c:pt idx="227">
                  <c:v>1.52</c:v>
                </c:pt>
                <c:pt idx="228">
                  <c:v>1.52</c:v>
                </c:pt>
                <c:pt idx="229">
                  <c:v>1.51</c:v>
                </c:pt>
                <c:pt idx="230">
                  <c:v>1.47</c:v>
                </c:pt>
                <c:pt idx="231">
                  <c:v>1.4</c:v>
                </c:pt>
                <c:pt idx="232">
                  <c:v>1.33</c:v>
                </c:pt>
                <c:pt idx="233">
                  <c:v>1.26</c:v>
                </c:pt>
                <c:pt idx="234">
                  <c:v>1.22</c:v>
                </c:pt>
                <c:pt idx="235">
                  <c:v>1.23</c:v>
                </c:pt>
                <c:pt idx="236">
                  <c:v>1.29</c:v>
                </c:pt>
                <c:pt idx="237">
                  <c:v>1.37</c:v>
                </c:pt>
                <c:pt idx="238">
                  <c:v>1.42</c:v>
                </c:pt>
                <c:pt idx="239">
                  <c:v>1.34</c:v>
                </c:pt>
                <c:pt idx="240">
                  <c:v>1.18</c:v>
                </c:pt>
                <c:pt idx="241">
                  <c:v>1.08</c:v>
                </c:pt>
                <c:pt idx="242">
                  <c:v>1.1299999999999999</c:v>
                </c:pt>
                <c:pt idx="243">
                  <c:v>1.22</c:v>
                </c:pt>
                <c:pt idx="244">
                  <c:v>1.22</c:v>
                </c:pt>
                <c:pt idx="245">
                  <c:v>1.1299999999999999</c:v>
                </c:pt>
                <c:pt idx="246">
                  <c:v>1.03</c:v>
                </c:pt>
                <c:pt idx="247">
                  <c:v>0.96</c:v>
                </c:pt>
                <c:pt idx="248">
                  <c:v>0.9</c:v>
                </c:pt>
                <c:pt idx="249">
                  <c:v>0.87</c:v>
                </c:pt>
                <c:pt idx="250">
                  <c:v>0.88</c:v>
                </c:pt>
                <c:pt idx="251">
                  <c:v>0.92</c:v>
                </c:pt>
                <c:pt idx="252">
                  <c:v>1</c:v>
                </c:pt>
                <c:pt idx="253">
                  <c:v>1.1000000000000001</c:v>
                </c:pt>
                <c:pt idx="254">
                  <c:v>1.2</c:v>
                </c:pt>
                <c:pt idx="255">
                  <c:v>1.31</c:v>
                </c:pt>
                <c:pt idx="256">
                  <c:v>1.36</c:v>
                </c:pt>
                <c:pt idx="257">
                  <c:v>1.32</c:v>
                </c:pt>
                <c:pt idx="258">
                  <c:v>1.23</c:v>
                </c:pt>
                <c:pt idx="259">
                  <c:v>1.19</c:v>
                </c:pt>
                <c:pt idx="260">
                  <c:v>1.24</c:v>
                </c:pt>
                <c:pt idx="261">
                  <c:v>1.35</c:v>
                </c:pt>
                <c:pt idx="262">
                  <c:v>1.42</c:v>
                </c:pt>
                <c:pt idx="263">
                  <c:v>1.39</c:v>
                </c:pt>
                <c:pt idx="264">
                  <c:v>1.32</c:v>
                </c:pt>
                <c:pt idx="265">
                  <c:v>1.26</c:v>
                </c:pt>
                <c:pt idx="266">
                  <c:v>1.23</c:v>
                </c:pt>
                <c:pt idx="267">
                  <c:v>1.25</c:v>
                </c:pt>
                <c:pt idx="268">
                  <c:v>1.3</c:v>
                </c:pt>
                <c:pt idx="269">
                  <c:v>1.37</c:v>
                </c:pt>
                <c:pt idx="270">
                  <c:v>1.44</c:v>
                </c:pt>
                <c:pt idx="271">
                  <c:v>1.48</c:v>
                </c:pt>
                <c:pt idx="272">
                  <c:v>1.49</c:v>
                </c:pt>
                <c:pt idx="273">
                  <c:v>1.5</c:v>
                </c:pt>
                <c:pt idx="274">
                  <c:v>1.49</c:v>
                </c:pt>
                <c:pt idx="275">
                  <c:v>1.49</c:v>
                </c:pt>
                <c:pt idx="276">
                  <c:v>1.47</c:v>
                </c:pt>
                <c:pt idx="277">
                  <c:v>1.46</c:v>
                </c:pt>
                <c:pt idx="278">
                  <c:v>1.44</c:v>
                </c:pt>
                <c:pt idx="279">
                  <c:v>1.42</c:v>
                </c:pt>
                <c:pt idx="280">
                  <c:v>1.4</c:v>
                </c:pt>
                <c:pt idx="281">
                  <c:v>1.36</c:v>
                </c:pt>
                <c:pt idx="282">
                  <c:v>1.32</c:v>
                </c:pt>
                <c:pt idx="283">
                  <c:v>1.29</c:v>
                </c:pt>
                <c:pt idx="284">
                  <c:v>1.26</c:v>
                </c:pt>
                <c:pt idx="285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D-4266-BA80-5E434898B5E8}"/>
            </c:ext>
          </c:extLst>
        </c:ser>
        <c:ser>
          <c:idx val="3"/>
          <c:order val="3"/>
          <c:tx>
            <c:v>4 лампы наклон в 2х плоскостях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'Большой стенд'!$G$3:$G$288</c:f>
              <c:numCache>
                <c:formatCode>General</c:formatCode>
                <c:ptCount val="286"/>
                <c:pt idx="0">
                  <c:v>1.27</c:v>
                </c:pt>
                <c:pt idx="1">
                  <c:v>1.29</c:v>
                </c:pt>
                <c:pt idx="2">
                  <c:v>1.33</c:v>
                </c:pt>
                <c:pt idx="3">
                  <c:v>1.38</c:v>
                </c:pt>
                <c:pt idx="4">
                  <c:v>1.41</c:v>
                </c:pt>
                <c:pt idx="5">
                  <c:v>1.41</c:v>
                </c:pt>
                <c:pt idx="6">
                  <c:v>1.41</c:v>
                </c:pt>
                <c:pt idx="7">
                  <c:v>1.42</c:v>
                </c:pt>
                <c:pt idx="8">
                  <c:v>1.42</c:v>
                </c:pt>
                <c:pt idx="9">
                  <c:v>1.42</c:v>
                </c:pt>
                <c:pt idx="10">
                  <c:v>1.42</c:v>
                </c:pt>
                <c:pt idx="11">
                  <c:v>1.41</c:v>
                </c:pt>
                <c:pt idx="12">
                  <c:v>1.4</c:v>
                </c:pt>
                <c:pt idx="13">
                  <c:v>1.41</c:v>
                </c:pt>
                <c:pt idx="14">
                  <c:v>1.41</c:v>
                </c:pt>
                <c:pt idx="15">
                  <c:v>1.42</c:v>
                </c:pt>
                <c:pt idx="16">
                  <c:v>1.44</c:v>
                </c:pt>
                <c:pt idx="17">
                  <c:v>1.45</c:v>
                </c:pt>
                <c:pt idx="18">
                  <c:v>1.47</c:v>
                </c:pt>
                <c:pt idx="19">
                  <c:v>1.47</c:v>
                </c:pt>
                <c:pt idx="20">
                  <c:v>1.46</c:v>
                </c:pt>
                <c:pt idx="21">
                  <c:v>1.45</c:v>
                </c:pt>
                <c:pt idx="22">
                  <c:v>1.45</c:v>
                </c:pt>
                <c:pt idx="23">
                  <c:v>1.44</c:v>
                </c:pt>
                <c:pt idx="24">
                  <c:v>1.44</c:v>
                </c:pt>
                <c:pt idx="25">
                  <c:v>1.43</c:v>
                </c:pt>
                <c:pt idx="26">
                  <c:v>1.42</c:v>
                </c:pt>
                <c:pt idx="27">
                  <c:v>1.42</c:v>
                </c:pt>
                <c:pt idx="28">
                  <c:v>1.42</c:v>
                </c:pt>
                <c:pt idx="29">
                  <c:v>1.43</c:v>
                </c:pt>
                <c:pt idx="30">
                  <c:v>1.42</c:v>
                </c:pt>
                <c:pt idx="31">
                  <c:v>1.41</c:v>
                </c:pt>
                <c:pt idx="32">
                  <c:v>1.4</c:v>
                </c:pt>
                <c:pt idx="33">
                  <c:v>1.38</c:v>
                </c:pt>
                <c:pt idx="34">
                  <c:v>1.36</c:v>
                </c:pt>
                <c:pt idx="35">
                  <c:v>1.35</c:v>
                </c:pt>
                <c:pt idx="36">
                  <c:v>1.34</c:v>
                </c:pt>
                <c:pt idx="37">
                  <c:v>1.33</c:v>
                </c:pt>
                <c:pt idx="38">
                  <c:v>1.33</c:v>
                </c:pt>
                <c:pt idx="39">
                  <c:v>1.33</c:v>
                </c:pt>
                <c:pt idx="40">
                  <c:v>1.34</c:v>
                </c:pt>
                <c:pt idx="41">
                  <c:v>1.36</c:v>
                </c:pt>
                <c:pt idx="42">
                  <c:v>1.37</c:v>
                </c:pt>
                <c:pt idx="43">
                  <c:v>1.39</c:v>
                </c:pt>
                <c:pt idx="44">
                  <c:v>1.41</c:v>
                </c:pt>
                <c:pt idx="45">
                  <c:v>1.42</c:v>
                </c:pt>
                <c:pt idx="46">
                  <c:v>1.43</c:v>
                </c:pt>
                <c:pt idx="47">
                  <c:v>1.44</c:v>
                </c:pt>
                <c:pt idx="48">
                  <c:v>1.45</c:v>
                </c:pt>
                <c:pt idx="49">
                  <c:v>1.45</c:v>
                </c:pt>
                <c:pt idx="50">
                  <c:v>1.45</c:v>
                </c:pt>
                <c:pt idx="51">
                  <c:v>1.45</c:v>
                </c:pt>
                <c:pt idx="52">
                  <c:v>1.45</c:v>
                </c:pt>
                <c:pt idx="53">
                  <c:v>1.45</c:v>
                </c:pt>
                <c:pt idx="54">
                  <c:v>1.45</c:v>
                </c:pt>
                <c:pt idx="55">
                  <c:v>1.44</c:v>
                </c:pt>
                <c:pt idx="56">
                  <c:v>1.44</c:v>
                </c:pt>
                <c:pt idx="57">
                  <c:v>1.44</c:v>
                </c:pt>
                <c:pt idx="58">
                  <c:v>1.44</c:v>
                </c:pt>
                <c:pt idx="59">
                  <c:v>1.45</c:v>
                </c:pt>
                <c:pt idx="60">
                  <c:v>1.45</c:v>
                </c:pt>
                <c:pt idx="61">
                  <c:v>1.45</c:v>
                </c:pt>
                <c:pt idx="62">
                  <c:v>1.45</c:v>
                </c:pt>
                <c:pt idx="63">
                  <c:v>1.44</c:v>
                </c:pt>
                <c:pt idx="64">
                  <c:v>1.43</c:v>
                </c:pt>
                <c:pt idx="65">
                  <c:v>1.4</c:v>
                </c:pt>
                <c:pt idx="66">
                  <c:v>1.38</c:v>
                </c:pt>
                <c:pt idx="67">
                  <c:v>1.34</c:v>
                </c:pt>
                <c:pt idx="68">
                  <c:v>1.3</c:v>
                </c:pt>
                <c:pt idx="69">
                  <c:v>1.27</c:v>
                </c:pt>
                <c:pt idx="70">
                  <c:v>1.27</c:v>
                </c:pt>
                <c:pt idx="71">
                  <c:v>1.27</c:v>
                </c:pt>
                <c:pt idx="72">
                  <c:v>1.27</c:v>
                </c:pt>
                <c:pt idx="73">
                  <c:v>1.29</c:v>
                </c:pt>
                <c:pt idx="74">
                  <c:v>1.33</c:v>
                </c:pt>
                <c:pt idx="75">
                  <c:v>1.38</c:v>
                </c:pt>
                <c:pt idx="76">
                  <c:v>1.41</c:v>
                </c:pt>
                <c:pt idx="77">
                  <c:v>1.41</c:v>
                </c:pt>
                <c:pt idx="78">
                  <c:v>1.41</c:v>
                </c:pt>
                <c:pt idx="79">
                  <c:v>1.42</c:v>
                </c:pt>
                <c:pt idx="80">
                  <c:v>1.42</c:v>
                </c:pt>
                <c:pt idx="81">
                  <c:v>1.42</c:v>
                </c:pt>
                <c:pt idx="82">
                  <c:v>1.42</c:v>
                </c:pt>
                <c:pt idx="83">
                  <c:v>1.41</c:v>
                </c:pt>
                <c:pt idx="84">
                  <c:v>1.4</c:v>
                </c:pt>
                <c:pt idx="85">
                  <c:v>1.41</c:v>
                </c:pt>
                <c:pt idx="86">
                  <c:v>1.41</c:v>
                </c:pt>
                <c:pt idx="87">
                  <c:v>1.42</c:v>
                </c:pt>
                <c:pt idx="88">
                  <c:v>1.44</c:v>
                </c:pt>
                <c:pt idx="89">
                  <c:v>1.45</c:v>
                </c:pt>
                <c:pt idx="90">
                  <c:v>1.47</c:v>
                </c:pt>
                <c:pt idx="91">
                  <c:v>1.47</c:v>
                </c:pt>
                <c:pt idx="92">
                  <c:v>1.46</c:v>
                </c:pt>
                <c:pt idx="93">
                  <c:v>1.45</c:v>
                </c:pt>
                <c:pt idx="94">
                  <c:v>1.45</c:v>
                </c:pt>
                <c:pt idx="95">
                  <c:v>1.44</c:v>
                </c:pt>
                <c:pt idx="96">
                  <c:v>1.44</c:v>
                </c:pt>
                <c:pt idx="97">
                  <c:v>1.43</c:v>
                </c:pt>
                <c:pt idx="98">
                  <c:v>1.42</c:v>
                </c:pt>
                <c:pt idx="99">
                  <c:v>1.42</c:v>
                </c:pt>
                <c:pt idx="100">
                  <c:v>1.42</c:v>
                </c:pt>
                <c:pt idx="101">
                  <c:v>1.43</c:v>
                </c:pt>
                <c:pt idx="102">
                  <c:v>1.42</c:v>
                </c:pt>
                <c:pt idx="103">
                  <c:v>1.41</c:v>
                </c:pt>
                <c:pt idx="104">
                  <c:v>1.4</c:v>
                </c:pt>
                <c:pt idx="105">
                  <c:v>1.38</c:v>
                </c:pt>
                <c:pt idx="106">
                  <c:v>1.36</c:v>
                </c:pt>
                <c:pt idx="107">
                  <c:v>1.35</c:v>
                </c:pt>
                <c:pt idx="108">
                  <c:v>1.34</c:v>
                </c:pt>
                <c:pt idx="109">
                  <c:v>1.33</c:v>
                </c:pt>
                <c:pt idx="110">
                  <c:v>1.33</c:v>
                </c:pt>
                <c:pt idx="111">
                  <c:v>1.33</c:v>
                </c:pt>
                <c:pt idx="112">
                  <c:v>1.34</c:v>
                </c:pt>
                <c:pt idx="113">
                  <c:v>1.36</c:v>
                </c:pt>
                <c:pt idx="114">
                  <c:v>1.37</c:v>
                </c:pt>
                <c:pt idx="115">
                  <c:v>1.39</c:v>
                </c:pt>
                <c:pt idx="116">
                  <c:v>1.41</c:v>
                </c:pt>
                <c:pt idx="117">
                  <c:v>1.42</c:v>
                </c:pt>
                <c:pt idx="118">
                  <c:v>1.43</c:v>
                </c:pt>
                <c:pt idx="119">
                  <c:v>1.44</c:v>
                </c:pt>
                <c:pt idx="120">
                  <c:v>1.45</c:v>
                </c:pt>
                <c:pt idx="121">
                  <c:v>1.45</c:v>
                </c:pt>
                <c:pt idx="122">
                  <c:v>1.45</c:v>
                </c:pt>
                <c:pt idx="123">
                  <c:v>1.45</c:v>
                </c:pt>
                <c:pt idx="124">
                  <c:v>1.45</c:v>
                </c:pt>
                <c:pt idx="125">
                  <c:v>1.45</c:v>
                </c:pt>
                <c:pt idx="126">
                  <c:v>1.45</c:v>
                </c:pt>
                <c:pt idx="127">
                  <c:v>1.44</c:v>
                </c:pt>
                <c:pt idx="128">
                  <c:v>1.44</c:v>
                </c:pt>
                <c:pt idx="129">
                  <c:v>1.44</c:v>
                </c:pt>
                <c:pt idx="130">
                  <c:v>1.44</c:v>
                </c:pt>
                <c:pt idx="131">
                  <c:v>1.45</c:v>
                </c:pt>
                <c:pt idx="132">
                  <c:v>1.45</c:v>
                </c:pt>
                <c:pt idx="133">
                  <c:v>1.45</c:v>
                </c:pt>
                <c:pt idx="134">
                  <c:v>1.45</c:v>
                </c:pt>
                <c:pt idx="135">
                  <c:v>1.44</c:v>
                </c:pt>
                <c:pt idx="136">
                  <c:v>1.43</c:v>
                </c:pt>
                <c:pt idx="137">
                  <c:v>1.4</c:v>
                </c:pt>
                <c:pt idx="138">
                  <c:v>1.38</c:v>
                </c:pt>
                <c:pt idx="139">
                  <c:v>1.34</c:v>
                </c:pt>
                <c:pt idx="140">
                  <c:v>1.3</c:v>
                </c:pt>
                <c:pt idx="141">
                  <c:v>1.27</c:v>
                </c:pt>
                <c:pt idx="142">
                  <c:v>1.27</c:v>
                </c:pt>
                <c:pt idx="143">
                  <c:v>1.27</c:v>
                </c:pt>
                <c:pt idx="144">
                  <c:v>1.29</c:v>
                </c:pt>
                <c:pt idx="145">
                  <c:v>1.33</c:v>
                </c:pt>
                <c:pt idx="146">
                  <c:v>1.38</c:v>
                </c:pt>
                <c:pt idx="147">
                  <c:v>1.41</c:v>
                </c:pt>
                <c:pt idx="148">
                  <c:v>1.41</c:v>
                </c:pt>
                <c:pt idx="149">
                  <c:v>1.41</c:v>
                </c:pt>
                <c:pt idx="150">
                  <c:v>1.42</c:v>
                </c:pt>
                <c:pt idx="151">
                  <c:v>1.42</c:v>
                </c:pt>
                <c:pt idx="152">
                  <c:v>1.42</c:v>
                </c:pt>
                <c:pt idx="153">
                  <c:v>1.42</c:v>
                </c:pt>
                <c:pt idx="154">
                  <c:v>1.41</c:v>
                </c:pt>
                <c:pt idx="155">
                  <c:v>1.4</c:v>
                </c:pt>
                <c:pt idx="156">
                  <c:v>1.41</c:v>
                </c:pt>
                <c:pt idx="157">
                  <c:v>1.41</c:v>
                </c:pt>
                <c:pt idx="158">
                  <c:v>1.42</c:v>
                </c:pt>
                <c:pt idx="159">
                  <c:v>1.44</c:v>
                </c:pt>
                <c:pt idx="160">
                  <c:v>1.45</c:v>
                </c:pt>
                <c:pt idx="161">
                  <c:v>1.47</c:v>
                </c:pt>
                <c:pt idx="162">
                  <c:v>1.47</c:v>
                </c:pt>
                <c:pt idx="163">
                  <c:v>1.46</c:v>
                </c:pt>
                <c:pt idx="164">
                  <c:v>1.45</c:v>
                </c:pt>
                <c:pt idx="165">
                  <c:v>1.45</c:v>
                </c:pt>
                <c:pt idx="166">
                  <c:v>1.44</c:v>
                </c:pt>
                <c:pt idx="167">
                  <c:v>1.44</c:v>
                </c:pt>
                <c:pt idx="168">
                  <c:v>1.43</c:v>
                </c:pt>
                <c:pt idx="169">
                  <c:v>1.42</c:v>
                </c:pt>
                <c:pt idx="170">
                  <c:v>1.42</c:v>
                </c:pt>
                <c:pt idx="171">
                  <c:v>1.42</c:v>
                </c:pt>
                <c:pt idx="172">
                  <c:v>1.43</c:v>
                </c:pt>
                <c:pt idx="173">
                  <c:v>1.42</c:v>
                </c:pt>
                <c:pt idx="174">
                  <c:v>1.41</c:v>
                </c:pt>
                <c:pt idx="175">
                  <c:v>1.4</c:v>
                </c:pt>
                <c:pt idx="176">
                  <c:v>1.38</c:v>
                </c:pt>
                <c:pt idx="177">
                  <c:v>1.36</c:v>
                </c:pt>
                <c:pt idx="178">
                  <c:v>1.35</c:v>
                </c:pt>
                <c:pt idx="179">
                  <c:v>1.34</c:v>
                </c:pt>
                <c:pt idx="180">
                  <c:v>1.33</c:v>
                </c:pt>
                <c:pt idx="181">
                  <c:v>1.33</c:v>
                </c:pt>
                <c:pt idx="182">
                  <c:v>1.33</c:v>
                </c:pt>
                <c:pt idx="183">
                  <c:v>1.34</c:v>
                </c:pt>
                <c:pt idx="184">
                  <c:v>1.36</c:v>
                </c:pt>
                <c:pt idx="185">
                  <c:v>1.37</c:v>
                </c:pt>
                <c:pt idx="186">
                  <c:v>1.39</c:v>
                </c:pt>
                <c:pt idx="187">
                  <c:v>1.41</c:v>
                </c:pt>
                <c:pt idx="188">
                  <c:v>1.42</c:v>
                </c:pt>
                <c:pt idx="189">
                  <c:v>1.43</c:v>
                </c:pt>
                <c:pt idx="190">
                  <c:v>1.44</c:v>
                </c:pt>
                <c:pt idx="191">
                  <c:v>1.45</c:v>
                </c:pt>
                <c:pt idx="192">
                  <c:v>1.45</c:v>
                </c:pt>
                <c:pt idx="193">
                  <c:v>1.45</c:v>
                </c:pt>
                <c:pt idx="194">
                  <c:v>1.45</c:v>
                </c:pt>
                <c:pt idx="195">
                  <c:v>1.45</c:v>
                </c:pt>
                <c:pt idx="196">
                  <c:v>1.45</c:v>
                </c:pt>
                <c:pt idx="197">
                  <c:v>1.45</c:v>
                </c:pt>
                <c:pt idx="198">
                  <c:v>1.44</c:v>
                </c:pt>
                <c:pt idx="199">
                  <c:v>1.44</c:v>
                </c:pt>
                <c:pt idx="200">
                  <c:v>1.44</c:v>
                </c:pt>
                <c:pt idx="201">
                  <c:v>1.44</c:v>
                </c:pt>
                <c:pt idx="202">
                  <c:v>1.45</c:v>
                </c:pt>
                <c:pt idx="203">
                  <c:v>1.45</c:v>
                </c:pt>
                <c:pt idx="204">
                  <c:v>1.45</c:v>
                </c:pt>
                <c:pt idx="205">
                  <c:v>1.45</c:v>
                </c:pt>
                <c:pt idx="206">
                  <c:v>1.44</c:v>
                </c:pt>
                <c:pt idx="207">
                  <c:v>1.43</c:v>
                </c:pt>
                <c:pt idx="208">
                  <c:v>1.4</c:v>
                </c:pt>
                <c:pt idx="209">
                  <c:v>1.38</c:v>
                </c:pt>
                <c:pt idx="210">
                  <c:v>1.34</c:v>
                </c:pt>
                <c:pt idx="211">
                  <c:v>1.3</c:v>
                </c:pt>
                <c:pt idx="212">
                  <c:v>1.27</c:v>
                </c:pt>
                <c:pt idx="213">
                  <c:v>1.27</c:v>
                </c:pt>
                <c:pt idx="214">
                  <c:v>1.27</c:v>
                </c:pt>
                <c:pt idx="215">
                  <c:v>1.27</c:v>
                </c:pt>
                <c:pt idx="216">
                  <c:v>1.29</c:v>
                </c:pt>
                <c:pt idx="217">
                  <c:v>1.33</c:v>
                </c:pt>
                <c:pt idx="218">
                  <c:v>1.38</c:v>
                </c:pt>
                <c:pt idx="219">
                  <c:v>1.41</c:v>
                </c:pt>
                <c:pt idx="220">
                  <c:v>1.41</c:v>
                </c:pt>
                <c:pt idx="221">
                  <c:v>1.41</c:v>
                </c:pt>
                <c:pt idx="222">
                  <c:v>1.42</c:v>
                </c:pt>
                <c:pt idx="223">
                  <c:v>1.42</c:v>
                </c:pt>
                <c:pt idx="224">
                  <c:v>1.42</c:v>
                </c:pt>
                <c:pt idx="225">
                  <c:v>1.42</c:v>
                </c:pt>
                <c:pt idx="226">
                  <c:v>1.41</c:v>
                </c:pt>
                <c:pt idx="227">
                  <c:v>1.4</c:v>
                </c:pt>
                <c:pt idx="228">
                  <c:v>1.41</c:v>
                </c:pt>
                <c:pt idx="229">
                  <c:v>1.41</c:v>
                </c:pt>
                <c:pt idx="230">
                  <c:v>1.42</c:v>
                </c:pt>
                <c:pt idx="231">
                  <c:v>1.44</c:v>
                </c:pt>
                <c:pt idx="232">
                  <c:v>1.45</c:v>
                </c:pt>
                <c:pt idx="233">
                  <c:v>1.47</c:v>
                </c:pt>
                <c:pt idx="234">
                  <c:v>1.47</c:v>
                </c:pt>
                <c:pt idx="235">
                  <c:v>1.46</c:v>
                </c:pt>
                <c:pt idx="236">
                  <c:v>1.45</c:v>
                </c:pt>
                <c:pt idx="237">
                  <c:v>1.45</c:v>
                </c:pt>
                <c:pt idx="238">
                  <c:v>1.44</c:v>
                </c:pt>
                <c:pt idx="239">
                  <c:v>1.44</c:v>
                </c:pt>
                <c:pt idx="240">
                  <c:v>1.43</c:v>
                </c:pt>
                <c:pt idx="241">
                  <c:v>1.42</c:v>
                </c:pt>
                <c:pt idx="242">
                  <c:v>1.42</c:v>
                </c:pt>
                <c:pt idx="243">
                  <c:v>1.42</c:v>
                </c:pt>
                <c:pt idx="244">
                  <c:v>1.43</c:v>
                </c:pt>
                <c:pt idx="245">
                  <c:v>1.42</c:v>
                </c:pt>
                <c:pt idx="246">
                  <c:v>1.41</c:v>
                </c:pt>
                <c:pt idx="247">
                  <c:v>1.4</c:v>
                </c:pt>
                <c:pt idx="248">
                  <c:v>1.38</c:v>
                </c:pt>
                <c:pt idx="249">
                  <c:v>1.36</c:v>
                </c:pt>
                <c:pt idx="250">
                  <c:v>1.35</c:v>
                </c:pt>
                <c:pt idx="251">
                  <c:v>1.34</c:v>
                </c:pt>
                <c:pt idx="252">
                  <c:v>1.33</c:v>
                </c:pt>
                <c:pt idx="253">
                  <c:v>1.33</c:v>
                </c:pt>
                <c:pt idx="254">
                  <c:v>1.33</c:v>
                </c:pt>
                <c:pt idx="255">
                  <c:v>1.34</c:v>
                </c:pt>
                <c:pt idx="256">
                  <c:v>1.36</c:v>
                </c:pt>
                <c:pt idx="257">
                  <c:v>1.37</c:v>
                </c:pt>
                <c:pt idx="258">
                  <c:v>1.39</c:v>
                </c:pt>
                <c:pt idx="259">
                  <c:v>1.41</c:v>
                </c:pt>
                <c:pt idx="260">
                  <c:v>1.42</c:v>
                </c:pt>
                <c:pt idx="261">
                  <c:v>1.43</c:v>
                </c:pt>
                <c:pt idx="262">
                  <c:v>1.44</c:v>
                </c:pt>
                <c:pt idx="263">
                  <c:v>1.45</c:v>
                </c:pt>
                <c:pt idx="264">
                  <c:v>1.45</c:v>
                </c:pt>
                <c:pt idx="265">
                  <c:v>1.45</c:v>
                </c:pt>
                <c:pt idx="266">
                  <c:v>1.45</c:v>
                </c:pt>
                <c:pt idx="267">
                  <c:v>1.45</c:v>
                </c:pt>
                <c:pt idx="268">
                  <c:v>1.45</c:v>
                </c:pt>
                <c:pt idx="269">
                  <c:v>1.45</c:v>
                </c:pt>
                <c:pt idx="270">
                  <c:v>1.44</c:v>
                </c:pt>
                <c:pt idx="271">
                  <c:v>1.44</c:v>
                </c:pt>
                <c:pt idx="272">
                  <c:v>1.44</c:v>
                </c:pt>
                <c:pt idx="273">
                  <c:v>1.44</c:v>
                </c:pt>
                <c:pt idx="274">
                  <c:v>1.45</c:v>
                </c:pt>
                <c:pt idx="275">
                  <c:v>1.45</c:v>
                </c:pt>
                <c:pt idx="276">
                  <c:v>1.45</c:v>
                </c:pt>
                <c:pt idx="277">
                  <c:v>1.45</c:v>
                </c:pt>
                <c:pt idx="278">
                  <c:v>1.44</c:v>
                </c:pt>
                <c:pt idx="279">
                  <c:v>1.43</c:v>
                </c:pt>
                <c:pt idx="280">
                  <c:v>1.4</c:v>
                </c:pt>
                <c:pt idx="281">
                  <c:v>1.38</c:v>
                </c:pt>
                <c:pt idx="282">
                  <c:v>1.34</c:v>
                </c:pt>
                <c:pt idx="283">
                  <c:v>1.3</c:v>
                </c:pt>
                <c:pt idx="284">
                  <c:v>1.27</c:v>
                </c:pt>
                <c:pt idx="285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C-46E8-A0E3-EF16B6840951}"/>
            </c:ext>
          </c:extLst>
        </c:ser>
        <c:ser>
          <c:idx val="4"/>
          <c:order val="4"/>
          <c:tx>
            <c:v>Идеальный случай на 4 лампы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'Большой стенд'!$H$3:$H$288</c:f>
              <c:numCache>
                <c:formatCode>General</c:formatCode>
                <c:ptCount val="286"/>
                <c:pt idx="0">
                  <c:v>1.6068510407944609</c:v>
                </c:pt>
                <c:pt idx="1">
                  <c:v>1.6068510407944609</c:v>
                </c:pt>
                <c:pt idx="2">
                  <c:v>1.6068510407944609</c:v>
                </c:pt>
                <c:pt idx="3">
                  <c:v>1.6068510407944609</c:v>
                </c:pt>
                <c:pt idx="4">
                  <c:v>1.6068510407944609</c:v>
                </c:pt>
                <c:pt idx="5">
                  <c:v>1.6068510407944609</c:v>
                </c:pt>
                <c:pt idx="6">
                  <c:v>1.6068510407944609</c:v>
                </c:pt>
                <c:pt idx="7">
                  <c:v>1.6068510407944609</c:v>
                </c:pt>
                <c:pt idx="8">
                  <c:v>1.6068510407944609</c:v>
                </c:pt>
                <c:pt idx="9">
                  <c:v>1.6068510407944609</c:v>
                </c:pt>
                <c:pt idx="10">
                  <c:v>1.6068510407944609</c:v>
                </c:pt>
                <c:pt idx="11">
                  <c:v>1.6068510407944609</c:v>
                </c:pt>
                <c:pt idx="12">
                  <c:v>1.6068510407944609</c:v>
                </c:pt>
                <c:pt idx="13">
                  <c:v>1.6068510407944609</c:v>
                </c:pt>
                <c:pt idx="14">
                  <c:v>1.6068510407944609</c:v>
                </c:pt>
                <c:pt idx="15">
                  <c:v>1.6068510407944609</c:v>
                </c:pt>
                <c:pt idx="16">
                  <c:v>1.6068510407944609</c:v>
                </c:pt>
                <c:pt idx="17">
                  <c:v>1.6068510407944609</c:v>
                </c:pt>
                <c:pt idx="18">
                  <c:v>1.6068510407944609</c:v>
                </c:pt>
                <c:pt idx="19">
                  <c:v>1.6068510407944609</c:v>
                </c:pt>
                <c:pt idx="20">
                  <c:v>1.6068510407944609</c:v>
                </c:pt>
                <c:pt idx="21">
                  <c:v>1.6068510407944609</c:v>
                </c:pt>
                <c:pt idx="22">
                  <c:v>1.6068510407944609</c:v>
                </c:pt>
                <c:pt idx="23">
                  <c:v>1.6068510407944609</c:v>
                </c:pt>
                <c:pt idx="24">
                  <c:v>1.6068510407944609</c:v>
                </c:pt>
                <c:pt idx="25">
                  <c:v>1.6068510407944609</c:v>
                </c:pt>
                <c:pt idx="26">
                  <c:v>1.6068510407944609</c:v>
                </c:pt>
                <c:pt idx="27">
                  <c:v>1.6068510407944609</c:v>
                </c:pt>
                <c:pt idx="28">
                  <c:v>1.6068510407944609</c:v>
                </c:pt>
                <c:pt idx="29">
                  <c:v>1.6068510407944609</c:v>
                </c:pt>
                <c:pt idx="30">
                  <c:v>1.6068510407944609</c:v>
                </c:pt>
                <c:pt idx="31">
                  <c:v>1.6068510407944609</c:v>
                </c:pt>
                <c:pt idx="32">
                  <c:v>1.6068510407944609</c:v>
                </c:pt>
                <c:pt idx="33">
                  <c:v>1.6068510407944609</c:v>
                </c:pt>
                <c:pt idx="34">
                  <c:v>1.6068510407944609</c:v>
                </c:pt>
                <c:pt idx="35">
                  <c:v>1.6068510407944609</c:v>
                </c:pt>
                <c:pt idx="36">
                  <c:v>1.6068510407944609</c:v>
                </c:pt>
                <c:pt idx="37">
                  <c:v>1.6068510407944609</c:v>
                </c:pt>
                <c:pt idx="38">
                  <c:v>1.6068510407944609</c:v>
                </c:pt>
                <c:pt idx="39">
                  <c:v>1.6068510407944609</c:v>
                </c:pt>
                <c:pt idx="40">
                  <c:v>1.6068510407944609</c:v>
                </c:pt>
                <c:pt idx="41">
                  <c:v>1.6068510407944609</c:v>
                </c:pt>
                <c:pt idx="42">
                  <c:v>1.6068510407944609</c:v>
                </c:pt>
                <c:pt idx="43">
                  <c:v>1.6068510407944609</c:v>
                </c:pt>
                <c:pt idx="44">
                  <c:v>1.6068510407944609</c:v>
                </c:pt>
                <c:pt idx="45">
                  <c:v>1.6068510407944609</c:v>
                </c:pt>
                <c:pt idx="46">
                  <c:v>1.6068510407944609</c:v>
                </c:pt>
                <c:pt idx="47">
                  <c:v>1.6068510407944609</c:v>
                </c:pt>
                <c:pt idx="48">
                  <c:v>1.6068510407944609</c:v>
                </c:pt>
                <c:pt idx="49">
                  <c:v>1.6068510407944609</c:v>
                </c:pt>
                <c:pt idx="50">
                  <c:v>1.6068510407944609</c:v>
                </c:pt>
                <c:pt idx="51">
                  <c:v>1.6068510407944609</c:v>
                </c:pt>
                <c:pt idx="52">
                  <c:v>1.6068510407944609</c:v>
                </c:pt>
                <c:pt idx="53">
                  <c:v>1.6068510407944609</c:v>
                </c:pt>
                <c:pt idx="54">
                  <c:v>1.6068510407944609</c:v>
                </c:pt>
                <c:pt idx="55">
                  <c:v>1.6068510407944609</c:v>
                </c:pt>
                <c:pt idx="56">
                  <c:v>1.6068510407944609</c:v>
                </c:pt>
                <c:pt idx="57">
                  <c:v>1.6068510407944609</c:v>
                </c:pt>
                <c:pt idx="58">
                  <c:v>1.6068510407944609</c:v>
                </c:pt>
                <c:pt idx="59">
                  <c:v>1.6068510407944609</c:v>
                </c:pt>
                <c:pt idx="60">
                  <c:v>1.6068510407944609</c:v>
                </c:pt>
                <c:pt idx="61">
                  <c:v>1.6068510407944609</c:v>
                </c:pt>
                <c:pt idx="62">
                  <c:v>1.6068510407944609</c:v>
                </c:pt>
                <c:pt idx="63">
                  <c:v>1.6068510407944609</c:v>
                </c:pt>
                <c:pt idx="64">
                  <c:v>1.6068510407944609</c:v>
                </c:pt>
                <c:pt idx="65">
                  <c:v>1.6068510407944609</c:v>
                </c:pt>
                <c:pt idx="66">
                  <c:v>1.6068510407944609</c:v>
                </c:pt>
                <c:pt idx="67">
                  <c:v>1.6068510407944609</c:v>
                </c:pt>
                <c:pt idx="68">
                  <c:v>1.6068510407944609</c:v>
                </c:pt>
                <c:pt idx="69">
                  <c:v>1.6068510407944609</c:v>
                </c:pt>
                <c:pt idx="70">
                  <c:v>1.6068510407944609</c:v>
                </c:pt>
                <c:pt idx="71">
                  <c:v>1.6068510407944609</c:v>
                </c:pt>
                <c:pt idx="72">
                  <c:v>1.6068510407944609</c:v>
                </c:pt>
                <c:pt idx="73">
                  <c:v>1.6068510407944609</c:v>
                </c:pt>
                <c:pt idx="74">
                  <c:v>1.6068510407944609</c:v>
                </c:pt>
                <c:pt idx="75">
                  <c:v>1.6068510407944609</c:v>
                </c:pt>
                <c:pt idx="76">
                  <c:v>1.6068510407944609</c:v>
                </c:pt>
                <c:pt idx="77">
                  <c:v>1.6068510407944609</c:v>
                </c:pt>
                <c:pt idx="78">
                  <c:v>1.6068510407944609</c:v>
                </c:pt>
                <c:pt idx="79">
                  <c:v>1.6068510407944609</c:v>
                </c:pt>
                <c:pt idx="80">
                  <c:v>1.6068510407944609</c:v>
                </c:pt>
                <c:pt idx="81">
                  <c:v>1.6068510407944609</c:v>
                </c:pt>
                <c:pt idx="82">
                  <c:v>1.6068510407944609</c:v>
                </c:pt>
                <c:pt idx="83">
                  <c:v>1.6068510407944609</c:v>
                </c:pt>
                <c:pt idx="84">
                  <c:v>1.6068510407944609</c:v>
                </c:pt>
                <c:pt idx="85">
                  <c:v>1.6068510407944609</c:v>
                </c:pt>
                <c:pt idx="86">
                  <c:v>1.6068510407944609</c:v>
                </c:pt>
                <c:pt idx="87">
                  <c:v>1.6068510407944609</c:v>
                </c:pt>
                <c:pt idx="88">
                  <c:v>1.6068510407944609</c:v>
                </c:pt>
                <c:pt idx="89">
                  <c:v>1.6068510407944609</c:v>
                </c:pt>
                <c:pt idx="90">
                  <c:v>1.6068510407944609</c:v>
                </c:pt>
                <c:pt idx="91">
                  <c:v>1.6068510407944609</c:v>
                </c:pt>
                <c:pt idx="92">
                  <c:v>1.6068510407944609</c:v>
                </c:pt>
                <c:pt idx="93">
                  <c:v>1.6068510407944609</c:v>
                </c:pt>
                <c:pt idx="94">
                  <c:v>1.6068510407944609</c:v>
                </c:pt>
                <c:pt idx="95">
                  <c:v>1.6068510407944609</c:v>
                </c:pt>
                <c:pt idx="96">
                  <c:v>1.6068510407944609</c:v>
                </c:pt>
                <c:pt idx="97">
                  <c:v>1.6068510407944609</c:v>
                </c:pt>
                <c:pt idx="98">
                  <c:v>1.6068510407944609</c:v>
                </c:pt>
                <c:pt idx="99">
                  <c:v>1.6068510407944609</c:v>
                </c:pt>
                <c:pt idx="100">
                  <c:v>1.6068510407944609</c:v>
                </c:pt>
                <c:pt idx="101">
                  <c:v>1.6068510407944609</c:v>
                </c:pt>
                <c:pt idx="102">
                  <c:v>1.6068510407944609</c:v>
                </c:pt>
                <c:pt idx="103">
                  <c:v>1.6068510407944609</c:v>
                </c:pt>
                <c:pt idx="104">
                  <c:v>1.6068510407944609</c:v>
                </c:pt>
                <c:pt idx="105">
                  <c:v>1.6068510407944609</c:v>
                </c:pt>
                <c:pt idx="106">
                  <c:v>1.6068510407944609</c:v>
                </c:pt>
                <c:pt idx="107">
                  <c:v>1.6068510407944609</c:v>
                </c:pt>
                <c:pt idx="108">
                  <c:v>1.6068510407944609</c:v>
                </c:pt>
                <c:pt idx="109">
                  <c:v>1.6068510407944609</c:v>
                </c:pt>
                <c:pt idx="110">
                  <c:v>1.6068510407944609</c:v>
                </c:pt>
                <c:pt idx="111">
                  <c:v>1.6068510407944609</c:v>
                </c:pt>
                <c:pt idx="112">
                  <c:v>1.6068510407944609</c:v>
                </c:pt>
                <c:pt idx="113">
                  <c:v>1.6068510407944609</c:v>
                </c:pt>
                <c:pt idx="114">
                  <c:v>1.6068510407944609</c:v>
                </c:pt>
                <c:pt idx="115">
                  <c:v>1.6068510407944609</c:v>
                </c:pt>
                <c:pt idx="116">
                  <c:v>1.6068510407944609</c:v>
                </c:pt>
                <c:pt idx="117">
                  <c:v>1.6068510407944609</c:v>
                </c:pt>
                <c:pt idx="118">
                  <c:v>1.6068510407944609</c:v>
                </c:pt>
                <c:pt idx="119">
                  <c:v>1.6068510407944609</c:v>
                </c:pt>
                <c:pt idx="120">
                  <c:v>1.6068510407944609</c:v>
                </c:pt>
                <c:pt idx="121">
                  <c:v>1.6068510407944609</c:v>
                </c:pt>
                <c:pt idx="122">
                  <c:v>1.6068510407944609</c:v>
                </c:pt>
                <c:pt idx="123">
                  <c:v>1.6068510407944609</c:v>
                </c:pt>
                <c:pt idx="124">
                  <c:v>1.6068510407944609</c:v>
                </c:pt>
                <c:pt idx="125">
                  <c:v>1.6068510407944609</c:v>
                </c:pt>
                <c:pt idx="126">
                  <c:v>1.6068510407944609</c:v>
                </c:pt>
                <c:pt idx="127">
                  <c:v>1.6068510407944609</c:v>
                </c:pt>
                <c:pt idx="128">
                  <c:v>1.6068510407944609</c:v>
                </c:pt>
                <c:pt idx="129">
                  <c:v>1.6068510407944609</c:v>
                </c:pt>
                <c:pt idx="130">
                  <c:v>1.6068510407944609</c:v>
                </c:pt>
                <c:pt idx="131">
                  <c:v>1.6068510407944609</c:v>
                </c:pt>
                <c:pt idx="132">
                  <c:v>1.6068510407944609</c:v>
                </c:pt>
                <c:pt idx="133">
                  <c:v>1.6068510407944609</c:v>
                </c:pt>
                <c:pt idx="134">
                  <c:v>1.6068510407944609</c:v>
                </c:pt>
                <c:pt idx="135">
                  <c:v>1.6068510407944609</c:v>
                </c:pt>
                <c:pt idx="136">
                  <c:v>1.6068510407944609</c:v>
                </c:pt>
                <c:pt idx="137">
                  <c:v>1.6068510407944609</c:v>
                </c:pt>
                <c:pt idx="138">
                  <c:v>1.6068510407944609</c:v>
                </c:pt>
                <c:pt idx="139">
                  <c:v>1.6068510407944609</c:v>
                </c:pt>
                <c:pt idx="140">
                  <c:v>1.6068510407944609</c:v>
                </c:pt>
                <c:pt idx="141">
                  <c:v>1.6068510407944609</c:v>
                </c:pt>
                <c:pt idx="142">
                  <c:v>1.6068510407944609</c:v>
                </c:pt>
                <c:pt idx="143">
                  <c:v>1.6068510407944609</c:v>
                </c:pt>
                <c:pt idx="144">
                  <c:v>1.6068510407944609</c:v>
                </c:pt>
                <c:pt idx="145">
                  <c:v>1.6068510407944609</c:v>
                </c:pt>
                <c:pt idx="146">
                  <c:v>1.6068510407944609</c:v>
                </c:pt>
                <c:pt idx="147">
                  <c:v>1.6068510407944609</c:v>
                </c:pt>
                <c:pt idx="148">
                  <c:v>1.6068510407944609</c:v>
                </c:pt>
                <c:pt idx="149">
                  <c:v>1.6068510407944609</c:v>
                </c:pt>
                <c:pt idx="150">
                  <c:v>1.6068510407944609</c:v>
                </c:pt>
                <c:pt idx="151">
                  <c:v>1.6068510407944609</c:v>
                </c:pt>
                <c:pt idx="152">
                  <c:v>1.6068510407944609</c:v>
                </c:pt>
                <c:pt idx="153">
                  <c:v>1.6068510407944609</c:v>
                </c:pt>
                <c:pt idx="154">
                  <c:v>1.6068510407944609</c:v>
                </c:pt>
                <c:pt idx="155">
                  <c:v>1.6068510407944609</c:v>
                </c:pt>
                <c:pt idx="156">
                  <c:v>1.6068510407944609</c:v>
                </c:pt>
                <c:pt idx="157">
                  <c:v>1.6068510407944609</c:v>
                </c:pt>
                <c:pt idx="158">
                  <c:v>1.6068510407944609</c:v>
                </c:pt>
                <c:pt idx="159">
                  <c:v>1.6068510407944609</c:v>
                </c:pt>
                <c:pt idx="160">
                  <c:v>1.6068510407944609</c:v>
                </c:pt>
                <c:pt idx="161">
                  <c:v>1.6068510407944609</c:v>
                </c:pt>
                <c:pt idx="162">
                  <c:v>1.6068510407944609</c:v>
                </c:pt>
                <c:pt idx="163">
                  <c:v>1.6068510407944609</c:v>
                </c:pt>
                <c:pt idx="164">
                  <c:v>1.6068510407944609</c:v>
                </c:pt>
                <c:pt idx="165">
                  <c:v>1.6068510407944609</c:v>
                </c:pt>
                <c:pt idx="166">
                  <c:v>1.6068510407944609</c:v>
                </c:pt>
                <c:pt idx="167">
                  <c:v>1.6068510407944609</c:v>
                </c:pt>
                <c:pt idx="168">
                  <c:v>1.6068510407944609</c:v>
                </c:pt>
                <c:pt idx="169">
                  <c:v>1.6068510407944609</c:v>
                </c:pt>
                <c:pt idx="170">
                  <c:v>1.6068510407944609</c:v>
                </c:pt>
                <c:pt idx="171">
                  <c:v>1.6068510407944609</c:v>
                </c:pt>
                <c:pt idx="172">
                  <c:v>1.6068510407944609</c:v>
                </c:pt>
                <c:pt idx="173">
                  <c:v>1.6068510407944609</c:v>
                </c:pt>
                <c:pt idx="174">
                  <c:v>1.6068510407944609</c:v>
                </c:pt>
                <c:pt idx="175">
                  <c:v>1.6068510407944609</c:v>
                </c:pt>
                <c:pt idx="176">
                  <c:v>1.6068510407944609</c:v>
                </c:pt>
                <c:pt idx="177">
                  <c:v>1.6068510407944609</c:v>
                </c:pt>
                <c:pt idx="178">
                  <c:v>1.6068510407944609</c:v>
                </c:pt>
                <c:pt idx="179">
                  <c:v>1.6068510407944609</c:v>
                </c:pt>
                <c:pt idx="180">
                  <c:v>1.6068510407944609</c:v>
                </c:pt>
                <c:pt idx="181">
                  <c:v>1.6068510407944609</c:v>
                </c:pt>
                <c:pt idx="182">
                  <c:v>1.6068510407944609</c:v>
                </c:pt>
                <c:pt idx="183">
                  <c:v>1.6068510407944609</c:v>
                </c:pt>
                <c:pt idx="184">
                  <c:v>1.6068510407944609</c:v>
                </c:pt>
                <c:pt idx="185">
                  <c:v>1.6068510407944609</c:v>
                </c:pt>
                <c:pt idx="186">
                  <c:v>1.6068510407944609</c:v>
                </c:pt>
                <c:pt idx="187">
                  <c:v>1.6068510407944609</c:v>
                </c:pt>
                <c:pt idx="188">
                  <c:v>1.6068510407944609</c:v>
                </c:pt>
                <c:pt idx="189">
                  <c:v>1.6068510407944609</c:v>
                </c:pt>
                <c:pt idx="190">
                  <c:v>1.6068510407944609</c:v>
                </c:pt>
                <c:pt idx="191">
                  <c:v>1.6068510407944609</c:v>
                </c:pt>
                <c:pt idx="192">
                  <c:v>1.6068510407944609</c:v>
                </c:pt>
                <c:pt idx="193">
                  <c:v>1.6068510407944609</c:v>
                </c:pt>
                <c:pt idx="194">
                  <c:v>1.6068510407944609</c:v>
                </c:pt>
                <c:pt idx="195">
                  <c:v>1.6068510407944609</c:v>
                </c:pt>
                <c:pt idx="196">
                  <c:v>1.6068510407944609</c:v>
                </c:pt>
                <c:pt idx="197">
                  <c:v>1.6068510407944609</c:v>
                </c:pt>
                <c:pt idx="198">
                  <c:v>1.6068510407944609</c:v>
                </c:pt>
                <c:pt idx="199">
                  <c:v>1.6068510407944609</c:v>
                </c:pt>
                <c:pt idx="200">
                  <c:v>1.6068510407944609</c:v>
                </c:pt>
                <c:pt idx="201">
                  <c:v>1.6068510407944609</c:v>
                </c:pt>
                <c:pt idx="202">
                  <c:v>1.6068510407944609</c:v>
                </c:pt>
                <c:pt idx="203">
                  <c:v>1.6068510407944609</c:v>
                </c:pt>
                <c:pt idx="204">
                  <c:v>1.6068510407944609</c:v>
                </c:pt>
                <c:pt idx="205">
                  <c:v>1.6068510407944609</c:v>
                </c:pt>
                <c:pt idx="206">
                  <c:v>1.6068510407944609</c:v>
                </c:pt>
                <c:pt idx="207">
                  <c:v>1.6068510407944609</c:v>
                </c:pt>
                <c:pt idx="208">
                  <c:v>1.6068510407944609</c:v>
                </c:pt>
                <c:pt idx="209">
                  <c:v>1.6068510407944609</c:v>
                </c:pt>
                <c:pt idx="210">
                  <c:v>1.6068510407944609</c:v>
                </c:pt>
                <c:pt idx="211">
                  <c:v>1.6068510407944609</c:v>
                </c:pt>
                <c:pt idx="212">
                  <c:v>1.6068510407944609</c:v>
                </c:pt>
                <c:pt idx="213">
                  <c:v>1.6068510407944609</c:v>
                </c:pt>
                <c:pt idx="214">
                  <c:v>1.6068510407944609</c:v>
                </c:pt>
                <c:pt idx="215">
                  <c:v>1.6068510407944609</c:v>
                </c:pt>
                <c:pt idx="216">
                  <c:v>1.6068510407944609</c:v>
                </c:pt>
                <c:pt idx="217">
                  <c:v>1.6068510407944609</c:v>
                </c:pt>
                <c:pt idx="218">
                  <c:v>1.6068510407944609</c:v>
                </c:pt>
                <c:pt idx="219">
                  <c:v>1.6068510407944609</c:v>
                </c:pt>
                <c:pt idx="220">
                  <c:v>1.6068510407944609</c:v>
                </c:pt>
                <c:pt idx="221">
                  <c:v>1.6068510407944609</c:v>
                </c:pt>
                <c:pt idx="222">
                  <c:v>1.6068510407944609</c:v>
                </c:pt>
                <c:pt idx="223">
                  <c:v>1.6068510407944609</c:v>
                </c:pt>
                <c:pt idx="224">
                  <c:v>1.6068510407944609</c:v>
                </c:pt>
                <c:pt idx="225">
                  <c:v>1.6068510407944609</c:v>
                </c:pt>
                <c:pt idx="226">
                  <c:v>1.6068510407944609</c:v>
                </c:pt>
                <c:pt idx="227">
                  <c:v>1.6068510407944609</c:v>
                </c:pt>
                <c:pt idx="228">
                  <c:v>1.6068510407944609</c:v>
                </c:pt>
                <c:pt idx="229">
                  <c:v>1.6068510407944609</c:v>
                </c:pt>
                <c:pt idx="230">
                  <c:v>1.6068510407944609</c:v>
                </c:pt>
                <c:pt idx="231">
                  <c:v>1.6068510407944609</c:v>
                </c:pt>
                <c:pt idx="232">
                  <c:v>1.6068510407944609</c:v>
                </c:pt>
                <c:pt idx="233">
                  <c:v>1.6068510407944609</c:v>
                </c:pt>
                <c:pt idx="234">
                  <c:v>1.6068510407944609</c:v>
                </c:pt>
                <c:pt idx="235">
                  <c:v>1.6068510407944609</c:v>
                </c:pt>
                <c:pt idx="236">
                  <c:v>1.6068510407944609</c:v>
                </c:pt>
                <c:pt idx="237">
                  <c:v>1.6068510407944609</c:v>
                </c:pt>
                <c:pt idx="238">
                  <c:v>1.6068510407944609</c:v>
                </c:pt>
                <c:pt idx="239">
                  <c:v>1.6068510407944609</c:v>
                </c:pt>
                <c:pt idx="240">
                  <c:v>1.6068510407944609</c:v>
                </c:pt>
                <c:pt idx="241">
                  <c:v>1.6068510407944609</c:v>
                </c:pt>
                <c:pt idx="242">
                  <c:v>1.6068510407944609</c:v>
                </c:pt>
                <c:pt idx="243">
                  <c:v>1.6068510407944609</c:v>
                </c:pt>
                <c:pt idx="244">
                  <c:v>1.6068510407944609</c:v>
                </c:pt>
                <c:pt idx="245">
                  <c:v>1.6068510407944609</c:v>
                </c:pt>
                <c:pt idx="246">
                  <c:v>1.6068510407944609</c:v>
                </c:pt>
                <c:pt idx="247">
                  <c:v>1.6068510407944609</c:v>
                </c:pt>
                <c:pt idx="248">
                  <c:v>1.6068510407944609</c:v>
                </c:pt>
                <c:pt idx="249">
                  <c:v>1.6068510407944609</c:v>
                </c:pt>
                <c:pt idx="250">
                  <c:v>1.6068510407944609</c:v>
                </c:pt>
                <c:pt idx="251">
                  <c:v>1.6068510407944609</c:v>
                </c:pt>
                <c:pt idx="252">
                  <c:v>1.6068510407944609</c:v>
                </c:pt>
                <c:pt idx="253">
                  <c:v>1.6068510407944609</c:v>
                </c:pt>
                <c:pt idx="254">
                  <c:v>1.6068510407944609</c:v>
                </c:pt>
                <c:pt idx="255">
                  <c:v>1.6068510407944609</c:v>
                </c:pt>
                <c:pt idx="256">
                  <c:v>1.6068510407944609</c:v>
                </c:pt>
                <c:pt idx="257">
                  <c:v>1.6068510407944609</c:v>
                </c:pt>
                <c:pt idx="258">
                  <c:v>1.6068510407944609</c:v>
                </c:pt>
                <c:pt idx="259">
                  <c:v>1.6068510407944609</c:v>
                </c:pt>
                <c:pt idx="260">
                  <c:v>1.6068510407944609</c:v>
                </c:pt>
                <c:pt idx="261">
                  <c:v>1.6068510407944609</c:v>
                </c:pt>
                <c:pt idx="262">
                  <c:v>1.6068510407944609</c:v>
                </c:pt>
                <c:pt idx="263">
                  <c:v>1.6068510407944609</c:v>
                </c:pt>
                <c:pt idx="264">
                  <c:v>1.6068510407944609</c:v>
                </c:pt>
                <c:pt idx="265">
                  <c:v>1.6068510407944609</c:v>
                </c:pt>
                <c:pt idx="266">
                  <c:v>1.6068510407944609</c:v>
                </c:pt>
                <c:pt idx="267">
                  <c:v>1.6068510407944609</c:v>
                </c:pt>
                <c:pt idx="268">
                  <c:v>1.6068510407944609</c:v>
                </c:pt>
                <c:pt idx="269">
                  <c:v>1.6068510407944609</c:v>
                </c:pt>
                <c:pt idx="270">
                  <c:v>1.6068510407944609</c:v>
                </c:pt>
                <c:pt idx="271">
                  <c:v>1.6068510407944609</c:v>
                </c:pt>
                <c:pt idx="272">
                  <c:v>1.6068510407944609</c:v>
                </c:pt>
                <c:pt idx="273">
                  <c:v>1.6068510407944609</c:v>
                </c:pt>
                <c:pt idx="274">
                  <c:v>1.6068510407944609</c:v>
                </c:pt>
                <c:pt idx="275">
                  <c:v>1.6068510407944609</c:v>
                </c:pt>
                <c:pt idx="276">
                  <c:v>1.6068510407944609</c:v>
                </c:pt>
                <c:pt idx="277">
                  <c:v>1.6068510407944609</c:v>
                </c:pt>
                <c:pt idx="278">
                  <c:v>1.6068510407944609</c:v>
                </c:pt>
                <c:pt idx="279">
                  <c:v>1.6068510407944609</c:v>
                </c:pt>
                <c:pt idx="280">
                  <c:v>1.6068510407944609</c:v>
                </c:pt>
                <c:pt idx="281">
                  <c:v>1.6068510407944609</c:v>
                </c:pt>
                <c:pt idx="282">
                  <c:v>1.6068510407944609</c:v>
                </c:pt>
                <c:pt idx="283">
                  <c:v>1.6068510407944609</c:v>
                </c:pt>
                <c:pt idx="284">
                  <c:v>1.6068510407944609</c:v>
                </c:pt>
                <c:pt idx="285">
                  <c:v>1.6068510407944609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C-46E8-A0E3-EF16B6840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4312"/>
        <c:axId val="51164251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v>3 лампы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'Большой стенд'!$B$3:$B$288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1.08</c:v>
                      </c:pt>
                      <c:pt idx="1">
                        <c:v>1.0900000000000001</c:v>
                      </c:pt>
                      <c:pt idx="2">
                        <c:v>1.0900000000000001</c:v>
                      </c:pt>
                      <c:pt idx="3">
                        <c:v>1.0900000000000001</c:v>
                      </c:pt>
                      <c:pt idx="4">
                        <c:v>1.0900000000000001</c:v>
                      </c:pt>
                      <c:pt idx="5">
                        <c:v>1.0900000000000001</c:v>
                      </c:pt>
                      <c:pt idx="6">
                        <c:v>1.1000000000000001</c:v>
                      </c:pt>
                      <c:pt idx="7">
                        <c:v>1.1000000000000001</c:v>
                      </c:pt>
                      <c:pt idx="8">
                        <c:v>1.0900000000000001</c:v>
                      </c:pt>
                      <c:pt idx="9">
                        <c:v>1.0900000000000001</c:v>
                      </c:pt>
                      <c:pt idx="10">
                        <c:v>1.1000000000000001</c:v>
                      </c:pt>
                      <c:pt idx="11">
                        <c:v>1.0900000000000001</c:v>
                      </c:pt>
                      <c:pt idx="12">
                        <c:v>1.0900000000000001</c:v>
                      </c:pt>
                      <c:pt idx="13">
                        <c:v>1.0900000000000001</c:v>
                      </c:pt>
                      <c:pt idx="14">
                        <c:v>1.07</c:v>
                      </c:pt>
                      <c:pt idx="15">
                        <c:v>1</c:v>
                      </c:pt>
                      <c:pt idx="16">
                        <c:v>0.89</c:v>
                      </c:pt>
                      <c:pt idx="17">
                        <c:v>0.82</c:v>
                      </c:pt>
                      <c:pt idx="18">
                        <c:v>0.81</c:v>
                      </c:pt>
                      <c:pt idx="19">
                        <c:v>0.87</c:v>
                      </c:pt>
                      <c:pt idx="20">
                        <c:v>0.96</c:v>
                      </c:pt>
                      <c:pt idx="21">
                        <c:v>1.02</c:v>
                      </c:pt>
                      <c:pt idx="22">
                        <c:v>1.02</c:v>
                      </c:pt>
                      <c:pt idx="23">
                        <c:v>0.99</c:v>
                      </c:pt>
                      <c:pt idx="24">
                        <c:v>0.94</c:v>
                      </c:pt>
                      <c:pt idx="25">
                        <c:v>0.88</c:v>
                      </c:pt>
                      <c:pt idx="26">
                        <c:v>0.84</c:v>
                      </c:pt>
                      <c:pt idx="27">
                        <c:v>0.8</c:v>
                      </c:pt>
                      <c:pt idx="28">
                        <c:v>0.79</c:v>
                      </c:pt>
                      <c:pt idx="29">
                        <c:v>0.8</c:v>
                      </c:pt>
                      <c:pt idx="30">
                        <c:v>0.82</c:v>
                      </c:pt>
                      <c:pt idx="31">
                        <c:v>0.87</c:v>
                      </c:pt>
                      <c:pt idx="32">
                        <c:v>0.92</c:v>
                      </c:pt>
                      <c:pt idx="33">
                        <c:v>0.97</c:v>
                      </c:pt>
                      <c:pt idx="34">
                        <c:v>1.01</c:v>
                      </c:pt>
                      <c:pt idx="35">
                        <c:v>1.03</c:v>
                      </c:pt>
                      <c:pt idx="36">
                        <c:v>1.06</c:v>
                      </c:pt>
                      <c:pt idx="37">
                        <c:v>1.05</c:v>
                      </c:pt>
                      <c:pt idx="38">
                        <c:v>0.96</c:v>
                      </c:pt>
                      <c:pt idx="39">
                        <c:v>0.82</c:v>
                      </c:pt>
                      <c:pt idx="40">
                        <c:v>0.78</c:v>
                      </c:pt>
                      <c:pt idx="41">
                        <c:v>0.86</c:v>
                      </c:pt>
                      <c:pt idx="42">
                        <c:v>0.98</c:v>
                      </c:pt>
                      <c:pt idx="43">
                        <c:v>1.05</c:v>
                      </c:pt>
                      <c:pt idx="44">
                        <c:v>1.01</c:v>
                      </c:pt>
                      <c:pt idx="45">
                        <c:v>0.91</c:v>
                      </c:pt>
                      <c:pt idx="46">
                        <c:v>0.8</c:v>
                      </c:pt>
                      <c:pt idx="47">
                        <c:v>0.67</c:v>
                      </c:pt>
                      <c:pt idx="48">
                        <c:v>0.56000000000000005</c:v>
                      </c:pt>
                      <c:pt idx="49">
                        <c:v>0.52</c:v>
                      </c:pt>
                      <c:pt idx="50">
                        <c:v>0.54</c:v>
                      </c:pt>
                      <c:pt idx="51">
                        <c:v>0.57999999999999996</c:v>
                      </c:pt>
                      <c:pt idx="52">
                        <c:v>0.65</c:v>
                      </c:pt>
                      <c:pt idx="53">
                        <c:v>0.72</c:v>
                      </c:pt>
                      <c:pt idx="54">
                        <c:v>0.77</c:v>
                      </c:pt>
                      <c:pt idx="55">
                        <c:v>0.81</c:v>
                      </c:pt>
                      <c:pt idx="56">
                        <c:v>0.85</c:v>
                      </c:pt>
                      <c:pt idx="57">
                        <c:v>0.89</c:v>
                      </c:pt>
                      <c:pt idx="58">
                        <c:v>0.94</c:v>
                      </c:pt>
                      <c:pt idx="59">
                        <c:v>0.98</c:v>
                      </c:pt>
                      <c:pt idx="60">
                        <c:v>1.02</c:v>
                      </c:pt>
                      <c:pt idx="61">
                        <c:v>1.05</c:v>
                      </c:pt>
                      <c:pt idx="62">
                        <c:v>1.07</c:v>
                      </c:pt>
                      <c:pt idx="63">
                        <c:v>1.07</c:v>
                      </c:pt>
                      <c:pt idx="64">
                        <c:v>1.08</c:v>
                      </c:pt>
                      <c:pt idx="65">
                        <c:v>1.08</c:v>
                      </c:pt>
                      <c:pt idx="66">
                        <c:v>1.08</c:v>
                      </c:pt>
                      <c:pt idx="67">
                        <c:v>1.08</c:v>
                      </c:pt>
                      <c:pt idx="68">
                        <c:v>1.08</c:v>
                      </c:pt>
                      <c:pt idx="69">
                        <c:v>1.08</c:v>
                      </c:pt>
                      <c:pt idx="70">
                        <c:v>1.07</c:v>
                      </c:pt>
                      <c:pt idx="71">
                        <c:v>1.06</c:v>
                      </c:pt>
                      <c:pt idx="72">
                        <c:v>1.04</c:v>
                      </c:pt>
                      <c:pt idx="73">
                        <c:v>1</c:v>
                      </c:pt>
                      <c:pt idx="74">
                        <c:v>0.95</c:v>
                      </c:pt>
                      <c:pt idx="75">
                        <c:v>0.9</c:v>
                      </c:pt>
                      <c:pt idx="76">
                        <c:v>0.85</c:v>
                      </c:pt>
                      <c:pt idx="77">
                        <c:v>0.81</c:v>
                      </c:pt>
                      <c:pt idx="78">
                        <c:v>0.8</c:v>
                      </c:pt>
                      <c:pt idx="79">
                        <c:v>0.79</c:v>
                      </c:pt>
                      <c:pt idx="80">
                        <c:v>0.81</c:v>
                      </c:pt>
                      <c:pt idx="81">
                        <c:v>0.85</c:v>
                      </c:pt>
                      <c:pt idx="82">
                        <c:v>0.91</c:v>
                      </c:pt>
                      <c:pt idx="83">
                        <c:v>0.96</c:v>
                      </c:pt>
                      <c:pt idx="84">
                        <c:v>1.01</c:v>
                      </c:pt>
                      <c:pt idx="85">
                        <c:v>1.05</c:v>
                      </c:pt>
                      <c:pt idx="86">
                        <c:v>1.07</c:v>
                      </c:pt>
                      <c:pt idx="87">
                        <c:v>1.08</c:v>
                      </c:pt>
                      <c:pt idx="88">
                        <c:v>1.07</c:v>
                      </c:pt>
                      <c:pt idx="89">
                        <c:v>1.08</c:v>
                      </c:pt>
                      <c:pt idx="90">
                        <c:v>1.08</c:v>
                      </c:pt>
                      <c:pt idx="91">
                        <c:v>1</c:v>
                      </c:pt>
                      <c:pt idx="92">
                        <c:v>0.86</c:v>
                      </c:pt>
                      <c:pt idx="93">
                        <c:v>0.76</c:v>
                      </c:pt>
                      <c:pt idx="94">
                        <c:v>0.78</c:v>
                      </c:pt>
                      <c:pt idx="95">
                        <c:v>0.89</c:v>
                      </c:pt>
                      <c:pt idx="96">
                        <c:v>1.02</c:v>
                      </c:pt>
                      <c:pt idx="97">
                        <c:v>1.0900000000000001</c:v>
                      </c:pt>
                      <c:pt idx="98">
                        <c:v>1.1000000000000001</c:v>
                      </c:pt>
                      <c:pt idx="99">
                        <c:v>1.1000000000000001</c:v>
                      </c:pt>
                      <c:pt idx="100">
                        <c:v>1.1000000000000001</c:v>
                      </c:pt>
                      <c:pt idx="101">
                        <c:v>1.0900000000000001</c:v>
                      </c:pt>
                      <c:pt idx="102">
                        <c:v>1.0900000000000001</c:v>
                      </c:pt>
                      <c:pt idx="103">
                        <c:v>1.06</c:v>
                      </c:pt>
                      <c:pt idx="104">
                        <c:v>1.03</c:v>
                      </c:pt>
                      <c:pt idx="105">
                        <c:v>0.99</c:v>
                      </c:pt>
                      <c:pt idx="106">
                        <c:v>0.94</c:v>
                      </c:pt>
                      <c:pt idx="107">
                        <c:v>0.89</c:v>
                      </c:pt>
                      <c:pt idx="108">
                        <c:v>0.85</c:v>
                      </c:pt>
                      <c:pt idx="109">
                        <c:v>0.82</c:v>
                      </c:pt>
                      <c:pt idx="110">
                        <c:v>0.82</c:v>
                      </c:pt>
                      <c:pt idx="111">
                        <c:v>0.83</c:v>
                      </c:pt>
                      <c:pt idx="112">
                        <c:v>0.87</c:v>
                      </c:pt>
                      <c:pt idx="113">
                        <c:v>0.88</c:v>
                      </c:pt>
                      <c:pt idx="114">
                        <c:v>0.84</c:v>
                      </c:pt>
                      <c:pt idx="115">
                        <c:v>0.78</c:v>
                      </c:pt>
                      <c:pt idx="116">
                        <c:v>0.78</c:v>
                      </c:pt>
                      <c:pt idx="117">
                        <c:v>0.83</c:v>
                      </c:pt>
                      <c:pt idx="118">
                        <c:v>0.87</c:v>
                      </c:pt>
                      <c:pt idx="119">
                        <c:v>0.88</c:v>
                      </c:pt>
                      <c:pt idx="120">
                        <c:v>0.85</c:v>
                      </c:pt>
                      <c:pt idx="121">
                        <c:v>0.84</c:v>
                      </c:pt>
                      <c:pt idx="122">
                        <c:v>0.85</c:v>
                      </c:pt>
                      <c:pt idx="123">
                        <c:v>0.84</c:v>
                      </c:pt>
                      <c:pt idx="124">
                        <c:v>0.88</c:v>
                      </c:pt>
                      <c:pt idx="125">
                        <c:v>0.94</c:v>
                      </c:pt>
                      <c:pt idx="126">
                        <c:v>1</c:v>
                      </c:pt>
                      <c:pt idx="127">
                        <c:v>1.05</c:v>
                      </c:pt>
                      <c:pt idx="128">
                        <c:v>1.0900000000000001</c:v>
                      </c:pt>
                      <c:pt idx="129">
                        <c:v>1.1000000000000001</c:v>
                      </c:pt>
                      <c:pt idx="130">
                        <c:v>1.1000000000000001</c:v>
                      </c:pt>
                      <c:pt idx="131">
                        <c:v>1.1000000000000001</c:v>
                      </c:pt>
                      <c:pt idx="132">
                        <c:v>1.0900000000000001</c:v>
                      </c:pt>
                      <c:pt idx="133">
                        <c:v>1.08</c:v>
                      </c:pt>
                      <c:pt idx="134">
                        <c:v>1.07</c:v>
                      </c:pt>
                      <c:pt idx="135">
                        <c:v>1.06</c:v>
                      </c:pt>
                      <c:pt idx="136">
                        <c:v>1.03</c:v>
                      </c:pt>
                      <c:pt idx="137">
                        <c:v>1</c:v>
                      </c:pt>
                      <c:pt idx="138">
                        <c:v>0.97</c:v>
                      </c:pt>
                      <c:pt idx="139">
                        <c:v>0.94</c:v>
                      </c:pt>
                      <c:pt idx="140">
                        <c:v>0.91</c:v>
                      </c:pt>
                      <c:pt idx="141">
                        <c:v>0.88</c:v>
                      </c:pt>
                      <c:pt idx="142">
                        <c:v>0.86</c:v>
                      </c:pt>
                      <c:pt idx="143">
                        <c:v>0.84</c:v>
                      </c:pt>
                      <c:pt idx="144">
                        <c:v>0.86</c:v>
                      </c:pt>
                      <c:pt idx="145">
                        <c:v>0.88</c:v>
                      </c:pt>
                      <c:pt idx="146">
                        <c:v>0.91</c:v>
                      </c:pt>
                      <c:pt idx="147">
                        <c:v>0.94</c:v>
                      </c:pt>
                      <c:pt idx="148">
                        <c:v>0.97</c:v>
                      </c:pt>
                      <c:pt idx="149">
                        <c:v>1</c:v>
                      </c:pt>
                      <c:pt idx="150">
                        <c:v>1.03</c:v>
                      </c:pt>
                      <c:pt idx="151">
                        <c:v>1.06</c:v>
                      </c:pt>
                      <c:pt idx="152">
                        <c:v>1.07</c:v>
                      </c:pt>
                      <c:pt idx="153">
                        <c:v>1.08</c:v>
                      </c:pt>
                      <c:pt idx="154">
                        <c:v>1.0900000000000001</c:v>
                      </c:pt>
                      <c:pt idx="155">
                        <c:v>1.1000000000000001</c:v>
                      </c:pt>
                      <c:pt idx="156">
                        <c:v>1.1000000000000001</c:v>
                      </c:pt>
                      <c:pt idx="157">
                        <c:v>1.1000000000000001</c:v>
                      </c:pt>
                      <c:pt idx="158">
                        <c:v>1.0900000000000001</c:v>
                      </c:pt>
                      <c:pt idx="159">
                        <c:v>1.05</c:v>
                      </c:pt>
                      <c:pt idx="160">
                        <c:v>1</c:v>
                      </c:pt>
                      <c:pt idx="161">
                        <c:v>0.94</c:v>
                      </c:pt>
                      <c:pt idx="162">
                        <c:v>0.88</c:v>
                      </c:pt>
                      <c:pt idx="163">
                        <c:v>0.84</c:v>
                      </c:pt>
                      <c:pt idx="164">
                        <c:v>0.85</c:v>
                      </c:pt>
                      <c:pt idx="165">
                        <c:v>0.84</c:v>
                      </c:pt>
                      <c:pt idx="166">
                        <c:v>0.85</c:v>
                      </c:pt>
                      <c:pt idx="167">
                        <c:v>0.88</c:v>
                      </c:pt>
                      <c:pt idx="168">
                        <c:v>0.87</c:v>
                      </c:pt>
                      <c:pt idx="169">
                        <c:v>0.83</c:v>
                      </c:pt>
                      <c:pt idx="170">
                        <c:v>0.78</c:v>
                      </c:pt>
                      <c:pt idx="171">
                        <c:v>0.78</c:v>
                      </c:pt>
                      <c:pt idx="172">
                        <c:v>0.84</c:v>
                      </c:pt>
                      <c:pt idx="173">
                        <c:v>0.88</c:v>
                      </c:pt>
                      <c:pt idx="174">
                        <c:v>0.87</c:v>
                      </c:pt>
                      <c:pt idx="175">
                        <c:v>0.83</c:v>
                      </c:pt>
                      <c:pt idx="176">
                        <c:v>0.82</c:v>
                      </c:pt>
                      <c:pt idx="177">
                        <c:v>0.82</c:v>
                      </c:pt>
                      <c:pt idx="178">
                        <c:v>0.85</c:v>
                      </c:pt>
                      <c:pt idx="179">
                        <c:v>0.89</c:v>
                      </c:pt>
                      <c:pt idx="180">
                        <c:v>0.94</c:v>
                      </c:pt>
                      <c:pt idx="181">
                        <c:v>0.99</c:v>
                      </c:pt>
                      <c:pt idx="182">
                        <c:v>1.03</c:v>
                      </c:pt>
                      <c:pt idx="183">
                        <c:v>1.06</c:v>
                      </c:pt>
                      <c:pt idx="184">
                        <c:v>1.0900000000000001</c:v>
                      </c:pt>
                      <c:pt idx="185">
                        <c:v>1.0900000000000001</c:v>
                      </c:pt>
                      <c:pt idx="186">
                        <c:v>1.1000000000000001</c:v>
                      </c:pt>
                      <c:pt idx="187">
                        <c:v>1.1000000000000001</c:v>
                      </c:pt>
                      <c:pt idx="188">
                        <c:v>1.1000000000000001</c:v>
                      </c:pt>
                      <c:pt idx="189">
                        <c:v>1.0900000000000001</c:v>
                      </c:pt>
                      <c:pt idx="190">
                        <c:v>1.02</c:v>
                      </c:pt>
                      <c:pt idx="191">
                        <c:v>0.89</c:v>
                      </c:pt>
                      <c:pt idx="192">
                        <c:v>0.78</c:v>
                      </c:pt>
                      <c:pt idx="193">
                        <c:v>0.76</c:v>
                      </c:pt>
                      <c:pt idx="194">
                        <c:v>0.86</c:v>
                      </c:pt>
                      <c:pt idx="195">
                        <c:v>1</c:v>
                      </c:pt>
                      <c:pt idx="196">
                        <c:v>1.08</c:v>
                      </c:pt>
                      <c:pt idx="197">
                        <c:v>1.08</c:v>
                      </c:pt>
                      <c:pt idx="198">
                        <c:v>1.07</c:v>
                      </c:pt>
                      <c:pt idx="199">
                        <c:v>1.08</c:v>
                      </c:pt>
                      <c:pt idx="200">
                        <c:v>1.07</c:v>
                      </c:pt>
                      <c:pt idx="201">
                        <c:v>1.05</c:v>
                      </c:pt>
                      <c:pt idx="202">
                        <c:v>1.01</c:v>
                      </c:pt>
                      <c:pt idx="203">
                        <c:v>0.96</c:v>
                      </c:pt>
                      <c:pt idx="204">
                        <c:v>0.91</c:v>
                      </c:pt>
                      <c:pt idx="205">
                        <c:v>0.85</c:v>
                      </c:pt>
                      <c:pt idx="206">
                        <c:v>0.81</c:v>
                      </c:pt>
                      <c:pt idx="207">
                        <c:v>0.79</c:v>
                      </c:pt>
                      <c:pt idx="208">
                        <c:v>0.8</c:v>
                      </c:pt>
                      <c:pt idx="209">
                        <c:v>0.81</c:v>
                      </c:pt>
                      <c:pt idx="210">
                        <c:v>0.85</c:v>
                      </c:pt>
                      <c:pt idx="211">
                        <c:v>0.9</c:v>
                      </c:pt>
                      <c:pt idx="212">
                        <c:v>0.95</c:v>
                      </c:pt>
                      <c:pt idx="213">
                        <c:v>1</c:v>
                      </c:pt>
                      <c:pt idx="214">
                        <c:v>1.04</c:v>
                      </c:pt>
                      <c:pt idx="215">
                        <c:v>1.06</c:v>
                      </c:pt>
                      <c:pt idx="216">
                        <c:v>1.07</c:v>
                      </c:pt>
                      <c:pt idx="217">
                        <c:v>1.08</c:v>
                      </c:pt>
                      <c:pt idx="218">
                        <c:v>1.08</c:v>
                      </c:pt>
                      <c:pt idx="219">
                        <c:v>1.08</c:v>
                      </c:pt>
                      <c:pt idx="220">
                        <c:v>1.08</c:v>
                      </c:pt>
                      <c:pt idx="221">
                        <c:v>1.08</c:v>
                      </c:pt>
                      <c:pt idx="222">
                        <c:v>1.08</c:v>
                      </c:pt>
                      <c:pt idx="223">
                        <c:v>1.07</c:v>
                      </c:pt>
                      <c:pt idx="224">
                        <c:v>1.07</c:v>
                      </c:pt>
                      <c:pt idx="225">
                        <c:v>1.05</c:v>
                      </c:pt>
                      <c:pt idx="226">
                        <c:v>1.02</c:v>
                      </c:pt>
                      <c:pt idx="227">
                        <c:v>0.98</c:v>
                      </c:pt>
                      <c:pt idx="228">
                        <c:v>0.94</c:v>
                      </c:pt>
                      <c:pt idx="229">
                        <c:v>0.89</c:v>
                      </c:pt>
                      <c:pt idx="230">
                        <c:v>0.85</c:v>
                      </c:pt>
                      <c:pt idx="231">
                        <c:v>0.81</c:v>
                      </c:pt>
                      <c:pt idx="232">
                        <c:v>0.77</c:v>
                      </c:pt>
                      <c:pt idx="233">
                        <c:v>0.72</c:v>
                      </c:pt>
                      <c:pt idx="234">
                        <c:v>0.65</c:v>
                      </c:pt>
                      <c:pt idx="235">
                        <c:v>0.57999999999999996</c:v>
                      </c:pt>
                      <c:pt idx="236">
                        <c:v>0.54</c:v>
                      </c:pt>
                      <c:pt idx="237">
                        <c:v>0.52</c:v>
                      </c:pt>
                      <c:pt idx="238">
                        <c:v>0.56000000000000005</c:v>
                      </c:pt>
                      <c:pt idx="239">
                        <c:v>0.67</c:v>
                      </c:pt>
                      <c:pt idx="240">
                        <c:v>0.8</c:v>
                      </c:pt>
                      <c:pt idx="241">
                        <c:v>0.91</c:v>
                      </c:pt>
                      <c:pt idx="242">
                        <c:v>1.01</c:v>
                      </c:pt>
                      <c:pt idx="243">
                        <c:v>1.05</c:v>
                      </c:pt>
                      <c:pt idx="244">
                        <c:v>0.98</c:v>
                      </c:pt>
                      <c:pt idx="245">
                        <c:v>0.86</c:v>
                      </c:pt>
                      <c:pt idx="246">
                        <c:v>0.78</c:v>
                      </c:pt>
                      <c:pt idx="247">
                        <c:v>0.82</c:v>
                      </c:pt>
                      <c:pt idx="248">
                        <c:v>0.96</c:v>
                      </c:pt>
                      <c:pt idx="249">
                        <c:v>1.05</c:v>
                      </c:pt>
                      <c:pt idx="250">
                        <c:v>1.06</c:v>
                      </c:pt>
                      <c:pt idx="251">
                        <c:v>1.03</c:v>
                      </c:pt>
                      <c:pt idx="252">
                        <c:v>1.01</c:v>
                      </c:pt>
                      <c:pt idx="253">
                        <c:v>0.97</c:v>
                      </c:pt>
                      <c:pt idx="254">
                        <c:v>0.92</c:v>
                      </c:pt>
                      <c:pt idx="255">
                        <c:v>0.87</c:v>
                      </c:pt>
                      <c:pt idx="256">
                        <c:v>0.82</c:v>
                      </c:pt>
                      <c:pt idx="257">
                        <c:v>0.8</c:v>
                      </c:pt>
                      <c:pt idx="258">
                        <c:v>0.79</c:v>
                      </c:pt>
                      <c:pt idx="259">
                        <c:v>0.8</c:v>
                      </c:pt>
                      <c:pt idx="260">
                        <c:v>0.84</c:v>
                      </c:pt>
                      <c:pt idx="261">
                        <c:v>0.88</c:v>
                      </c:pt>
                      <c:pt idx="262">
                        <c:v>0.94</c:v>
                      </c:pt>
                      <c:pt idx="263">
                        <c:v>0.99</c:v>
                      </c:pt>
                      <c:pt idx="264">
                        <c:v>1.02</c:v>
                      </c:pt>
                      <c:pt idx="265">
                        <c:v>1.02</c:v>
                      </c:pt>
                      <c:pt idx="266">
                        <c:v>0.96</c:v>
                      </c:pt>
                      <c:pt idx="267">
                        <c:v>0.87</c:v>
                      </c:pt>
                      <c:pt idx="268">
                        <c:v>0.81</c:v>
                      </c:pt>
                      <c:pt idx="269">
                        <c:v>0.82</c:v>
                      </c:pt>
                      <c:pt idx="270">
                        <c:v>0.89</c:v>
                      </c:pt>
                      <c:pt idx="271">
                        <c:v>1</c:v>
                      </c:pt>
                      <c:pt idx="272">
                        <c:v>1.07</c:v>
                      </c:pt>
                      <c:pt idx="273">
                        <c:v>1.0900000000000001</c:v>
                      </c:pt>
                      <c:pt idx="274">
                        <c:v>1.0900000000000001</c:v>
                      </c:pt>
                      <c:pt idx="275">
                        <c:v>1.0900000000000001</c:v>
                      </c:pt>
                      <c:pt idx="276">
                        <c:v>1.1000000000000001</c:v>
                      </c:pt>
                      <c:pt idx="277">
                        <c:v>1.0900000000000001</c:v>
                      </c:pt>
                      <c:pt idx="278">
                        <c:v>1.0900000000000001</c:v>
                      </c:pt>
                      <c:pt idx="279">
                        <c:v>1.1000000000000001</c:v>
                      </c:pt>
                      <c:pt idx="280">
                        <c:v>1.1000000000000001</c:v>
                      </c:pt>
                      <c:pt idx="281">
                        <c:v>1.0900000000000001</c:v>
                      </c:pt>
                      <c:pt idx="282">
                        <c:v>1.0900000000000001</c:v>
                      </c:pt>
                      <c:pt idx="283">
                        <c:v>1.0900000000000001</c:v>
                      </c:pt>
                      <c:pt idx="284">
                        <c:v>1.0900000000000001</c:v>
                      </c:pt>
                      <c:pt idx="285">
                        <c:v>1.0900000000000001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AD-4266-BA80-5E434898B5E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v>6 ламп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стенд'!$A$3:$A$288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стенд'!$I$3:$I$288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2.16</c:v>
                      </c:pt>
                      <c:pt idx="1">
                        <c:v>2.16</c:v>
                      </c:pt>
                      <c:pt idx="2">
                        <c:v>2.14</c:v>
                      </c:pt>
                      <c:pt idx="3">
                        <c:v>2.15</c:v>
                      </c:pt>
                      <c:pt idx="4">
                        <c:v>2.17</c:v>
                      </c:pt>
                      <c:pt idx="5">
                        <c:v>2.23</c:v>
                      </c:pt>
                      <c:pt idx="6">
                        <c:v>2.2999999999999998</c:v>
                      </c:pt>
                      <c:pt idx="7">
                        <c:v>2.36</c:v>
                      </c:pt>
                      <c:pt idx="8">
                        <c:v>2.42</c:v>
                      </c:pt>
                      <c:pt idx="9">
                        <c:v>2.44</c:v>
                      </c:pt>
                      <c:pt idx="10">
                        <c:v>2.41</c:v>
                      </c:pt>
                      <c:pt idx="11">
                        <c:v>2.33</c:v>
                      </c:pt>
                      <c:pt idx="12">
                        <c:v>2.2000000000000002</c:v>
                      </c:pt>
                      <c:pt idx="13">
                        <c:v>2.0499999999999998</c:v>
                      </c:pt>
                      <c:pt idx="14">
                        <c:v>1.89</c:v>
                      </c:pt>
                      <c:pt idx="15">
                        <c:v>1.78</c:v>
                      </c:pt>
                      <c:pt idx="16">
                        <c:v>1.7</c:v>
                      </c:pt>
                      <c:pt idx="17">
                        <c:v>1.61</c:v>
                      </c:pt>
                      <c:pt idx="18">
                        <c:v>1.49</c:v>
                      </c:pt>
                      <c:pt idx="19">
                        <c:v>1.43</c:v>
                      </c:pt>
                      <c:pt idx="20">
                        <c:v>1.47</c:v>
                      </c:pt>
                      <c:pt idx="21">
                        <c:v>1.52</c:v>
                      </c:pt>
                      <c:pt idx="22">
                        <c:v>1.57</c:v>
                      </c:pt>
                      <c:pt idx="23">
                        <c:v>1.59</c:v>
                      </c:pt>
                      <c:pt idx="24">
                        <c:v>1.55</c:v>
                      </c:pt>
                      <c:pt idx="25">
                        <c:v>1.6</c:v>
                      </c:pt>
                      <c:pt idx="26">
                        <c:v>1.67</c:v>
                      </c:pt>
                      <c:pt idx="27">
                        <c:v>1.64</c:v>
                      </c:pt>
                      <c:pt idx="28">
                        <c:v>1.57</c:v>
                      </c:pt>
                      <c:pt idx="29">
                        <c:v>1.55</c:v>
                      </c:pt>
                      <c:pt idx="30">
                        <c:v>1.67</c:v>
                      </c:pt>
                      <c:pt idx="31">
                        <c:v>1.86</c:v>
                      </c:pt>
                      <c:pt idx="32">
                        <c:v>1.94</c:v>
                      </c:pt>
                      <c:pt idx="33">
                        <c:v>1.94</c:v>
                      </c:pt>
                      <c:pt idx="34">
                        <c:v>1.94</c:v>
                      </c:pt>
                      <c:pt idx="35">
                        <c:v>1.97</c:v>
                      </c:pt>
                      <c:pt idx="36">
                        <c:v>2.0099999999999998</c:v>
                      </c:pt>
                      <c:pt idx="37">
                        <c:v>2.08</c:v>
                      </c:pt>
                      <c:pt idx="38">
                        <c:v>2.1800000000000002</c:v>
                      </c:pt>
                      <c:pt idx="39">
                        <c:v>2.2599999999999998</c:v>
                      </c:pt>
                      <c:pt idx="40">
                        <c:v>2.3199999999999998</c:v>
                      </c:pt>
                      <c:pt idx="41">
                        <c:v>2.33</c:v>
                      </c:pt>
                      <c:pt idx="42">
                        <c:v>2.1800000000000002</c:v>
                      </c:pt>
                      <c:pt idx="43">
                        <c:v>1.98</c:v>
                      </c:pt>
                      <c:pt idx="44">
                        <c:v>1.86</c:v>
                      </c:pt>
                      <c:pt idx="45">
                        <c:v>1.89</c:v>
                      </c:pt>
                      <c:pt idx="46">
                        <c:v>2.0299999999999998</c:v>
                      </c:pt>
                      <c:pt idx="47">
                        <c:v>2.0499999999999998</c:v>
                      </c:pt>
                      <c:pt idx="48">
                        <c:v>1.98</c:v>
                      </c:pt>
                      <c:pt idx="49">
                        <c:v>1.9</c:v>
                      </c:pt>
                      <c:pt idx="50">
                        <c:v>1.86</c:v>
                      </c:pt>
                      <c:pt idx="51">
                        <c:v>1.92</c:v>
                      </c:pt>
                      <c:pt idx="52">
                        <c:v>2.0499999999999998</c:v>
                      </c:pt>
                      <c:pt idx="53">
                        <c:v>2.1800000000000002</c:v>
                      </c:pt>
                      <c:pt idx="54">
                        <c:v>2.31</c:v>
                      </c:pt>
                      <c:pt idx="55">
                        <c:v>2.37</c:v>
                      </c:pt>
                      <c:pt idx="56">
                        <c:v>2.42</c:v>
                      </c:pt>
                      <c:pt idx="57">
                        <c:v>2.4500000000000002</c:v>
                      </c:pt>
                      <c:pt idx="58">
                        <c:v>2.46</c:v>
                      </c:pt>
                      <c:pt idx="59">
                        <c:v>2.4500000000000002</c:v>
                      </c:pt>
                      <c:pt idx="60">
                        <c:v>2.42</c:v>
                      </c:pt>
                      <c:pt idx="61">
                        <c:v>2.37</c:v>
                      </c:pt>
                      <c:pt idx="62">
                        <c:v>2.31</c:v>
                      </c:pt>
                      <c:pt idx="63">
                        <c:v>2.2599999999999998</c:v>
                      </c:pt>
                      <c:pt idx="64">
                        <c:v>2.19</c:v>
                      </c:pt>
                      <c:pt idx="65">
                        <c:v>2.12</c:v>
                      </c:pt>
                      <c:pt idx="66">
                        <c:v>2.0499999999999998</c:v>
                      </c:pt>
                      <c:pt idx="67">
                        <c:v>1.97</c:v>
                      </c:pt>
                      <c:pt idx="68">
                        <c:v>1.89</c:v>
                      </c:pt>
                      <c:pt idx="69">
                        <c:v>1.81</c:v>
                      </c:pt>
                      <c:pt idx="70">
                        <c:v>1.74</c:v>
                      </c:pt>
                      <c:pt idx="71">
                        <c:v>1.68</c:v>
                      </c:pt>
                      <c:pt idx="72">
                        <c:v>1.66</c:v>
                      </c:pt>
                      <c:pt idx="73">
                        <c:v>1.67</c:v>
                      </c:pt>
                      <c:pt idx="74">
                        <c:v>1.72</c:v>
                      </c:pt>
                      <c:pt idx="75">
                        <c:v>1.79</c:v>
                      </c:pt>
                      <c:pt idx="76">
                        <c:v>1.87</c:v>
                      </c:pt>
                      <c:pt idx="77">
                        <c:v>1.96</c:v>
                      </c:pt>
                      <c:pt idx="78">
                        <c:v>2.0499999999999998</c:v>
                      </c:pt>
                      <c:pt idx="79">
                        <c:v>2.14</c:v>
                      </c:pt>
                      <c:pt idx="80">
                        <c:v>2.2200000000000002</c:v>
                      </c:pt>
                      <c:pt idx="81">
                        <c:v>2.29</c:v>
                      </c:pt>
                      <c:pt idx="82">
                        <c:v>2.35</c:v>
                      </c:pt>
                      <c:pt idx="83">
                        <c:v>2.4</c:v>
                      </c:pt>
                      <c:pt idx="84">
                        <c:v>2.4</c:v>
                      </c:pt>
                      <c:pt idx="85">
                        <c:v>2.3199999999999998</c:v>
                      </c:pt>
                      <c:pt idx="86">
                        <c:v>2.21</c:v>
                      </c:pt>
                      <c:pt idx="87">
                        <c:v>2.09</c:v>
                      </c:pt>
                      <c:pt idx="88">
                        <c:v>2.06</c:v>
                      </c:pt>
                      <c:pt idx="89">
                        <c:v>2.09</c:v>
                      </c:pt>
                      <c:pt idx="90">
                        <c:v>2.14</c:v>
                      </c:pt>
                      <c:pt idx="91">
                        <c:v>2.17</c:v>
                      </c:pt>
                      <c:pt idx="92">
                        <c:v>2.12</c:v>
                      </c:pt>
                      <c:pt idx="93">
                        <c:v>2</c:v>
                      </c:pt>
                      <c:pt idx="94">
                        <c:v>1.89</c:v>
                      </c:pt>
                      <c:pt idx="95">
                        <c:v>1.8</c:v>
                      </c:pt>
                      <c:pt idx="96">
                        <c:v>1.74</c:v>
                      </c:pt>
                      <c:pt idx="97">
                        <c:v>1.78</c:v>
                      </c:pt>
                      <c:pt idx="98">
                        <c:v>1.87</c:v>
                      </c:pt>
                      <c:pt idx="99">
                        <c:v>2.0099999999999998</c:v>
                      </c:pt>
                      <c:pt idx="100">
                        <c:v>2.16</c:v>
                      </c:pt>
                      <c:pt idx="101">
                        <c:v>2.2999999999999998</c:v>
                      </c:pt>
                      <c:pt idx="102">
                        <c:v>2.4300000000000002</c:v>
                      </c:pt>
                      <c:pt idx="103">
                        <c:v>2.5099999999999998</c:v>
                      </c:pt>
                      <c:pt idx="104">
                        <c:v>2.5299999999999998</c:v>
                      </c:pt>
                      <c:pt idx="105">
                        <c:v>2.52</c:v>
                      </c:pt>
                      <c:pt idx="106">
                        <c:v>2.42</c:v>
                      </c:pt>
                      <c:pt idx="107">
                        <c:v>2.2400000000000002</c:v>
                      </c:pt>
                      <c:pt idx="108">
                        <c:v>2.15</c:v>
                      </c:pt>
                      <c:pt idx="109">
                        <c:v>2.16</c:v>
                      </c:pt>
                      <c:pt idx="110">
                        <c:v>2.2000000000000002</c:v>
                      </c:pt>
                      <c:pt idx="111">
                        <c:v>2.1800000000000002</c:v>
                      </c:pt>
                      <c:pt idx="112">
                        <c:v>2.04</c:v>
                      </c:pt>
                      <c:pt idx="113">
                        <c:v>1.94</c:v>
                      </c:pt>
                      <c:pt idx="114">
                        <c:v>1.8</c:v>
                      </c:pt>
                      <c:pt idx="115">
                        <c:v>1.7</c:v>
                      </c:pt>
                      <c:pt idx="116">
                        <c:v>1.6</c:v>
                      </c:pt>
                      <c:pt idx="117">
                        <c:v>1.46</c:v>
                      </c:pt>
                      <c:pt idx="118">
                        <c:v>1.3</c:v>
                      </c:pt>
                      <c:pt idx="119">
                        <c:v>1.21</c:v>
                      </c:pt>
                      <c:pt idx="120">
                        <c:v>1.18</c:v>
                      </c:pt>
                      <c:pt idx="121">
                        <c:v>1.32</c:v>
                      </c:pt>
                      <c:pt idx="122">
                        <c:v>1.51</c:v>
                      </c:pt>
                      <c:pt idx="123">
                        <c:v>1.73</c:v>
                      </c:pt>
                      <c:pt idx="124">
                        <c:v>1.96</c:v>
                      </c:pt>
                      <c:pt idx="125">
                        <c:v>2.16</c:v>
                      </c:pt>
                      <c:pt idx="126">
                        <c:v>2.3199999999999998</c:v>
                      </c:pt>
                      <c:pt idx="127">
                        <c:v>2.4300000000000002</c:v>
                      </c:pt>
                      <c:pt idx="128">
                        <c:v>2.4900000000000002</c:v>
                      </c:pt>
                      <c:pt idx="129">
                        <c:v>2.52</c:v>
                      </c:pt>
                      <c:pt idx="130">
                        <c:v>2.5299999999999998</c:v>
                      </c:pt>
                      <c:pt idx="131">
                        <c:v>2.5299999999999998</c:v>
                      </c:pt>
                      <c:pt idx="132">
                        <c:v>2.5299999999999998</c:v>
                      </c:pt>
                      <c:pt idx="133">
                        <c:v>2.5299999999999998</c:v>
                      </c:pt>
                      <c:pt idx="134">
                        <c:v>2.52</c:v>
                      </c:pt>
                      <c:pt idx="135">
                        <c:v>2.4900000000000002</c:v>
                      </c:pt>
                      <c:pt idx="136">
                        <c:v>2.4300000000000002</c:v>
                      </c:pt>
                      <c:pt idx="137">
                        <c:v>2.36</c:v>
                      </c:pt>
                      <c:pt idx="138">
                        <c:v>2.29</c:v>
                      </c:pt>
                      <c:pt idx="139">
                        <c:v>2.2000000000000002</c:v>
                      </c:pt>
                      <c:pt idx="140">
                        <c:v>2.12</c:v>
                      </c:pt>
                      <c:pt idx="141">
                        <c:v>2.04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2.04</c:v>
                      </c:pt>
                      <c:pt idx="145">
                        <c:v>2.12</c:v>
                      </c:pt>
                      <c:pt idx="146">
                        <c:v>2.2000000000000002</c:v>
                      </c:pt>
                      <c:pt idx="147">
                        <c:v>2.29</c:v>
                      </c:pt>
                      <c:pt idx="148">
                        <c:v>2.36</c:v>
                      </c:pt>
                      <c:pt idx="149">
                        <c:v>2.4300000000000002</c:v>
                      </c:pt>
                      <c:pt idx="150">
                        <c:v>2.4900000000000002</c:v>
                      </c:pt>
                      <c:pt idx="151">
                        <c:v>2.52</c:v>
                      </c:pt>
                      <c:pt idx="152">
                        <c:v>2.5299999999999998</c:v>
                      </c:pt>
                      <c:pt idx="153">
                        <c:v>2.5299999999999998</c:v>
                      </c:pt>
                      <c:pt idx="154">
                        <c:v>2.5299999999999998</c:v>
                      </c:pt>
                      <c:pt idx="155">
                        <c:v>2.5299999999999998</c:v>
                      </c:pt>
                      <c:pt idx="156">
                        <c:v>2.52</c:v>
                      </c:pt>
                      <c:pt idx="157">
                        <c:v>2.4900000000000002</c:v>
                      </c:pt>
                      <c:pt idx="158">
                        <c:v>2.4300000000000002</c:v>
                      </c:pt>
                      <c:pt idx="159">
                        <c:v>2.3199999999999998</c:v>
                      </c:pt>
                      <c:pt idx="160">
                        <c:v>2.16</c:v>
                      </c:pt>
                      <c:pt idx="161">
                        <c:v>1.96</c:v>
                      </c:pt>
                      <c:pt idx="162">
                        <c:v>1.73</c:v>
                      </c:pt>
                      <c:pt idx="163">
                        <c:v>1.51</c:v>
                      </c:pt>
                      <c:pt idx="164">
                        <c:v>1.32</c:v>
                      </c:pt>
                      <c:pt idx="165">
                        <c:v>1.18</c:v>
                      </c:pt>
                      <c:pt idx="166">
                        <c:v>1.21</c:v>
                      </c:pt>
                      <c:pt idx="167">
                        <c:v>1.3</c:v>
                      </c:pt>
                      <c:pt idx="168">
                        <c:v>1.46</c:v>
                      </c:pt>
                      <c:pt idx="169">
                        <c:v>1.6</c:v>
                      </c:pt>
                      <c:pt idx="170">
                        <c:v>1.7</c:v>
                      </c:pt>
                      <c:pt idx="171">
                        <c:v>1.8</c:v>
                      </c:pt>
                      <c:pt idx="172">
                        <c:v>1.94</c:v>
                      </c:pt>
                      <c:pt idx="173">
                        <c:v>2.04</c:v>
                      </c:pt>
                      <c:pt idx="174">
                        <c:v>2.1800000000000002</c:v>
                      </c:pt>
                      <c:pt idx="175">
                        <c:v>2.2000000000000002</c:v>
                      </c:pt>
                      <c:pt idx="176">
                        <c:v>2.16</c:v>
                      </c:pt>
                      <c:pt idx="177">
                        <c:v>2.15</c:v>
                      </c:pt>
                      <c:pt idx="178">
                        <c:v>2.2400000000000002</c:v>
                      </c:pt>
                      <c:pt idx="179">
                        <c:v>2.42</c:v>
                      </c:pt>
                      <c:pt idx="180">
                        <c:v>2.52</c:v>
                      </c:pt>
                      <c:pt idx="181">
                        <c:v>2.5299999999999998</c:v>
                      </c:pt>
                      <c:pt idx="182">
                        <c:v>2.5099999999999998</c:v>
                      </c:pt>
                      <c:pt idx="183">
                        <c:v>2.4300000000000002</c:v>
                      </c:pt>
                      <c:pt idx="184">
                        <c:v>2.2999999999999998</c:v>
                      </c:pt>
                      <c:pt idx="185">
                        <c:v>2.16</c:v>
                      </c:pt>
                      <c:pt idx="186">
                        <c:v>2.0099999999999998</c:v>
                      </c:pt>
                      <c:pt idx="187">
                        <c:v>1.87</c:v>
                      </c:pt>
                      <c:pt idx="188">
                        <c:v>1.78</c:v>
                      </c:pt>
                      <c:pt idx="189">
                        <c:v>1.74</c:v>
                      </c:pt>
                      <c:pt idx="190">
                        <c:v>1.8</c:v>
                      </c:pt>
                      <c:pt idx="191">
                        <c:v>1.89</c:v>
                      </c:pt>
                      <c:pt idx="192">
                        <c:v>2</c:v>
                      </c:pt>
                      <c:pt idx="193">
                        <c:v>2.12</c:v>
                      </c:pt>
                      <c:pt idx="194">
                        <c:v>2.17</c:v>
                      </c:pt>
                      <c:pt idx="195">
                        <c:v>2.14</c:v>
                      </c:pt>
                      <c:pt idx="196">
                        <c:v>2.09</c:v>
                      </c:pt>
                      <c:pt idx="197">
                        <c:v>2.06</c:v>
                      </c:pt>
                      <c:pt idx="198">
                        <c:v>2.09</c:v>
                      </c:pt>
                      <c:pt idx="199">
                        <c:v>2.21</c:v>
                      </c:pt>
                      <c:pt idx="200">
                        <c:v>2.3199999999999998</c:v>
                      </c:pt>
                      <c:pt idx="201">
                        <c:v>2.4</c:v>
                      </c:pt>
                      <c:pt idx="202">
                        <c:v>2.4</c:v>
                      </c:pt>
                      <c:pt idx="203">
                        <c:v>2.35</c:v>
                      </c:pt>
                      <c:pt idx="204">
                        <c:v>2.29</c:v>
                      </c:pt>
                      <c:pt idx="205">
                        <c:v>2.2200000000000002</c:v>
                      </c:pt>
                      <c:pt idx="206">
                        <c:v>2.14</c:v>
                      </c:pt>
                      <c:pt idx="207">
                        <c:v>2.0499999999999998</c:v>
                      </c:pt>
                      <c:pt idx="208">
                        <c:v>1.96</c:v>
                      </c:pt>
                      <c:pt idx="209">
                        <c:v>1.87</c:v>
                      </c:pt>
                      <c:pt idx="210">
                        <c:v>1.79</c:v>
                      </c:pt>
                      <c:pt idx="211">
                        <c:v>1.72</c:v>
                      </c:pt>
                      <c:pt idx="212">
                        <c:v>1.67</c:v>
                      </c:pt>
                      <c:pt idx="213">
                        <c:v>1.66</c:v>
                      </c:pt>
                      <c:pt idx="214">
                        <c:v>1.68</c:v>
                      </c:pt>
                      <c:pt idx="215">
                        <c:v>1.74</c:v>
                      </c:pt>
                      <c:pt idx="216">
                        <c:v>1.81</c:v>
                      </c:pt>
                      <c:pt idx="217">
                        <c:v>1.89</c:v>
                      </c:pt>
                      <c:pt idx="218">
                        <c:v>1.97</c:v>
                      </c:pt>
                      <c:pt idx="219">
                        <c:v>2.0499999999999998</c:v>
                      </c:pt>
                      <c:pt idx="220">
                        <c:v>2.12</c:v>
                      </c:pt>
                      <c:pt idx="221">
                        <c:v>2.19</c:v>
                      </c:pt>
                      <c:pt idx="222">
                        <c:v>2.2599999999999998</c:v>
                      </c:pt>
                      <c:pt idx="223">
                        <c:v>2.31</c:v>
                      </c:pt>
                      <c:pt idx="224">
                        <c:v>2.37</c:v>
                      </c:pt>
                      <c:pt idx="225">
                        <c:v>2.42</c:v>
                      </c:pt>
                      <c:pt idx="226">
                        <c:v>2.4500000000000002</c:v>
                      </c:pt>
                      <c:pt idx="227">
                        <c:v>2.46</c:v>
                      </c:pt>
                      <c:pt idx="228">
                        <c:v>2.4500000000000002</c:v>
                      </c:pt>
                      <c:pt idx="229">
                        <c:v>2.42</c:v>
                      </c:pt>
                      <c:pt idx="230">
                        <c:v>2.37</c:v>
                      </c:pt>
                      <c:pt idx="231">
                        <c:v>2.31</c:v>
                      </c:pt>
                      <c:pt idx="232">
                        <c:v>2.1800000000000002</c:v>
                      </c:pt>
                      <c:pt idx="233">
                        <c:v>2.0499999999999998</c:v>
                      </c:pt>
                      <c:pt idx="234">
                        <c:v>1.92</c:v>
                      </c:pt>
                      <c:pt idx="235">
                        <c:v>1.86</c:v>
                      </c:pt>
                      <c:pt idx="236">
                        <c:v>1.9</c:v>
                      </c:pt>
                      <c:pt idx="237">
                        <c:v>1.98</c:v>
                      </c:pt>
                      <c:pt idx="238">
                        <c:v>2.0499999999999998</c:v>
                      </c:pt>
                      <c:pt idx="239">
                        <c:v>2.0299999999999998</c:v>
                      </c:pt>
                      <c:pt idx="240">
                        <c:v>1.89</c:v>
                      </c:pt>
                      <c:pt idx="241">
                        <c:v>1.86</c:v>
                      </c:pt>
                      <c:pt idx="242">
                        <c:v>1.98</c:v>
                      </c:pt>
                      <c:pt idx="243">
                        <c:v>2.1800000000000002</c:v>
                      </c:pt>
                      <c:pt idx="244">
                        <c:v>2.33</c:v>
                      </c:pt>
                      <c:pt idx="245">
                        <c:v>2.3199999999999998</c:v>
                      </c:pt>
                      <c:pt idx="246">
                        <c:v>2.2599999999999998</c:v>
                      </c:pt>
                      <c:pt idx="247">
                        <c:v>2.1800000000000002</c:v>
                      </c:pt>
                      <c:pt idx="248">
                        <c:v>2.08</c:v>
                      </c:pt>
                      <c:pt idx="249">
                        <c:v>2.0099999999999998</c:v>
                      </c:pt>
                      <c:pt idx="250">
                        <c:v>1.97</c:v>
                      </c:pt>
                      <c:pt idx="251">
                        <c:v>1.94</c:v>
                      </c:pt>
                      <c:pt idx="252">
                        <c:v>1.94</c:v>
                      </c:pt>
                      <c:pt idx="253">
                        <c:v>1.94</c:v>
                      </c:pt>
                      <c:pt idx="254">
                        <c:v>1.86</c:v>
                      </c:pt>
                      <c:pt idx="255">
                        <c:v>1.67</c:v>
                      </c:pt>
                      <c:pt idx="256">
                        <c:v>1.55</c:v>
                      </c:pt>
                      <c:pt idx="257">
                        <c:v>1.57</c:v>
                      </c:pt>
                      <c:pt idx="258">
                        <c:v>1.64</c:v>
                      </c:pt>
                      <c:pt idx="259">
                        <c:v>1.67</c:v>
                      </c:pt>
                      <c:pt idx="260">
                        <c:v>1.6</c:v>
                      </c:pt>
                      <c:pt idx="261">
                        <c:v>1.55</c:v>
                      </c:pt>
                      <c:pt idx="262">
                        <c:v>1.59</c:v>
                      </c:pt>
                      <c:pt idx="263">
                        <c:v>1.57</c:v>
                      </c:pt>
                      <c:pt idx="264">
                        <c:v>1.52</c:v>
                      </c:pt>
                      <c:pt idx="265">
                        <c:v>1.47</c:v>
                      </c:pt>
                      <c:pt idx="266">
                        <c:v>1.43</c:v>
                      </c:pt>
                      <c:pt idx="267">
                        <c:v>1.49</c:v>
                      </c:pt>
                      <c:pt idx="268">
                        <c:v>1.61</c:v>
                      </c:pt>
                      <c:pt idx="269">
                        <c:v>1.7</c:v>
                      </c:pt>
                      <c:pt idx="270">
                        <c:v>1.78</c:v>
                      </c:pt>
                      <c:pt idx="271">
                        <c:v>1.89</c:v>
                      </c:pt>
                      <c:pt idx="272">
                        <c:v>2.0499999999999998</c:v>
                      </c:pt>
                      <c:pt idx="273">
                        <c:v>2.2000000000000002</c:v>
                      </c:pt>
                      <c:pt idx="274">
                        <c:v>2.33</c:v>
                      </c:pt>
                      <c:pt idx="275">
                        <c:v>2.41</c:v>
                      </c:pt>
                      <c:pt idx="276">
                        <c:v>2.44</c:v>
                      </c:pt>
                      <c:pt idx="277">
                        <c:v>2.42</c:v>
                      </c:pt>
                      <c:pt idx="278">
                        <c:v>2.36</c:v>
                      </c:pt>
                      <c:pt idx="279">
                        <c:v>2.2999999999999998</c:v>
                      </c:pt>
                      <c:pt idx="280">
                        <c:v>2.23</c:v>
                      </c:pt>
                      <c:pt idx="281">
                        <c:v>2.17</c:v>
                      </c:pt>
                      <c:pt idx="282">
                        <c:v>2.15</c:v>
                      </c:pt>
                      <c:pt idx="283">
                        <c:v>2.14</c:v>
                      </c:pt>
                      <c:pt idx="284">
                        <c:v>2.16</c:v>
                      </c:pt>
                      <c:pt idx="285">
                        <c:v>2.16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AD-4266-BA80-5E434898B5E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стенд'!$E$2</c15:sqref>
                        </c15:formulaRef>
                      </c:ext>
                    </c:extLst>
                    <c:strCache>
                      <c:ptCount val="1"/>
                      <c:pt idx="0">
                        <c:v>4 лампы 45*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стенд'!$E$3:$E$288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0.96</c:v>
                      </c:pt>
                      <c:pt idx="1">
                        <c:v>0.97</c:v>
                      </c:pt>
                      <c:pt idx="2">
                        <c:v>0.98</c:v>
                      </c:pt>
                      <c:pt idx="3">
                        <c:v>1.01</c:v>
                      </c:pt>
                      <c:pt idx="4">
                        <c:v>1.08</c:v>
                      </c:pt>
                      <c:pt idx="5">
                        <c:v>1.1599999999999999</c:v>
                      </c:pt>
                      <c:pt idx="6">
                        <c:v>1.27</c:v>
                      </c:pt>
                      <c:pt idx="7">
                        <c:v>1.36</c:v>
                      </c:pt>
                      <c:pt idx="8">
                        <c:v>1.44</c:v>
                      </c:pt>
                      <c:pt idx="9">
                        <c:v>1.51</c:v>
                      </c:pt>
                      <c:pt idx="10">
                        <c:v>1.55</c:v>
                      </c:pt>
                      <c:pt idx="11">
                        <c:v>1.57</c:v>
                      </c:pt>
                      <c:pt idx="12">
                        <c:v>1.58</c:v>
                      </c:pt>
                      <c:pt idx="13">
                        <c:v>1.58</c:v>
                      </c:pt>
                      <c:pt idx="14">
                        <c:v>1.58</c:v>
                      </c:pt>
                      <c:pt idx="15">
                        <c:v>1.58</c:v>
                      </c:pt>
                      <c:pt idx="16">
                        <c:v>1.58</c:v>
                      </c:pt>
                      <c:pt idx="17">
                        <c:v>1.58</c:v>
                      </c:pt>
                      <c:pt idx="18">
                        <c:v>1.58</c:v>
                      </c:pt>
                      <c:pt idx="19">
                        <c:v>1.53</c:v>
                      </c:pt>
                      <c:pt idx="20">
                        <c:v>1.41</c:v>
                      </c:pt>
                      <c:pt idx="21">
                        <c:v>1.28</c:v>
                      </c:pt>
                      <c:pt idx="22">
                        <c:v>1.22</c:v>
                      </c:pt>
                      <c:pt idx="23">
                        <c:v>1.28</c:v>
                      </c:pt>
                      <c:pt idx="24">
                        <c:v>1.43</c:v>
                      </c:pt>
                      <c:pt idx="25">
                        <c:v>1.54</c:v>
                      </c:pt>
                      <c:pt idx="26">
                        <c:v>1.58</c:v>
                      </c:pt>
                      <c:pt idx="27">
                        <c:v>1.56</c:v>
                      </c:pt>
                      <c:pt idx="28">
                        <c:v>1.53</c:v>
                      </c:pt>
                      <c:pt idx="29">
                        <c:v>1.49</c:v>
                      </c:pt>
                      <c:pt idx="30">
                        <c:v>1.45</c:v>
                      </c:pt>
                      <c:pt idx="31">
                        <c:v>1.4</c:v>
                      </c:pt>
                      <c:pt idx="32">
                        <c:v>1.35</c:v>
                      </c:pt>
                      <c:pt idx="33">
                        <c:v>1.27</c:v>
                      </c:pt>
                      <c:pt idx="34">
                        <c:v>1.1499999999999999</c:v>
                      </c:pt>
                      <c:pt idx="35">
                        <c:v>1.05</c:v>
                      </c:pt>
                      <c:pt idx="36">
                        <c:v>0.96</c:v>
                      </c:pt>
                      <c:pt idx="37">
                        <c:v>0.88</c:v>
                      </c:pt>
                      <c:pt idx="38">
                        <c:v>0.85</c:v>
                      </c:pt>
                      <c:pt idx="39">
                        <c:v>0.88</c:v>
                      </c:pt>
                      <c:pt idx="40">
                        <c:v>0.97</c:v>
                      </c:pt>
                      <c:pt idx="41">
                        <c:v>1.08</c:v>
                      </c:pt>
                      <c:pt idx="42">
                        <c:v>1.22</c:v>
                      </c:pt>
                      <c:pt idx="43">
                        <c:v>1.33</c:v>
                      </c:pt>
                      <c:pt idx="44">
                        <c:v>1.44</c:v>
                      </c:pt>
                      <c:pt idx="45">
                        <c:v>1.53</c:v>
                      </c:pt>
                      <c:pt idx="46">
                        <c:v>1.56</c:v>
                      </c:pt>
                      <c:pt idx="47">
                        <c:v>1.58</c:v>
                      </c:pt>
                      <c:pt idx="48">
                        <c:v>1.58</c:v>
                      </c:pt>
                      <c:pt idx="49">
                        <c:v>1.58</c:v>
                      </c:pt>
                      <c:pt idx="50">
                        <c:v>1.49</c:v>
                      </c:pt>
                      <c:pt idx="51">
                        <c:v>1.38</c:v>
                      </c:pt>
                      <c:pt idx="52">
                        <c:v>1.31</c:v>
                      </c:pt>
                      <c:pt idx="53">
                        <c:v>1.34</c:v>
                      </c:pt>
                      <c:pt idx="54">
                        <c:v>1.43</c:v>
                      </c:pt>
                      <c:pt idx="55">
                        <c:v>1.54</c:v>
                      </c:pt>
                      <c:pt idx="56">
                        <c:v>1.58</c:v>
                      </c:pt>
                      <c:pt idx="57">
                        <c:v>1.58</c:v>
                      </c:pt>
                      <c:pt idx="58">
                        <c:v>1.58</c:v>
                      </c:pt>
                      <c:pt idx="59">
                        <c:v>1.58</c:v>
                      </c:pt>
                      <c:pt idx="60">
                        <c:v>1.58</c:v>
                      </c:pt>
                      <c:pt idx="61">
                        <c:v>1.58</c:v>
                      </c:pt>
                      <c:pt idx="62">
                        <c:v>1.56</c:v>
                      </c:pt>
                      <c:pt idx="63">
                        <c:v>1.52</c:v>
                      </c:pt>
                      <c:pt idx="64">
                        <c:v>1.46</c:v>
                      </c:pt>
                      <c:pt idx="65">
                        <c:v>1.41</c:v>
                      </c:pt>
                      <c:pt idx="66">
                        <c:v>1.35</c:v>
                      </c:pt>
                      <c:pt idx="67">
                        <c:v>1.29</c:v>
                      </c:pt>
                      <c:pt idx="68">
                        <c:v>1.23</c:v>
                      </c:pt>
                      <c:pt idx="69">
                        <c:v>1.17</c:v>
                      </c:pt>
                      <c:pt idx="70">
                        <c:v>1.1200000000000001</c:v>
                      </c:pt>
                      <c:pt idx="71">
                        <c:v>1.1000000000000001</c:v>
                      </c:pt>
                      <c:pt idx="72">
                        <c:v>1.1000000000000001</c:v>
                      </c:pt>
                      <c:pt idx="73">
                        <c:v>1.1200000000000001</c:v>
                      </c:pt>
                      <c:pt idx="74">
                        <c:v>1.17</c:v>
                      </c:pt>
                      <c:pt idx="75">
                        <c:v>1.23</c:v>
                      </c:pt>
                      <c:pt idx="76">
                        <c:v>1.29</c:v>
                      </c:pt>
                      <c:pt idx="77">
                        <c:v>1.35</c:v>
                      </c:pt>
                      <c:pt idx="78">
                        <c:v>1.41</c:v>
                      </c:pt>
                      <c:pt idx="79">
                        <c:v>1.46</c:v>
                      </c:pt>
                      <c:pt idx="80">
                        <c:v>1.52</c:v>
                      </c:pt>
                      <c:pt idx="81">
                        <c:v>1.56</c:v>
                      </c:pt>
                      <c:pt idx="82">
                        <c:v>1.58</c:v>
                      </c:pt>
                      <c:pt idx="83">
                        <c:v>1.58</c:v>
                      </c:pt>
                      <c:pt idx="84">
                        <c:v>1.58</c:v>
                      </c:pt>
                      <c:pt idx="85">
                        <c:v>1.58</c:v>
                      </c:pt>
                      <c:pt idx="86">
                        <c:v>1.58</c:v>
                      </c:pt>
                      <c:pt idx="87">
                        <c:v>1.58</c:v>
                      </c:pt>
                      <c:pt idx="88">
                        <c:v>1.54</c:v>
                      </c:pt>
                      <c:pt idx="89">
                        <c:v>1.43</c:v>
                      </c:pt>
                      <c:pt idx="90">
                        <c:v>1.34</c:v>
                      </c:pt>
                      <c:pt idx="91">
                        <c:v>1.31</c:v>
                      </c:pt>
                      <c:pt idx="92">
                        <c:v>1.38</c:v>
                      </c:pt>
                      <c:pt idx="93">
                        <c:v>1.49</c:v>
                      </c:pt>
                      <c:pt idx="94">
                        <c:v>1.58</c:v>
                      </c:pt>
                      <c:pt idx="95">
                        <c:v>1.58</c:v>
                      </c:pt>
                      <c:pt idx="96">
                        <c:v>1.58</c:v>
                      </c:pt>
                      <c:pt idx="97">
                        <c:v>1.56</c:v>
                      </c:pt>
                      <c:pt idx="98">
                        <c:v>1.53</c:v>
                      </c:pt>
                      <c:pt idx="99">
                        <c:v>1.44</c:v>
                      </c:pt>
                      <c:pt idx="100">
                        <c:v>1.33</c:v>
                      </c:pt>
                      <c:pt idx="101">
                        <c:v>1.22</c:v>
                      </c:pt>
                      <c:pt idx="102">
                        <c:v>1.08</c:v>
                      </c:pt>
                      <c:pt idx="103">
                        <c:v>0.97</c:v>
                      </c:pt>
                      <c:pt idx="104">
                        <c:v>0.88</c:v>
                      </c:pt>
                      <c:pt idx="105">
                        <c:v>0.85</c:v>
                      </c:pt>
                      <c:pt idx="106">
                        <c:v>0.88</c:v>
                      </c:pt>
                      <c:pt idx="107">
                        <c:v>0.96</c:v>
                      </c:pt>
                      <c:pt idx="108">
                        <c:v>1.05</c:v>
                      </c:pt>
                      <c:pt idx="109">
                        <c:v>1.1499999999999999</c:v>
                      </c:pt>
                      <c:pt idx="110">
                        <c:v>1.27</c:v>
                      </c:pt>
                      <c:pt idx="111">
                        <c:v>1.35</c:v>
                      </c:pt>
                      <c:pt idx="112">
                        <c:v>1.4</c:v>
                      </c:pt>
                      <c:pt idx="113">
                        <c:v>1.45</c:v>
                      </c:pt>
                      <c:pt idx="114">
                        <c:v>1.49</c:v>
                      </c:pt>
                      <c:pt idx="115">
                        <c:v>1.53</c:v>
                      </c:pt>
                      <c:pt idx="116">
                        <c:v>1.56</c:v>
                      </c:pt>
                      <c:pt idx="117">
                        <c:v>1.58</c:v>
                      </c:pt>
                      <c:pt idx="118">
                        <c:v>1.54</c:v>
                      </c:pt>
                      <c:pt idx="119">
                        <c:v>1.43</c:v>
                      </c:pt>
                      <c:pt idx="120">
                        <c:v>1.28</c:v>
                      </c:pt>
                      <c:pt idx="121">
                        <c:v>1.22</c:v>
                      </c:pt>
                      <c:pt idx="122">
                        <c:v>1.28</c:v>
                      </c:pt>
                      <c:pt idx="123">
                        <c:v>1.41</c:v>
                      </c:pt>
                      <c:pt idx="124">
                        <c:v>1.53</c:v>
                      </c:pt>
                      <c:pt idx="125">
                        <c:v>1.58</c:v>
                      </c:pt>
                      <c:pt idx="126">
                        <c:v>1.58</c:v>
                      </c:pt>
                      <c:pt idx="127">
                        <c:v>1.58</c:v>
                      </c:pt>
                      <c:pt idx="128">
                        <c:v>1.58</c:v>
                      </c:pt>
                      <c:pt idx="129">
                        <c:v>1.58</c:v>
                      </c:pt>
                      <c:pt idx="130">
                        <c:v>1.58</c:v>
                      </c:pt>
                      <c:pt idx="131">
                        <c:v>1.58</c:v>
                      </c:pt>
                      <c:pt idx="132">
                        <c:v>1.57</c:v>
                      </c:pt>
                      <c:pt idx="133">
                        <c:v>1.55</c:v>
                      </c:pt>
                      <c:pt idx="134">
                        <c:v>1.51</c:v>
                      </c:pt>
                      <c:pt idx="135">
                        <c:v>1.44</c:v>
                      </c:pt>
                      <c:pt idx="136">
                        <c:v>1.36</c:v>
                      </c:pt>
                      <c:pt idx="137">
                        <c:v>1.27</c:v>
                      </c:pt>
                      <c:pt idx="138">
                        <c:v>1.1599999999999999</c:v>
                      </c:pt>
                      <c:pt idx="139">
                        <c:v>1.08</c:v>
                      </c:pt>
                      <c:pt idx="140">
                        <c:v>1.01</c:v>
                      </c:pt>
                      <c:pt idx="141">
                        <c:v>0.98</c:v>
                      </c:pt>
                      <c:pt idx="142">
                        <c:v>0.97</c:v>
                      </c:pt>
                      <c:pt idx="143">
                        <c:v>0.96</c:v>
                      </c:pt>
                      <c:pt idx="144">
                        <c:v>0.97</c:v>
                      </c:pt>
                      <c:pt idx="145">
                        <c:v>0.98</c:v>
                      </c:pt>
                      <c:pt idx="146">
                        <c:v>1.01</c:v>
                      </c:pt>
                      <c:pt idx="147">
                        <c:v>1.08</c:v>
                      </c:pt>
                      <c:pt idx="148">
                        <c:v>1.1599999999999999</c:v>
                      </c:pt>
                      <c:pt idx="149">
                        <c:v>1.27</c:v>
                      </c:pt>
                      <c:pt idx="150">
                        <c:v>1.36</c:v>
                      </c:pt>
                      <c:pt idx="151">
                        <c:v>1.44</c:v>
                      </c:pt>
                      <c:pt idx="152">
                        <c:v>1.51</c:v>
                      </c:pt>
                      <c:pt idx="153">
                        <c:v>1.55</c:v>
                      </c:pt>
                      <c:pt idx="154">
                        <c:v>1.57</c:v>
                      </c:pt>
                      <c:pt idx="155">
                        <c:v>1.58</c:v>
                      </c:pt>
                      <c:pt idx="156">
                        <c:v>1.58</c:v>
                      </c:pt>
                      <c:pt idx="157">
                        <c:v>1.58</c:v>
                      </c:pt>
                      <c:pt idx="158">
                        <c:v>1.58</c:v>
                      </c:pt>
                      <c:pt idx="159">
                        <c:v>1.58</c:v>
                      </c:pt>
                      <c:pt idx="160">
                        <c:v>1.58</c:v>
                      </c:pt>
                      <c:pt idx="161">
                        <c:v>1.58</c:v>
                      </c:pt>
                      <c:pt idx="162">
                        <c:v>1.53</c:v>
                      </c:pt>
                      <c:pt idx="163">
                        <c:v>1.41</c:v>
                      </c:pt>
                      <c:pt idx="164">
                        <c:v>1.28</c:v>
                      </c:pt>
                      <c:pt idx="165">
                        <c:v>1.22</c:v>
                      </c:pt>
                      <c:pt idx="166">
                        <c:v>1.28</c:v>
                      </c:pt>
                      <c:pt idx="167">
                        <c:v>1.43</c:v>
                      </c:pt>
                      <c:pt idx="168">
                        <c:v>1.54</c:v>
                      </c:pt>
                      <c:pt idx="169">
                        <c:v>1.58</c:v>
                      </c:pt>
                      <c:pt idx="170">
                        <c:v>1.56</c:v>
                      </c:pt>
                      <c:pt idx="171">
                        <c:v>1.53</c:v>
                      </c:pt>
                      <c:pt idx="172">
                        <c:v>1.49</c:v>
                      </c:pt>
                      <c:pt idx="173">
                        <c:v>1.45</c:v>
                      </c:pt>
                      <c:pt idx="174">
                        <c:v>1.4</c:v>
                      </c:pt>
                      <c:pt idx="175">
                        <c:v>1.35</c:v>
                      </c:pt>
                      <c:pt idx="176">
                        <c:v>1.27</c:v>
                      </c:pt>
                      <c:pt idx="177">
                        <c:v>1.1499999999999999</c:v>
                      </c:pt>
                      <c:pt idx="178">
                        <c:v>1.05</c:v>
                      </c:pt>
                      <c:pt idx="179">
                        <c:v>0.96</c:v>
                      </c:pt>
                      <c:pt idx="180">
                        <c:v>0.88</c:v>
                      </c:pt>
                      <c:pt idx="181">
                        <c:v>0.85</c:v>
                      </c:pt>
                      <c:pt idx="182">
                        <c:v>0.88</c:v>
                      </c:pt>
                      <c:pt idx="183">
                        <c:v>0.97</c:v>
                      </c:pt>
                      <c:pt idx="184">
                        <c:v>1.08</c:v>
                      </c:pt>
                      <c:pt idx="185">
                        <c:v>1.22</c:v>
                      </c:pt>
                      <c:pt idx="186">
                        <c:v>1.33</c:v>
                      </c:pt>
                      <c:pt idx="187">
                        <c:v>1.44</c:v>
                      </c:pt>
                      <c:pt idx="188">
                        <c:v>1.53</c:v>
                      </c:pt>
                      <c:pt idx="189">
                        <c:v>1.56</c:v>
                      </c:pt>
                      <c:pt idx="190">
                        <c:v>1.58</c:v>
                      </c:pt>
                      <c:pt idx="191">
                        <c:v>1.58</c:v>
                      </c:pt>
                      <c:pt idx="192">
                        <c:v>1.58</c:v>
                      </c:pt>
                      <c:pt idx="193">
                        <c:v>1.49</c:v>
                      </c:pt>
                      <c:pt idx="194">
                        <c:v>1.38</c:v>
                      </c:pt>
                      <c:pt idx="195">
                        <c:v>1.31</c:v>
                      </c:pt>
                      <c:pt idx="196">
                        <c:v>1.34</c:v>
                      </c:pt>
                      <c:pt idx="197">
                        <c:v>1.43</c:v>
                      </c:pt>
                      <c:pt idx="198">
                        <c:v>1.54</c:v>
                      </c:pt>
                      <c:pt idx="199">
                        <c:v>1.58</c:v>
                      </c:pt>
                      <c:pt idx="200">
                        <c:v>1.58</c:v>
                      </c:pt>
                      <c:pt idx="201">
                        <c:v>1.58</c:v>
                      </c:pt>
                      <c:pt idx="202">
                        <c:v>1.58</c:v>
                      </c:pt>
                      <c:pt idx="203">
                        <c:v>1.58</c:v>
                      </c:pt>
                      <c:pt idx="204">
                        <c:v>1.58</c:v>
                      </c:pt>
                      <c:pt idx="205">
                        <c:v>1.56</c:v>
                      </c:pt>
                      <c:pt idx="206">
                        <c:v>1.52</c:v>
                      </c:pt>
                      <c:pt idx="207">
                        <c:v>1.46</c:v>
                      </c:pt>
                      <c:pt idx="208">
                        <c:v>1.41</c:v>
                      </c:pt>
                      <c:pt idx="209">
                        <c:v>1.35</c:v>
                      </c:pt>
                      <c:pt idx="210">
                        <c:v>1.29</c:v>
                      </c:pt>
                      <c:pt idx="211">
                        <c:v>1.23</c:v>
                      </c:pt>
                      <c:pt idx="212">
                        <c:v>1.17</c:v>
                      </c:pt>
                      <c:pt idx="213">
                        <c:v>1.1200000000000001</c:v>
                      </c:pt>
                      <c:pt idx="214">
                        <c:v>1.1000000000000001</c:v>
                      </c:pt>
                      <c:pt idx="215">
                        <c:v>1.1000000000000001</c:v>
                      </c:pt>
                      <c:pt idx="216">
                        <c:v>1.1200000000000001</c:v>
                      </c:pt>
                      <c:pt idx="217">
                        <c:v>1.17</c:v>
                      </c:pt>
                      <c:pt idx="218">
                        <c:v>1.23</c:v>
                      </c:pt>
                      <c:pt idx="219">
                        <c:v>1.29</c:v>
                      </c:pt>
                      <c:pt idx="220">
                        <c:v>1.35</c:v>
                      </c:pt>
                      <c:pt idx="221">
                        <c:v>1.41</c:v>
                      </c:pt>
                      <c:pt idx="222">
                        <c:v>1.46</c:v>
                      </c:pt>
                      <c:pt idx="223">
                        <c:v>1.52</c:v>
                      </c:pt>
                      <c:pt idx="224">
                        <c:v>1.56</c:v>
                      </c:pt>
                      <c:pt idx="225">
                        <c:v>1.58</c:v>
                      </c:pt>
                      <c:pt idx="226">
                        <c:v>1.58</c:v>
                      </c:pt>
                      <c:pt idx="227">
                        <c:v>1.58</c:v>
                      </c:pt>
                      <c:pt idx="228">
                        <c:v>1.58</c:v>
                      </c:pt>
                      <c:pt idx="229">
                        <c:v>1.58</c:v>
                      </c:pt>
                      <c:pt idx="230">
                        <c:v>1.58</c:v>
                      </c:pt>
                      <c:pt idx="231">
                        <c:v>1.54</c:v>
                      </c:pt>
                      <c:pt idx="232">
                        <c:v>1.43</c:v>
                      </c:pt>
                      <c:pt idx="233">
                        <c:v>1.34</c:v>
                      </c:pt>
                      <c:pt idx="234">
                        <c:v>1.31</c:v>
                      </c:pt>
                      <c:pt idx="235">
                        <c:v>1.38</c:v>
                      </c:pt>
                      <c:pt idx="236">
                        <c:v>1.49</c:v>
                      </c:pt>
                      <c:pt idx="237">
                        <c:v>1.58</c:v>
                      </c:pt>
                      <c:pt idx="238">
                        <c:v>1.58</c:v>
                      </c:pt>
                      <c:pt idx="239">
                        <c:v>1.58</c:v>
                      </c:pt>
                      <c:pt idx="240">
                        <c:v>1.56</c:v>
                      </c:pt>
                      <c:pt idx="241">
                        <c:v>1.53</c:v>
                      </c:pt>
                      <c:pt idx="242">
                        <c:v>1.44</c:v>
                      </c:pt>
                      <c:pt idx="243">
                        <c:v>1.33</c:v>
                      </c:pt>
                      <c:pt idx="244">
                        <c:v>1.22</c:v>
                      </c:pt>
                      <c:pt idx="245">
                        <c:v>1.08</c:v>
                      </c:pt>
                      <c:pt idx="246">
                        <c:v>0.97</c:v>
                      </c:pt>
                      <c:pt idx="247">
                        <c:v>0.88</c:v>
                      </c:pt>
                      <c:pt idx="248">
                        <c:v>0.85</c:v>
                      </c:pt>
                      <c:pt idx="249">
                        <c:v>0.88</c:v>
                      </c:pt>
                      <c:pt idx="250">
                        <c:v>0.96</c:v>
                      </c:pt>
                      <c:pt idx="251">
                        <c:v>1.05</c:v>
                      </c:pt>
                      <c:pt idx="252">
                        <c:v>1.1499999999999999</c:v>
                      </c:pt>
                      <c:pt idx="253">
                        <c:v>1.27</c:v>
                      </c:pt>
                      <c:pt idx="254">
                        <c:v>1.35</c:v>
                      </c:pt>
                      <c:pt idx="255">
                        <c:v>1.4</c:v>
                      </c:pt>
                      <c:pt idx="256">
                        <c:v>1.45</c:v>
                      </c:pt>
                      <c:pt idx="257">
                        <c:v>1.49</c:v>
                      </c:pt>
                      <c:pt idx="258">
                        <c:v>1.53</c:v>
                      </c:pt>
                      <c:pt idx="259">
                        <c:v>1.56</c:v>
                      </c:pt>
                      <c:pt idx="260">
                        <c:v>1.58</c:v>
                      </c:pt>
                      <c:pt idx="261">
                        <c:v>1.54</c:v>
                      </c:pt>
                      <c:pt idx="262">
                        <c:v>1.43</c:v>
                      </c:pt>
                      <c:pt idx="263">
                        <c:v>1.28</c:v>
                      </c:pt>
                      <c:pt idx="264">
                        <c:v>1.22</c:v>
                      </c:pt>
                      <c:pt idx="265">
                        <c:v>1.28</c:v>
                      </c:pt>
                      <c:pt idx="266">
                        <c:v>1.41</c:v>
                      </c:pt>
                      <c:pt idx="267">
                        <c:v>1.53</c:v>
                      </c:pt>
                      <c:pt idx="268">
                        <c:v>1.58</c:v>
                      </c:pt>
                      <c:pt idx="269">
                        <c:v>1.58</c:v>
                      </c:pt>
                      <c:pt idx="270">
                        <c:v>1.58</c:v>
                      </c:pt>
                      <c:pt idx="271">
                        <c:v>1.58</c:v>
                      </c:pt>
                      <c:pt idx="272">
                        <c:v>1.58</c:v>
                      </c:pt>
                      <c:pt idx="273">
                        <c:v>1.58</c:v>
                      </c:pt>
                      <c:pt idx="274">
                        <c:v>1.58</c:v>
                      </c:pt>
                      <c:pt idx="275">
                        <c:v>1.57</c:v>
                      </c:pt>
                      <c:pt idx="276">
                        <c:v>1.55</c:v>
                      </c:pt>
                      <c:pt idx="277">
                        <c:v>1.51</c:v>
                      </c:pt>
                      <c:pt idx="278">
                        <c:v>1.44</c:v>
                      </c:pt>
                      <c:pt idx="279">
                        <c:v>1.36</c:v>
                      </c:pt>
                      <c:pt idx="280">
                        <c:v>1.27</c:v>
                      </c:pt>
                      <c:pt idx="281">
                        <c:v>1.1599999999999999</c:v>
                      </c:pt>
                      <c:pt idx="282">
                        <c:v>1.08</c:v>
                      </c:pt>
                      <c:pt idx="283">
                        <c:v>1.01</c:v>
                      </c:pt>
                      <c:pt idx="284">
                        <c:v>0.98</c:v>
                      </c:pt>
                      <c:pt idx="285">
                        <c:v>0.97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2C-46E8-A0E3-EF16B684095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стенд'!$F$2</c15:sqref>
                        </c15:formulaRef>
                      </c:ext>
                    </c:extLst>
                    <c:strCache>
                      <c:ptCount val="1"/>
                      <c:pt idx="0">
                        <c:v>4 лампы наклон 1 плоск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'Большой стенд'!$F$3:$F$288</c15:sqref>
                        </c15:formulaRef>
                      </c:ext>
                    </c:extLst>
                    <c:numCache>
                      <c:formatCode>General</c:formatCode>
                      <c:ptCount val="286"/>
                      <c:pt idx="0">
                        <c:v>1.05</c:v>
                      </c:pt>
                      <c:pt idx="1">
                        <c:v>1.1100000000000001</c:v>
                      </c:pt>
                      <c:pt idx="2">
                        <c:v>1.17</c:v>
                      </c:pt>
                      <c:pt idx="3">
                        <c:v>1.25</c:v>
                      </c:pt>
                      <c:pt idx="4">
                        <c:v>1.34</c:v>
                      </c:pt>
                      <c:pt idx="5">
                        <c:v>1.42</c:v>
                      </c:pt>
                      <c:pt idx="6">
                        <c:v>1.46</c:v>
                      </c:pt>
                      <c:pt idx="7">
                        <c:v>1.46</c:v>
                      </c:pt>
                      <c:pt idx="8">
                        <c:v>1.45</c:v>
                      </c:pt>
                      <c:pt idx="9">
                        <c:v>1.45</c:v>
                      </c:pt>
                      <c:pt idx="10">
                        <c:v>1.45</c:v>
                      </c:pt>
                      <c:pt idx="11">
                        <c:v>1.45</c:v>
                      </c:pt>
                      <c:pt idx="12">
                        <c:v>1.45</c:v>
                      </c:pt>
                      <c:pt idx="13">
                        <c:v>1.46</c:v>
                      </c:pt>
                      <c:pt idx="14">
                        <c:v>1.46</c:v>
                      </c:pt>
                      <c:pt idx="15">
                        <c:v>1.46</c:v>
                      </c:pt>
                      <c:pt idx="16">
                        <c:v>1.46</c:v>
                      </c:pt>
                      <c:pt idx="17">
                        <c:v>1.46</c:v>
                      </c:pt>
                      <c:pt idx="18">
                        <c:v>1.46</c:v>
                      </c:pt>
                      <c:pt idx="19">
                        <c:v>1.46</c:v>
                      </c:pt>
                      <c:pt idx="20">
                        <c:v>1.47</c:v>
                      </c:pt>
                      <c:pt idx="21">
                        <c:v>1.48</c:v>
                      </c:pt>
                      <c:pt idx="22">
                        <c:v>1.49</c:v>
                      </c:pt>
                      <c:pt idx="23">
                        <c:v>1.5</c:v>
                      </c:pt>
                      <c:pt idx="24">
                        <c:v>1.5</c:v>
                      </c:pt>
                      <c:pt idx="25">
                        <c:v>1.5</c:v>
                      </c:pt>
                      <c:pt idx="26">
                        <c:v>1.48</c:v>
                      </c:pt>
                      <c:pt idx="27">
                        <c:v>1.45</c:v>
                      </c:pt>
                      <c:pt idx="28">
                        <c:v>1.42</c:v>
                      </c:pt>
                      <c:pt idx="29">
                        <c:v>1.38</c:v>
                      </c:pt>
                      <c:pt idx="30">
                        <c:v>1.31</c:v>
                      </c:pt>
                      <c:pt idx="31">
                        <c:v>1.22</c:v>
                      </c:pt>
                      <c:pt idx="32">
                        <c:v>1.1299999999999999</c:v>
                      </c:pt>
                      <c:pt idx="33">
                        <c:v>1.02</c:v>
                      </c:pt>
                      <c:pt idx="34">
                        <c:v>0.93</c:v>
                      </c:pt>
                      <c:pt idx="35">
                        <c:v>0.87</c:v>
                      </c:pt>
                      <c:pt idx="36">
                        <c:v>0.84</c:v>
                      </c:pt>
                      <c:pt idx="37">
                        <c:v>0.88</c:v>
                      </c:pt>
                      <c:pt idx="38">
                        <c:v>0.94</c:v>
                      </c:pt>
                      <c:pt idx="39">
                        <c:v>1.04</c:v>
                      </c:pt>
                      <c:pt idx="40">
                        <c:v>1.1299999999999999</c:v>
                      </c:pt>
                      <c:pt idx="41">
                        <c:v>1.22</c:v>
                      </c:pt>
                      <c:pt idx="42">
                        <c:v>1.29</c:v>
                      </c:pt>
                      <c:pt idx="43">
                        <c:v>1.36</c:v>
                      </c:pt>
                      <c:pt idx="44">
                        <c:v>1.4</c:v>
                      </c:pt>
                      <c:pt idx="45">
                        <c:v>1.44</c:v>
                      </c:pt>
                      <c:pt idx="46">
                        <c:v>1.47</c:v>
                      </c:pt>
                      <c:pt idx="47">
                        <c:v>1.49</c:v>
                      </c:pt>
                      <c:pt idx="48">
                        <c:v>1.5</c:v>
                      </c:pt>
                      <c:pt idx="49">
                        <c:v>1.51</c:v>
                      </c:pt>
                      <c:pt idx="50">
                        <c:v>1.51</c:v>
                      </c:pt>
                      <c:pt idx="51">
                        <c:v>1.5</c:v>
                      </c:pt>
                      <c:pt idx="52">
                        <c:v>1.5</c:v>
                      </c:pt>
                      <c:pt idx="53">
                        <c:v>1.49</c:v>
                      </c:pt>
                      <c:pt idx="54">
                        <c:v>1.49</c:v>
                      </c:pt>
                      <c:pt idx="55">
                        <c:v>1.49</c:v>
                      </c:pt>
                      <c:pt idx="56">
                        <c:v>1.5</c:v>
                      </c:pt>
                      <c:pt idx="57">
                        <c:v>1.5</c:v>
                      </c:pt>
                      <c:pt idx="58">
                        <c:v>1.5</c:v>
                      </c:pt>
                      <c:pt idx="59">
                        <c:v>1.5</c:v>
                      </c:pt>
                      <c:pt idx="60">
                        <c:v>1.5</c:v>
                      </c:pt>
                      <c:pt idx="61">
                        <c:v>1.5</c:v>
                      </c:pt>
                      <c:pt idx="62">
                        <c:v>1.5</c:v>
                      </c:pt>
                      <c:pt idx="63">
                        <c:v>1.49</c:v>
                      </c:pt>
                      <c:pt idx="64">
                        <c:v>1.48</c:v>
                      </c:pt>
                      <c:pt idx="65">
                        <c:v>1.47</c:v>
                      </c:pt>
                      <c:pt idx="66">
                        <c:v>1.44</c:v>
                      </c:pt>
                      <c:pt idx="67">
                        <c:v>1.36</c:v>
                      </c:pt>
                      <c:pt idx="68">
                        <c:v>1.29</c:v>
                      </c:pt>
                      <c:pt idx="69">
                        <c:v>1.22</c:v>
                      </c:pt>
                      <c:pt idx="70">
                        <c:v>1.1599999999999999</c:v>
                      </c:pt>
                      <c:pt idx="71">
                        <c:v>1.1100000000000001</c:v>
                      </c:pt>
                      <c:pt idx="72">
                        <c:v>1.1100000000000001</c:v>
                      </c:pt>
                      <c:pt idx="73">
                        <c:v>1.1599999999999999</c:v>
                      </c:pt>
                      <c:pt idx="74">
                        <c:v>1.22</c:v>
                      </c:pt>
                      <c:pt idx="75">
                        <c:v>1.29</c:v>
                      </c:pt>
                      <c:pt idx="76">
                        <c:v>1.36</c:v>
                      </c:pt>
                      <c:pt idx="77">
                        <c:v>1.44</c:v>
                      </c:pt>
                      <c:pt idx="78">
                        <c:v>1.47</c:v>
                      </c:pt>
                      <c:pt idx="79">
                        <c:v>1.48</c:v>
                      </c:pt>
                      <c:pt idx="80">
                        <c:v>1.49</c:v>
                      </c:pt>
                      <c:pt idx="81">
                        <c:v>1.5</c:v>
                      </c:pt>
                      <c:pt idx="82">
                        <c:v>1.5</c:v>
                      </c:pt>
                      <c:pt idx="83">
                        <c:v>1.5</c:v>
                      </c:pt>
                      <c:pt idx="84">
                        <c:v>1.5</c:v>
                      </c:pt>
                      <c:pt idx="85">
                        <c:v>1.5</c:v>
                      </c:pt>
                      <c:pt idx="86">
                        <c:v>1.5</c:v>
                      </c:pt>
                      <c:pt idx="87">
                        <c:v>1.5</c:v>
                      </c:pt>
                      <c:pt idx="88">
                        <c:v>1.49</c:v>
                      </c:pt>
                      <c:pt idx="89">
                        <c:v>1.49</c:v>
                      </c:pt>
                      <c:pt idx="90">
                        <c:v>1.49</c:v>
                      </c:pt>
                      <c:pt idx="91">
                        <c:v>1.5</c:v>
                      </c:pt>
                      <c:pt idx="92">
                        <c:v>1.5</c:v>
                      </c:pt>
                      <c:pt idx="93">
                        <c:v>1.51</c:v>
                      </c:pt>
                      <c:pt idx="94">
                        <c:v>1.51</c:v>
                      </c:pt>
                      <c:pt idx="95">
                        <c:v>1.5</c:v>
                      </c:pt>
                      <c:pt idx="96">
                        <c:v>1.49</c:v>
                      </c:pt>
                      <c:pt idx="97">
                        <c:v>1.47</c:v>
                      </c:pt>
                      <c:pt idx="98">
                        <c:v>1.44</c:v>
                      </c:pt>
                      <c:pt idx="99">
                        <c:v>1.4</c:v>
                      </c:pt>
                      <c:pt idx="100">
                        <c:v>1.36</c:v>
                      </c:pt>
                      <c:pt idx="101">
                        <c:v>1.29</c:v>
                      </c:pt>
                      <c:pt idx="102">
                        <c:v>1.22</c:v>
                      </c:pt>
                      <c:pt idx="103">
                        <c:v>1.1299999999999999</c:v>
                      </c:pt>
                      <c:pt idx="104">
                        <c:v>1.04</c:v>
                      </c:pt>
                      <c:pt idx="105">
                        <c:v>0.94</c:v>
                      </c:pt>
                      <c:pt idx="106">
                        <c:v>0.88</c:v>
                      </c:pt>
                      <c:pt idx="107">
                        <c:v>0.84</c:v>
                      </c:pt>
                      <c:pt idx="108">
                        <c:v>0.87</c:v>
                      </c:pt>
                      <c:pt idx="109">
                        <c:v>0.93</c:v>
                      </c:pt>
                      <c:pt idx="110">
                        <c:v>1.02</c:v>
                      </c:pt>
                      <c:pt idx="111">
                        <c:v>1.1299999999999999</c:v>
                      </c:pt>
                      <c:pt idx="112">
                        <c:v>1.22</c:v>
                      </c:pt>
                      <c:pt idx="113">
                        <c:v>1.31</c:v>
                      </c:pt>
                      <c:pt idx="114">
                        <c:v>1.38</c:v>
                      </c:pt>
                      <c:pt idx="115">
                        <c:v>1.42</c:v>
                      </c:pt>
                      <c:pt idx="116">
                        <c:v>1.45</c:v>
                      </c:pt>
                      <c:pt idx="117">
                        <c:v>1.48</c:v>
                      </c:pt>
                      <c:pt idx="118">
                        <c:v>1.5</c:v>
                      </c:pt>
                      <c:pt idx="119">
                        <c:v>1.5</c:v>
                      </c:pt>
                      <c:pt idx="120">
                        <c:v>1.5</c:v>
                      </c:pt>
                      <c:pt idx="121">
                        <c:v>1.49</c:v>
                      </c:pt>
                      <c:pt idx="122">
                        <c:v>1.48</c:v>
                      </c:pt>
                      <c:pt idx="123">
                        <c:v>1.47</c:v>
                      </c:pt>
                      <c:pt idx="124">
                        <c:v>1.46</c:v>
                      </c:pt>
                      <c:pt idx="125">
                        <c:v>1.46</c:v>
                      </c:pt>
                      <c:pt idx="126">
                        <c:v>1.46</c:v>
                      </c:pt>
                      <c:pt idx="127">
                        <c:v>1.46</c:v>
                      </c:pt>
                      <c:pt idx="128">
                        <c:v>1.46</c:v>
                      </c:pt>
                      <c:pt idx="129">
                        <c:v>1.46</c:v>
                      </c:pt>
                      <c:pt idx="130">
                        <c:v>1.46</c:v>
                      </c:pt>
                      <c:pt idx="131">
                        <c:v>1.45</c:v>
                      </c:pt>
                      <c:pt idx="132">
                        <c:v>1.45</c:v>
                      </c:pt>
                      <c:pt idx="133">
                        <c:v>1.45</c:v>
                      </c:pt>
                      <c:pt idx="134">
                        <c:v>1.45</c:v>
                      </c:pt>
                      <c:pt idx="135">
                        <c:v>1.45</c:v>
                      </c:pt>
                      <c:pt idx="136">
                        <c:v>1.46</c:v>
                      </c:pt>
                      <c:pt idx="137">
                        <c:v>1.46</c:v>
                      </c:pt>
                      <c:pt idx="138">
                        <c:v>1.42</c:v>
                      </c:pt>
                      <c:pt idx="139">
                        <c:v>1.34</c:v>
                      </c:pt>
                      <c:pt idx="140">
                        <c:v>1.25</c:v>
                      </c:pt>
                      <c:pt idx="141">
                        <c:v>1.17</c:v>
                      </c:pt>
                      <c:pt idx="142">
                        <c:v>1.1100000000000001</c:v>
                      </c:pt>
                      <c:pt idx="143">
                        <c:v>1.05</c:v>
                      </c:pt>
                      <c:pt idx="144">
                        <c:v>1.1100000000000001</c:v>
                      </c:pt>
                      <c:pt idx="145">
                        <c:v>1.17</c:v>
                      </c:pt>
                      <c:pt idx="146">
                        <c:v>1.25</c:v>
                      </c:pt>
                      <c:pt idx="147">
                        <c:v>1.34</c:v>
                      </c:pt>
                      <c:pt idx="148">
                        <c:v>1.42</c:v>
                      </c:pt>
                      <c:pt idx="149">
                        <c:v>1.46</c:v>
                      </c:pt>
                      <c:pt idx="150">
                        <c:v>1.46</c:v>
                      </c:pt>
                      <c:pt idx="151">
                        <c:v>1.45</c:v>
                      </c:pt>
                      <c:pt idx="152">
                        <c:v>1.45</c:v>
                      </c:pt>
                      <c:pt idx="153">
                        <c:v>1.45</c:v>
                      </c:pt>
                      <c:pt idx="154">
                        <c:v>1.45</c:v>
                      </c:pt>
                      <c:pt idx="155">
                        <c:v>1.45</c:v>
                      </c:pt>
                      <c:pt idx="156">
                        <c:v>1.46</c:v>
                      </c:pt>
                      <c:pt idx="157">
                        <c:v>1.46</c:v>
                      </c:pt>
                      <c:pt idx="158">
                        <c:v>1.46</c:v>
                      </c:pt>
                      <c:pt idx="159">
                        <c:v>1.46</c:v>
                      </c:pt>
                      <c:pt idx="160">
                        <c:v>1.46</c:v>
                      </c:pt>
                      <c:pt idx="161">
                        <c:v>1.46</c:v>
                      </c:pt>
                      <c:pt idx="162">
                        <c:v>1.46</c:v>
                      </c:pt>
                      <c:pt idx="163">
                        <c:v>1.47</c:v>
                      </c:pt>
                      <c:pt idx="164">
                        <c:v>1.48</c:v>
                      </c:pt>
                      <c:pt idx="165">
                        <c:v>1.49</c:v>
                      </c:pt>
                      <c:pt idx="166">
                        <c:v>1.5</c:v>
                      </c:pt>
                      <c:pt idx="167">
                        <c:v>1.5</c:v>
                      </c:pt>
                      <c:pt idx="168">
                        <c:v>1.5</c:v>
                      </c:pt>
                      <c:pt idx="169">
                        <c:v>1.48</c:v>
                      </c:pt>
                      <c:pt idx="170">
                        <c:v>1.45</c:v>
                      </c:pt>
                      <c:pt idx="171">
                        <c:v>1.42</c:v>
                      </c:pt>
                      <c:pt idx="172">
                        <c:v>1.38</c:v>
                      </c:pt>
                      <c:pt idx="173">
                        <c:v>1.31</c:v>
                      </c:pt>
                      <c:pt idx="174">
                        <c:v>1.22</c:v>
                      </c:pt>
                      <c:pt idx="175">
                        <c:v>1.1299999999999999</c:v>
                      </c:pt>
                      <c:pt idx="176">
                        <c:v>1.02</c:v>
                      </c:pt>
                      <c:pt idx="177">
                        <c:v>0.93</c:v>
                      </c:pt>
                      <c:pt idx="178">
                        <c:v>0.87</c:v>
                      </c:pt>
                      <c:pt idx="179">
                        <c:v>0.84</c:v>
                      </c:pt>
                      <c:pt idx="180">
                        <c:v>0.88</c:v>
                      </c:pt>
                      <c:pt idx="181">
                        <c:v>0.94</c:v>
                      </c:pt>
                      <c:pt idx="182">
                        <c:v>1.04</c:v>
                      </c:pt>
                      <c:pt idx="183">
                        <c:v>1.1299999999999999</c:v>
                      </c:pt>
                      <c:pt idx="184">
                        <c:v>1.22</c:v>
                      </c:pt>
                      <c:pt idx="185">
                        <c:v>1.29</c:v>
                      </c:pt>
                      <c:pt idx="186">
                        <c:v>1.36</c:v>
                      </c:pt>
                      <c:pt idx="187">
                        <c:v>1.4</c:v>
                      </c:pt>
                      <c:pt idx="188">
                        <c:v>1.44</c:v>
                      </c:pt>
                      <c:pt idx="189">
                        <c:v>1.47</c:v>
                      </c:pt>
                      <c:pt idx="190">
                        <c:v>1.49</c:v>
                      </c:pt>
                      <c:pt idx="191">
                        <c:v>1.5</c:v>
                      </c:pt>
                      <c:pt idx="192">
                        <c:v>1.51</c:v>
                      </c:pt>
                      <c:pt idx="193">
                        <c:v>1.51</c:v>
                      </c:pt>
                      <c:pt idx="194">
                        <c:v>1.5</c:v>
                      </c:pt>
                      <c:pt idx="195">
                        <c:v>1.5</c:v>
                      </c:pt>
                      <c:pt idx="196">
                        <c:v>1.49</c:v>
                      </c:pt>
                      <c:pt idx="197">
                        <c:v>1.49</c:v>
                      </c:pt>
                      <c:pt idx="198">
                        <c:v>1.49</c:v>
                      </c:pt>
                      <c:pt idx="199">
                        <c:v>1.5</c:v>
                      </c:pt>
                      <c:pt idx="200">
                        <c:v>1.5</c:v>
                      </c:pt>
                      <c:pt idx="201">
                        <c:v>1.5</c:v>
                      </c:pt>
                      <c:pt idx="202">
                        <c:v>1.5</c:v>
                      </c:pt>
                      <c:pt idx="203">
                        <c:v>1.5</c:v>
                      </c:pt>
                      <c:pt idx="204">
                        <c:v>1.5</c:v>
                      </c:pt>
                      <c:pt idx="205">
                        <c:v>1.5</c:v>
                      </c:pt>
                      <c:pt idx="206">
                        <c:v>1.49</c:v>
                      </c:pt>
                      <c:pt idx="207">
                        <c:v>1.48</c:v>
                      </c:pt>
                      <c:pt idx="208">
                        <c:v>1.47</c:v>
                      </c:pt>
                      <c:pt idx="209">
                        <c:v>1.44</c:v>
                      </c:pt>
                      <c:pt idx="210">
                        <c:v>1.36</c:v>
                      </c:pt>
                      <c:pt idx="211">
                        <c:v>1.29</c:v>
                      </c:pt>
                      <c:pt idx="212">
                        <c:v>1.22</c:v>
                      </c:pt>
                      <c:pt idx="213">
                        <c:v>1.1599999999999999</c:v>
                      </c:pt>
                      <c:pt idx="214">
                        <c:v>1.1100000000000001</c:v>
                      </c:pt>
                      <c:pt idx="215">
                        <c:v>1.1100000000000001</c:v>
                      </c:pt>
                      <c:pt idx="216">
                        <c:v>1.1599999999999999</c:v>
                      </c:pt>
                      <c:pt idx="217">
                        <c:v>1.22</c:v>
                      </c:pt>
                      <c:pt idx="218">
                        <c:v>1.29</c:v>
                      </c:pt>
                      <c:pt idx="219">
                        <c:v>1.36</c:v>
                      </c:pt>
                      <c:pt idx="220">
                        <c:v>1.44</c:v>
                      </c:pt>
                      <c:pt idx="221">
                        <c:v>1.47</c:v>
                      </c:pt>
                      <c:pt idx="222">
                        <c:v>1.48</c:v>
                      </c:pt>
                      <c:pt idx="223">
                        <c:v>1.49</c:v>
                      </c:pt>
                      <c:pt idx="224">
                        <c:v>1.5</c:v>
                      </c:pt>
                      <c:pt idx="225">
                        <c:v>1.5</c:v>
                      </c:pt>
                      <c:pt idx="226">
                        <c:v>1.5</c:v>
                      </c:pt>
                      <c:pt idx="227">
                        <c:v>1.5</c:v>
                      </c:pt>
                      <c:pt idx="228">
                        <c:v>1.5</c:v>
                      </c:pt>
                      <c:pt idx="229">
                        <c:v>1.5</c:v>
                      </c:pt>
                      <c:pt idx="230">
                        <c:v>1.5</c:v>
                      </c:pt>
                      <c:pt idx="231">
                        <c:v>1.49</c:v>
                      </c:pt>
                      <c:pt idx="232">
                        <c:v>1.49</c:v>
                      </c:pt>
                      <c:pt idx="233">
                        <c:v>1.49</c:v>
                      </c:pt>
                      <c:pt idx="234">
                        <c:v>1.5</c:v>
                      </c:pt>
                      <c:pt idx="235">
                        <c:v>1.5</c:v>
                      </c:pt>
                      <c:pt idx="236">
                        <c:v>1.51</c:v>
                      </c:pt>
                      <c:pt idx="237">
                        <c:v>1.51</c:v>
                      </c:pt>
                      <c:pt idx="238">
                        <c:v>1.5</c:v>
                      </c:pt>
                      <c:pt idx="239">
                        <c:v>1.49</c:v>
                      </c:pt>
                      <c:pt idx="240">
                        <c:v>1.47</c:v>
                      </c:pt>
                      <c:pt idx="241">
                        <c:v>1.44</c:v>
                      </c:pt>
                      <c:pt idx="242">
                        <c:v>1.4</c:v>
                      </c:pt>
                      <c:pt idx="243">
                        <c:v>1.36</c:v>
                      </c:pt>
                      <c:pt idx="244">
                        <c:v>1.29</c:v>
                      </c:pt>
                      <c:pt idx="245">
                        <c:v>1.22</c:v>
                      </c:pt>
                      <c:pt idx="246">
                        <c:v>1.1299999999999999</c:v>
                      </c:pt>
                      <c:pt idx="247">
                        <c:v>1.04</c:v>
                      </c:pt>
                      <c:pt idx="248">
                        <c:v>0.94</c:v>
                      </c:pt>
                      <c:pt idx="249">
                        <c:v>0.88</c:v>
                      </c:pt>
                      <c:pt idx="250">
                        <c:v>0.84</c:v>
                      </c:pt>
                      <c:pt idx="251">
                        <c:v>0.87</c:v>
                      </c:pt>
                      <c:pt idx="252">
                        <c:v>0.93</c:v>
                      </c:pt>
                      <c:pt idx="253">
                        <c:v>1.02</c:v>
                      </c:pt>
                      <c:pt idx="254">
                        <c:v>1.1299999999999999</c:v>
                      </c:pt>
                      <c:pt idx="255">
                        <c:v>1.22</c:v>
                      </c:pt>
                      <c:pt idx="256">
                        <c:v>1.31</c:v>
                      </c:pt>
                      <c:pt idx="257">
                        <c:v>1.38</c:v>
                      </c:pt>
                      <c:pt idx="258">
                        <c:v>1.42</c:v>
                      </c:pt>
                      <c:pt idx="259">
                        <c:v>1.45</c:v>
                      </c:pt>
                      <c:pt idx="260">
                        <c:v>1.48</c:v>
                      </c:pt>
                      <c:pt idx="261">
                        <c:v>1.5</c:v>
                      </c:pt>
                      <c:pt idx="262">
                        <c:v>1.5</c:v>
                      </c:pt>
                      <c:pt idx="263">
                        <c:v>1.5</c:v>
                      </c:pt>
                      <c:pt idx="264">
                        <c:v>1.49</c:v>
                      </c:pt>
                      <c:pt idx="265">
                        <c:v>1.48</c:v>
                      </c:pt>
                      <c:pt idx="266">
                        <c:v>1.47</c:v>
                      </c:pt>
                      <c:pt idx="267">
                        <c:v>1.46</c:v>
                      </c:pt>
                      <c:pt idx="268">
                        <c:v>1.46</c:v>
                      </c:pt>
                      <c:pt idx="269">
                        <c:v>1.46</c:v>
                      </c:pt>
                      <c:pt idx="270">
                        <c:v>1.46</c:v>
                      </c:pt>
                      <c:pt idx="271">
                        <c:v>1.46</c:v>
                      </c:pt>
                      <c:pt idx="272">
                        <c:v>1.46</c:v>
                      </c:pt>
                      <c:pt idx="273">
                        <c:v>1.46</c:v>
                      </c:pt>
                      <c:pt idx="274">
                        <c:v>1.45</c:v>
                      </c:pt>
                      <c:pt idx="275">
                        <c:v>1.45</c:v>
                      </c:pt>
                      <c:pt idx="276">
                        <c:v>1.45</c:v>
                      </c:pt>
                      <c:pt idx="277">
                        <c:v>1.45</c:v>
                      </c:pt>
                      <c:pt idx="278">
                        <c:v>1.45</c:v>
                      </c:pt>
                      <c:pt idx="279">
                        <c:v>1.46</c:v>
                      </c:pt>
                      <c:pt idx="280">
                        <c:v>1.46</c:v>
                      </c:pt>
                      <c:pt idx="281">
                        <c:v>1.42</c:v>
                      </c:pt>
                      <c:pt idx="282">
                        <c:v>1.34</c:v>
                      </c:pt>
                      <c:pt idx="283">
                        <c:v>1.25</c:v>
                      </c:pt>
                      <c:pt idx="284">
                        <c:v>1.17</c:v>
                      </c:pt>
                      <c:pt idx="285">
                        <c:v>1.1100000000000001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2C-46E8-A0E3-EF16B6840951}"/>
                  </c:ext>
                </c:extLst>
              </c15:ser>
            </c15:filteredRadarSeries>
          </c:ext>
        </c:extLst>
      </c:radarChart>
      <c:catAx>
        <c:axId val="51164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642512"/>
        <c:crosses val="autoZero"/>
        <c:auto val="1"/>
        <c:lblAlgn val="ctr"/>
        <c:lblOffset val="100"/>
        <c:noMultiLvlLbl val="0"/>
      </c:catAx>
      <c:valAx>
        <c:axId val="5116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64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относительные</a:t>
            </a:r>
            <a:r>
              <a:rPr lang="ru-RU" baseline="0"/>
              <a:t> показатели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отношение минимума к максимуму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FAE-4A85-AC02-2B872CB888C7}"/>
              </c:ext>
            </c:extLst>
          </c:dPt>
          <c:xVal>
            <c:numRef>
              <c:f>'3 лампы'!$K$2:$O$2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'3 лампы'!$K$3:$O$3</c:f>
              <c:numCache>
                <c:formatCode>General</c:formatCode>
                <c:ptCount val="5"/>
                <c:pt idx="0">
                  <c:v>0.44736842105263164</c:v>
                </c:pt>
                <c:pt idx="1">
                  <c:v>0.44736842105263164</c:v>
                </c:pt>
                <c:pt idx="2">
                  <c:v>0.54385964912280704</c:v>
                </c:pt>
                <c:pt idx="3">
                  <c:v>0.5614035087719299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2-4FBB-AFC4-633BD09E2A8C}"/>
            </c:ext>
          </c:extLst>
        </c:ser>
        <c:ser>
          <c:idx val="1"/>
          <c:order val="1"/>
          <c:tx>
            <c:v>отношение минимума к расчёту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FAE-4A85-AC02-2B872CB888C7}"/>
              </c:ext>
            </c:extLst>
          </c:dPt>
          <c:xVal>
            <c:numRef>
              <c:f>'3 лампы'!$K$2:$O$2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'3 лампы'!$K$4:$O$4</c:f>
              <c:numCache>
                <c:formatCode>General</c:formatCode>
                <c:ptCount val="5"/>
                <c:pt idx="0">
                  <c:v>0.42238781296866412</c:v>
                </c:pt>
                <c:pt idx="1">
                  <c:v>0.42238781296866412</c:v>
                </c:pt>
                <c:pt idx="2">
                  <c:v>0.51349106674621914</c:v>
                </c:pt>
                <c:pt idx="3">
                  <c:v>0.53005529470577462</c:v>
                </c:pt>
                <c:pt idx="4">
                  <c:v>0.46379838286755282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2-4FBB-AFC4-633BD09E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23840"/>
        <c:axId val="686624560"/>
      </c:scatterChart>
      <c:valAx>
        <c:axId val="6866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Сдвиг от</a:t>
                </a:r>
                <a:r>
                  <a:rPr lang="ru-RU" baseline="0"/>
                  <a:t> центра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624560"/>
        <c:crosses val="autoZero"/>
        <c:crossBetween val="midCat"/>
      </c:valAx>
      <c:valAx>
        <c:axId val="686624560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Мин/макс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6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2"/>
          <c:order val="2"/>
          <c:tx>
            <c:v>R=10,5 см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 лампы'!$A$3:$A$145</c:f>
              <c:numCache>
                <c:formatCode>General</c:formatCode>
                <c:ptCount val="14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</c:numCache>
              <c:extLst xmlns:c15="http://schemas.microsoft.com/office/drawing/2012/chart"/>
            </c:numRef>
          </c:cat>
          <c:val>
            <c:numRef>
              <c:f>'3 лампы'!$D$3:$D$145</c:f>
              <c:numCache>
                <c:formatCode>General</c:formatCode>
                <c:ptCount val="143"/>
                <c:pt idx="0">
                  <c:v>1.1200000000000001</c:v>
                </c:pt>
                <c:pt idx="1">
                  <c:v>1.1200000000000001</c:v>
                </c:pt>
                <c:pt idx="2">
                  <c:v>1.1200000000000001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1.1100000000000001</c:v>
                </c:pt>
                <c:pt idx="9">
                  <c:v>1</c:v>
                </c:pt>
                <c:pt idx="10">
                  <c:v>0.78</c:v>
                </c:pt>
                <c:pt idx="11">
                  <c:v>0.68</c:v>
                </c:pt>
                <c:pt idx="12">
                  <c:v>0.75</c:v>
                </c:pt>
                <c:pt idx="13">
                  <c:v>0.82</c:v>
                </c:pt>
                <c:pt idx="14">
                  <c:v>0.95</c:v>
                </c:pt>
                <c:pt idx="15">
                  <c:v>1.0900000000000001</c:v>
                </c:pt>
                <c:pt idx="16">
                  <c:v>1.1399999999999999</c:v>
                </c:pt>
                <c:pt idx="17">
                  <c:v>1.1399999999999999</c:v>
                </c:pt>
                <c:pt idx="18">
                  <c:v>1.1299999999999999</c:v>
                </c:pt>
                <c:pt idx="19">
                  <c:v>1.1200000000000001</c:v>
                </c:pt>
                <c:pt idx="20">
                  <c:v>0.94</c:v>
                </c:pt>
                <c:pt idx="21">
                  <c:v>0.84</c:v>
                </c:pt>
                <c:pt idx="22">
                  <c:v>1.04</c:v>
                </c:pt>
                <c:pt idx="23">
                  <c:v>0.96</c:v>
                </c:pt>
                <c:pt idx="24">
                  <c:v>0.87</c:v>
                </c:pt>
                <c:pt idx="25">
                  <c:v>0.74</c:v>
                </c:pt>
                <c:pt idx="26">
                  <c:v>0.62</c:v>
                </c:pt>
                <c:pt idx="27">
                  <c:v>0.63</c:v>
                </c:pt>
                <c:pt idx="28">
                  <c:v>0.78</c:v>
                </c:pt>
                <c:pt idx="29">
                  <c:v>0.98</c:v>
                </c:pt>
                <c:pt idx="30">
                  <c:v>1.1100000000000001</c:v>
                </c:pt>
                <c:pt idx="31">
                  <c:v>1.1299999999999999</c:v>
                </c:pt>
                <c:pt idx="32">
                  <c:v>1.1299999999999999</c:v>
                </c:pt>
                <c:pt idx="33">
                  <c:v>1.1399999999999999</c:v>
                </c:pt>
                <c:pt idx="34">
                  <c:v>1.1399999999999999</c:v>
                </c:pt>
                <c:pt idx="35">
                  <c:v>1.1100000000000001</c:v>
                </c:pt>
                <c:pt idx="36">
                  <c:v>0.99</c:v>
                </c:pt>
                <c:pt idx="37">
                  <c:v>0.83</c:v>
                </c:pt>
                <c:pt idx="38">
                  <c:v>0.8</c:v>
                </c:pt>
                <c:pt idx="39">
                  <c:v>0.9</c:v>
                </c:pt>
                <c:pt idx="40">
                  <c:v>1.04</c:v>
                </c:pt>
                <c:pt idx="41">
                  <c:v>1.1200000000000001</c:v>
                </c:pt>
                <c:pt idx="42">
                  <c:v>1.1200000000000001</c:v>
                </c:pt>
                <c:pt idx="43">
                  <c:v>1.1200000000000001</c:v>
                </c:pt>
                <c:pt idx="44">
                  <c:v>1.1200000000000001</c:v>
                </c:pt>
                <c:pt idx="45">
                  <c:v>1.1299999999999999</c:v>
                </c:pt>
                <c:pt idx="46">
                  <c:v>1.01</c:v>
                </c:pt>
                <c:pt idx="47">
                  <c:v>0.83</c:v>
                </c:pt>
                <c:pt idx="48">
                  <c:v>0.98</c:v>
                </c:pt>
                <c:pt idx="49">
                  <c:v>1.1200000000000001</c:v>
                </c:pt>
                <c:pt idx="50">
                  <c:v>1.1399999999999999</c:v>
                </c:pt>
                <c:pt idx="51">
                  <c:v>1.1399999999999999</c:v>
                </c:pt>
                <c:pt idx="52">
                  <c:v>1.1399999999999999</c:v>
                </c:pt>
                <c:pt idx="53">
                  <c:v>1.1299999999999999</c:v>
                </c:pt>
                <c:pt idx="54">
                  <c:v>1.1200000000000001</c:v>
                </c:pt>
                <c:pt idx="55">
                  <c:v>1.02</c:v>
                </c:pt>
                <c:pt idx="56">
                  <c:v>0.88</c:v>
                </c:pt>
                <c:pt idx="57">
                  <c:v>0.76</c:v>
                </c:pt>
                <c:pt idx="58">
                  <c:v>0.74</c:v>
                </c:pt>
                <c:pt idx="59">
                  <c:v>0.67</c:v>
                </c:pt>
                <c:pt idx="60">
                  <c:v>0.85</c:v>
                </c:pt>
                <c:pt idx="61">
                  <c:v>0.89</c:v>
                </c:pt>
                <c:pt idx="62">
                  <c:v>0.97</c:v>
                </c:pt>
                <c:pt idx="63">
                  <c:v>1.1000000000000001</c:v>
                </c:pt>
                <c:pt idx="64">
                  <c:v>1.1399999999999999</c:v>
                </c:pt>
                <c:pt idx="65">
                  <c:v>1.1399999999999999</c:v>
                </c:pt>
                <c:pt idx="66">
                  <c:v>1.1299999999999999</c:v>
                </c:pt>
                <c:pt idx="67">
                  <c:v>1.1200000000000001</c:v>
                </c:pt>
                <c:pt idx="68">
                  <c:v>1.0900000000000001</c:v>
                </c:pt>
                <c:pt idx="69">
                  <c:v>1.02</c:v>
                </c:pt>
                <c:pt idx="70">
                  <c:v>0.95</c:v>
                </c:pt>
                <c:pt idx="71">
                  <c:v>0.89</c:v>
                </c:pt>
                <c:pt idx="72">
                  <c:v>0.87</c:v>
                </c:pt>
                <c:pt idx="73">
                  <c:v>0.89</c:v>
                </c:pt>
                <c:pt idx="74">
                  <c:v>0.95</c:v>
                </c:pt>
                <c:pt idx="75">
                  <c:v>1.02</c:v>
                </c:pt>
                <c:pt idx="76">
                  <c:v>1.0900000000000001</c:v>
                </c:pt>
                <c:pt idx="77">
                  <c:v>1.1200000000000001</c:v>
                </c:pt>
                <c:pt idx="78">
                  <c:v>1.1299999999999999</c:v>
                </c:pt>
                <c:pt idx="79">
                  <c:v>1.1399999999999999</c:v>
                </c:pt>
                <c:pt idx="80">
                  <c:v>1.1399999999999999</c:v>
                </c:pt>
                <c:pt idx="81">
                  <c:v>1.1000000000000001</c:v>
                </c:pt>
                <c:pt idx="82">
                  <c:v>0.97</c:v>
                </c:pt>
                <c:pt idx="83">
                  <c:v>0.89</c:v>
                </c:pt>
                <c:pt idx="84">
                  <c:v>0.85</c:v>
                </c:pt>
                <c:pt idx="85">
                  <c:v>0.67</c:v>
                </c:pt>
                <c:pt idx="86">
                  <c:v>0.74</c:v>
                </c:pt>
                <c:pt idx="87">
                  <c:v>0.76</c:v>
                </c:pt>
                <c:pt idx="88">
                  <c:v>0.88</c:v>
                </c:pt>
                <c:pt idx="89">
                  <c:v>1.02</c:v>
                </c:pt>
                <c:pt idx="90">
                  <c:v>1.1200000000000001</c:v>
                </c:pt>
                <c:pt idx="91">
                  <c:v>1.1299999999999999</c:v>
                </c:pt>
                <c:pt idx="92">
                  <c:v>1.1399999999999999</c:v>
                </c:pt>
                <c:pt idx="93">
                  <c:v>1.1399999999999999</c:v>
                </c:pt>
                <c:pt idx="94">
                  <c:v>1.1399999999999999</c:v>
                </c:pt>
                <c:pt idx="95">
                  <c:v>1.1200000000000001</c:v>
                </c:pt>
                <c:pt idx="96">
                  <c:v>0.98</c:v>
                </c:pt>
                <c:pt idx="97">
                  <c:v>0.83</c:v>
                </c:pt>
                <c:pt idx="98">
                  <c:v>1.01</c:v>
                </c:pt>
                <c:pt idx="99">
                  <c:v>1.1299999999999999</c:v>
                </c:pt>
                <c:pt idx="100">
                  <c:v>1.1200000000000001</c:v>
                </c:pt>
                <c:pt idx="101">
                  <c:v>1.1200000000000001</c:v>
                </c:pt>
                <c:pt idx="102">
                  <c:v>1.1200000000000001</c:v>
                </c:pt>
                <c:pt idx="103">
                  <c:v>1.1200000000000001</c:v>
                </c:pt>
                <c:pt idx="104">
                  <c:v>1.04</c:v>
                </c:pt>
                <c:pt idx="105">
                  <c:v>0.9</c:v>
                </c:pt>
                <c:pt idx="106">
                  <c:v>0.8</c:v>
                </c:pt>
                <c:pt idx="107">
                  <c:v>0.83</c:v>
                </c:pt>
                <c:pt idx="108">
                  <c:v>0.99</c:v>
                </c:pt>
                <c:pt idx="109">
                  <c:v>1.1100000000000001</c:v>
                </c:pt>
                <c:pt idx="110">
                  <c:v>1.1399999999999999</c:v>
                </c:pt>
                <c:pt idx="111">
                  <c:v>1.1399999999999999</c:v>
                </c:pt>
                <c:pt idx="112">
                  <c:v>1.1299999999999999</c:v>
                </c:pt>
                <c:pt idx="113">
                  <c:v>1.1299999999999999</c:v>
                </c:pt>
                <c:pt idx="114">
                  <c:v>1.1100000000000001</c:v>
                </c:pt>
                <c:pt idx="115">
                  <c:v>0.98</c:v>
                </c:pt>
                <c:pt idx="116">
                  <c:v>0.78</c:v>
                </c:pt>
                <c:pt idx="117">
                  <c:v>0.63</c:v>
                </c:pt>
                <c:pt idx="118">
                  <c:v>0.62</c:v>
                </c:pt>
                <c:pt idx="119">
                  <c:v>0.74</c:v>
                </c:pt>
                <c:pt idx="120">
                  <c:v>0.87</c:v>
                </c:pt>
                <c:pt idx="121">
                  <c:v>0.96</c:v>
                </c:pt>
                <c:pt idx="122">
                  <c:v>1.04</c:v>
                </c:pt>
                <c:pt idx="123">
                  <c:v>0.84</c:v>
                </c:pt>
                <c:pt idx="124">
                  <c:v>0.94</c:v>
                </c:pt>
                <c:pt idx="125">
                  <c:v>1.1200000000000001</c:v>
                </c:pt>
                <c:pt idx="126">
                  <c:v>1.1299999999999999</c:v>
                </c:pt>
                <c:pt idx="127">
                  <c:v>1.1399999999999999</c:v>
                </c:pt>
                <c:pt idx="128">
                  <c:v>1.1399999999999999</c:v>
                </c:pt>
                <c:pt idx="129">
                  <c:v>1.0900000000000001</c:v>
                </c:pt>
                <c:pt idx="130">
                  <c:v>0.95</c:v>
                </c:pt>
                <c:pt idx="131">
                  <c:v>0.82</c:v>
                </c:pt>
                <c:pt idx="132">
                  <c:v>0.75</c:v>
                </c:pt>
                <c:pt idx="133">
                  <c:v>0.68</c:v>
                </c:pt>
                <c:pt idx="134">
                  <c:v>0.78</c:v>
                </c:pt>
                <c:pt idx="135">
                  <c:v>1</c:v>
                </c:pt>
                <c:pt idx="136">
                  <c:v>1.1100000000000001</c:v>
                </c:pt>
                <c:pt idx="137">
                  <c:v>1.1200000000000001</c:v>
                </c:pt>
                <c:pt idx="138">
                  <c:v>1.1200000000000001</c:v>
                </c:pt>
                <c:pt idx="139">
                  <c:v>1.1200000000000001</c:v>
                </c:pt>
                <c:pt idx="140">
                  <c:v>1.1200000000000001</c:v>
                </c:pt>
                <c:pt idx="141">
                  <c:v>1.1200000000000001</c:v>
                </c:pt>
                <c:pt idx="142">
                  <c:v>1.1200000000000001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3D1-4B40-9D7F-1FBB875AD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877631"/>
        <c:axId val="1673880871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v>-4 см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 лампы'!$B$3:$B$145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1.08</c:v>
                      </c:pt>
                      <c:pt idx="1">
                        <c:v>1.0900000000000001</c:v>
                      </c:pt>
                      <c:pt idx="2">
                        <c:v>1.08</c:v>
                      </c:pt>
                      <c:pt idx="3">
                        <c:v>1.08</c:v>
                      </c:pt>
                      <c:pt idx="4">
                        <c:v>1.08</c:v>
                      </c:pt>
                      <c:pt idx="5">
                        <c:v>1.08</c:v>
                      </c:pt>
                      <c:pt idx="6">
                        <c:v>1.08</c:v>
                      </c:pt>
                      <c:pt idx="7">
                        <c:v>1.08</c:v>
                      </c:pt>
                      <c:pt idx="8">
                        <c:v>1.08</c:v>
                      </c:pt>
                      <c:pt idx="9">
                        <c:v>1.05</c:v>
                      </c:pt>
                      <c:pt idx="10">
                        <c:v>0.96</c:v>
                      </c:pt>
                      <c:pt idx="11">
                        <c:v>0.88</c:v>
                      </c:pt>
                      <c:pt idx="12">
                        <c:v>0.73</c:v>
                      </c:pt>
                      <c:pt idx="13">
                        <c:v>0.51</c:v>
                      </c:pt>
                      <c:pt idx="14">
                        <c:v>0.6</c:v>
                      </c:pt>
                      <c:pt idx="15">
                        <c:v>0.87</c:v>
                      </c:pt>
                      <c:pt idx="16">
                        <c:v>1.07</c:v>
                      </c:pt>
                      <c:pt idx="17">
                        <c:v>1.1200000000000001</c:v>
                      </c:pt>
                      <c:pt idx="18">
                        <c:v>1.1200000000000001</c:v>
                      </c:pt>
                      <c:pt idx="19">
                        <c:v>0.98</c:v>
                      </c:pt>
                      <c:pt idx="20">
                        <c:v>0.79</c:v>
                      </c:pt>
                      <c:pt idx="21">
                        <c:v>0.88</c:v>
                      </c:pt>
                      <c:pt idx="22">
                        <c:v>0.82</c:v>
                      </c:pt>
                      <c:pt idx="23">
                        <c:v>0.62</c:v>
                      </c:pt>
                      <c:pt idx="24">
                        <c:v>0.53</c:v>
                      </c:pt>
                      <c:pt idx="25">
                        <c:v>0.68</c:v>
                      </c:pt>
                      <c:pt idx="26">
                        <c:v>0.86</c:v>
                      </c:pt>
                      <c:pt idx="27">
                        <c:v>0.96</c:v>
                      </c:pt>
                      <c:pt idx="28">
                        <c:v>1.02</c:v>
                      </c:pt>
                      <c:pt idx="29">
                        <c:v>1.08</c:v>
                      </c:pt>
                      <c:pt idx="30">
                        <c:v>1.1299999999999999</c:v>
                      </c:pt>
                      <c:pt idx="31">
                        <c:v>1.1100000000000001</c:v>
                      </c:pt>
                      <c:pt idx="32">
                        <c:v>1.05</c:v>
                      </c:pt>
                      <c:pt idx="33">
                        <c:v>0.94</c:v>
                      </c:pt>
                      <c:pt idx="34">
                        <c:v>0.85</c:v>
                      </c:pt>
                      <c:pt idx="35">
                        <c:v>0.81</c:v>
                      </c:pt>
                      <c:pt idx="36">
                        <c:v>0.82</c:v>
                      </c:pt>
                      <c:pt idx="37">
                        <c:v>0.91</c:v>
                      </c:pt>
                      <c:pt idx="38">
                        <c:v>1</c:v>
                      </c:pt>
                      <c:pt idx="39">
                        <c:v>1.1000000000000001</c:v>
                      </c:pt>
                      <c:pt idx="40">
                        <c:v>1.1299999999999999</c:v>
                      </c:pt>
                      <c:pt idx="41">
                        <c:v>1.1299999999999999</c:v>
                      </c:pt>
                      <c:pt idx="42">
                        <c:v>1.1299999999999999</c:v>
                      </c:pt>
                      <c:pt idx="43">
                        <c:v>1.1299999999999999</c:v>
                      </c:pt>
                      <c:pt idx="44">
                        <c:v>1.1299999999999999</c:v>
                      </c:pt>
                      <c:pt idx="45">
                        <c:v>1.1299999999999999</c:v>
                      </c:pt>
                      <c:pt idx="46">
                        <c:v>1.1399999999999999</c:v>
                      </c:pt>
                      <c:pt idx="47">
                        <c:v>1</c:v>
                      </c:pt>
                      <c:pt idx="48">
                        <c:v>0.81</c:v>
                      </c:pt>
                      <c:pt idx="49">
                        <c:v>0.95</c:v>
                      </c:pt>
                      <c:pt idx="50">
                        <c:v>1.1200000000000001</c:v>
                      </c:pt>
                      <c:pt idx="51">
                        <c:v>1.1200000000000001</c:v>
                      </c:pt>
                      <c:pt idx="52">
                        <c:v>1.1200000000000001</c:v>
                      </c:pt>
                      <c:pt idx="53">
                        <c:v>1.0900000000000001</c:v>
                      </c:pt>
                      <c:pt idx="54">
                        <c:v>0.93</c:v>
                      </c:pt>
                      <c:pt idx="55">
                        <c:v>0.77</c:v>
                      </c:pt>
                      <c:pt idx="56">
                        <c:v>0.8</c:v>
                      </c:pt>
                      <c:pt idx="57">
                        <c:v>0.77</c:v>
                      </c:pt>
                      <c:pt idx="58">
                        <c:v>0.88</c:v>
                      </c:pt>
                      <c:pt idx="59">
                        <c:v>0.96</c:v>
                      </c:pt>
                      <c:pt idx="60">
                        <c:v>0.9</c:v>
                      </c:pt>
                      <c:pt idx="61">
                        <c:v>0.88</c:v>
                      </c:pt>
                      <c:pt idx="62">
                        <c:v>0.9</c:v>
                      </c:pt>
                      <c:pt idx="63">
                        <c:v>0.97</c:v>
                      </c:pt>
                      <c:pt idx="64">
                        <c:v>1.03</c:v>
                      </c:pt>
                      <c:pt idx="65">
                        <c:v>1.06</c:v>
                      </c:pt>
                      <c:pt idx="66">
                        <c:v>1.04</c:v>
                      </c:pt>
                      <c:pt idx="67">
                        <c:v>0.99</c:v>
                      </c:pt>
                      <c:pt idx="68">
                        <c:v>0.94</c:v>
                      </c:pt>
                      <c:pt idx="69">
                        <c:v>0.9</c:v>
                      </c:pt>
                      <c:pt idx="70">
                        <c:v>0.87</c:v>
                      </c:pt>
                      <c:pt idx="71">
                        <c:v>0.86</c:v>
                      </c:pt>
                      <c:pt idx="72">
                        <c:v>0.88</c:v>
                      </c:pt>
                      <c:pt idx="73">
                        <c:v>0.86</c:v>
                      </c:pt>
                      <c:pt idx="74">
                        <c:v>0.87</c:v>
                      </c:pt>
                      <c:pt idx="75">
                        <c:v>0.9</c:v>
                      </c:pt>
                      <c:pt idx="76">
                        <c:v>0.94</c:v>
                      </c:pt>
                      <c:pt idx="77">
                        <c:v>0.99</c:v>
                      </c:pt>
                      <c:pt idx="78">
                        <c:v>1.04</c:v>
                      </c:pt>
                      <c:pt idx="79">
                        <c:v>1.06</c:v>
                      </c:pt>
                      <c:pt idx="80">
                        <c:v>1.03</c:v>
                      </c:pt>
                      <c:pt idx="81">
                        <c:v>0.97</c:v>
                      </c:pt>
                      <c:pt idx="82">
                        <c:v>0.9</c:v>
                      </c:pt>
                      <c:pt idx="83">
                        <c:v>0.88</c:v>
                      </c:pt>
                      <c:pt idx="84">
                        <c:v>0.9</c:v>
                      </c:pt>
                      <c:pt idx="85">
                        <c:v>0.96</c:v>
                      </c:pt>
                      <c:pt idx="86">
                        <c:v>0.88</c:v>
                      </c:pt>
                      <c:pt idx="87">
                        <c:v>0.77</c:v>
                      </c:pt>
                      <c:pt idx="88">
                        <c:v>0.8</c:v>
                      </c:pt>
                      <c:pt idx="89">
                        <c:v>0.77</c:v>
                      </c:pt>
                      <c:pt idx="90">
                        <c:v>0.93</c:v>
                      </c:pt>
                      <c:pt idx="91">
                        <c:v>1.0900000000000001</c:v>
                      </c:pt>
                      <c:pt idx="92">
                        <c:v>1.1200000000000001</c:v>
                      </c:pt>
                      <c:pt idx="93">
                        <c:v>1.1200000000000001</c:v>
                      </c:pt>
                      <c:pt idx="94">
                        <c:v>1.1200000000000001</c:v>
                      </c:pt>
                      <c:pt idx="95">
                        <c:v>0.95</c:v>
                      </c:pt>
                      <c:pt idx="96">
                        <c:v>0.81</c:v>
                      </c:pt>
                      <c:pt idx="97">
                        <c:v>1</c:v>
                      </c:pt>
                      <c:pt idx="98">
                        <c:v>1.1399999999999999</c:v>
                      </c:pt>
                      <c:pt idx="99">
                        <c:v>1.1299999999999999</c:v>
                      </c:pt>
                      <c:pt idx="100">
                        <c:v>1.1299999999999999</c:v>
                      </c:pt>
                      <c:pt idx="101">
                        <c:v>1.1299999999999999</c:v>
                      </c:pt>
                      <c:pt idx="102">
                        <c:v>1.1299999999999999</c:v>
                      </c:pt>
                      <c:pt idx="103">
                        <c:v>1.1299999999999999</c:v>
                      </c:pt>
                      <c:pt idx="104">
                        <c:v>1.1299999999999999</c:v>
                      </c:pt>
                      <c:pt idx="105">
                        <c:v>1.1000000000000001</c:v>
                      </c:pt>
                      <c:pt idx="106">
                        <c:v>1</c:v>
                      </c:pt>
                      <c:pt idx="107">
                        <c:v>0.91</c:v>
                      </c:pt>
                      <c:pt idx="108">
                        <c:v>0.82</c:v>
                      </c:pt>
                      <c:pt idx="109">
                        <c:v>0.81</c:v>
                      </c:pt>
                      <c:pt idx="110">
                        <c:v>0.85</c:v>
                      </c:pt>
                      <c:pt idx="111">
                        <c:v>0.94</c:v>
                      </c:pt>
                      <c:pt idx="112">
                        <c:v>1.05</c:v>
                      </c:pt>
                      <c:pt idx="113">
                        <c:v>1.1100000000000001</c:v>
                      </c:pt>
                      <c:pt idx="114">
                        <c:v>1.1299999999999999</c:v>
                      </c:pt>
                      <c:pt idx="115">
                        <c:v>1.08</c:v>
                      </c:pt>
                      <c:pt idx="116">
                        <c:v>1.02</c:v>
                      </c:pt>
                      <c:pt idx="117">
                        <c:v>0.96</c:v>
                      </c:pt>
                      <c:pt idx="118">
                        <c:v>0.86</c:v>
                      </c:pt>
                      <c:pt idx="119">
                        <c:v>0.68</c:v>
                      </c:pt>
                      <c:pt idx="120">
                        <c:v>0.53</c:v>
                      </c:pt>
                      <c:pt idx="121">
                        <c:v>0.62</c:v>
                      </c:pt>
                      <c:pt idx="122">
                        <c:v>0.82</c:v>
                      </c:pt>
                      <c:pt idx="123">
                        <c:v>0.88</c:v>
                      </c:pt>
                      <c:pt idx="124">
                        <c:v>0.79</c:v>
                      </c:pt>
                      <c:pt idx="125">
                        <c:v>0.98</c:v>
                      </c:pt>
                      <c:pt idx="126">
                        <c:v>1.1200000000000001</c:v>
                      </c:pt>
                      <c:pt idx="127">
                        <c:v>1.1200000000000001</c:v>
                      </c:pt>
                      <c:pt idx="128">
                        <c:v>1.07</c:v>
                      </c:pt>
                      <c:pt idx="129">
                        <c:v>0.87</c:v>
                      </c:pt>
                      <c:pt idx="130">
                        <c:v>0.6</c:v>
                      </c:pt>
                      <c:pt idx="131">
                        <c:v>0.51</c:v>
                      </c:pt>
                      <c:pt idx="132">
                        <c:v>0.73</c:v>
                      </c:pt>
                      <c:pt idx="133">
                        <c:v>0.88</c:v>
                      </c:pt>
                      <c:pt idx="134">
                        <c:v>0.96</c:v>
                      </c:pt>
                      <c:pt idx="135">
                        <c:v>1.05</c:v>
                      </c:pt>
                      <c:pt idx="136">
                        <c:v>1.08</c:v>
                      </c:pt>
                      <c:pt idx="137">
                        <c:v>1.08</c:v>
                      </c:pt>
                      <c:pt idx="138">
                        <c:v>1.08</c:v>
                      </c:pt>
                      <c:pt idx="139">
                        <c:v>1.08</c:v>
                      </c:pt>
                      <c:pt idx="140">
                        <c:v>1.08</c:v>
                      </c:pt>
                      <c:pt idx="141">
                        <c:v>1.08</c:v>
                      </c:pt>
                      <c:pt idx="142">
                        <c:v>1.08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3D1-4B40-9D7F-1FBB875ADE9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v>-2 см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лампы'!$C$3:$C$145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1.1000000000000001</c:v>
                      </c:pt>
                      <c:pt idx="1">
                        <c:v>1.1000000000000001</c:v>
                      </c:pt>
                      <c:pt idx="2">
                        <c:v>1.1000000000000001</c:v>
                      </c:pt>
                      <c:pt idx="3">
                        <c:v>1.1000000000000001</c:v>
                      </c:pt>
                      <c:pt idx="4">
                        <c:v>1.1000000000000001</c:v>
                      </c:pt>
                      <c:pt idx="5">
                        <c:v>1.1000000000000001</c:v>
                      </c:pt>
                      <c:pt idx="6">
                        <c:v>1.1000000000000001</c:v>
                      </c:pt>
                      <c:pt idx="7">
                        <c:v>1.1000000000000001</c:v>
                      </c:pt>
                      <c:pt idx="8">
                        <c:v>1.05</c:v>
                      </c:pt>
                      <c:pt idx="9">
                        <c:v>0.91</c:v>
                      </c:pt>
                      <c:pt idx="10">
                        <c:v>0.65</c:v>
                      </c:pt>
                      <c:pt idx="11">
                        <c:v>0.51</c:v>
                      </c:pt>
                      <c:pt idx="12">
                        <c:v>0.7</c:v>
                      </c:pt>
                      <c:pt idx="13">
                        <c:v>0.94</c:v>
                      </c:pt>
                      <c:pt idx="14">
                        <c:v>1.07</c:v>
                      </c:pt>
                      <c:pt idx="15">
                        <c:v>1.1100000000000001</c:v>
                      </c:pt>
                      <c:pt idx="16">
                        <c:v>1.1200000000000001</c:v>
                      </c:pt>
                      <c:pt idx="17">
                        <c:v>1.0900000000000001</c:v>
                      </c:pt>
                      <c:pt idx="18">
                        <c:v>1.02</c:v>
                      </c:pt>
                      <c:pt idx="19">
                        <c:v>0.82</c:v>
                      </c:pt>
                      <c:pt idx="20">
                        <c:v>0.79</c:v>
                      </c:pt>
                      <c:pt idx="21">
                        <c:v>0.84</c:v>
                      </c:pt>
                      <c:pt idx="22">
                        <c:v>0.82</c:v>
                      </c:pt>
                      <c:pt idx="23">
                        <c:v>0.79</c:v>
                      </c:pt>
                      <c:pt idx="24">
                        <c:v>0.7</c:v>
                      </c:pt>
                      <c:pt idx="25">
                        <c:v>0.69</c:v>
                      </c:pt>
                      <c:pt idx="26">
                        <c:v>0.84</c:v>
                      </c:pt>
                      <c:pt idx="27">
                        <c:v>1</c:v>
                      </c:pt>
                      <c:pt idx="28">
                        <c:v>1.08</c:v>
                      </c:pt>
                      <c:pt idx="29">
                        <c:v>1.1100000000000001</c:v>
                      </c:pt>
                      <c:pt idx="30">
                        <c:v>1.1100000000000001</c:v>
                      </c:pt>
                      <c:pt idx="31">
                        <c:v>1.1100000000000001</c:v>
                      </c:pt>
                      <c:pt idx="32">
                        <c:v>1.1100000000000001</c:v>
                      </c:pt>
                      <c:pt idx="33">
                        <c:v>1.1100000000000001</c:v>
                      </c:pt>
                      <c:pt idx="34">
                        <c:v>1.1000000000000001</c:v>
                      </c:pt>
                      <c:pt idx="35">
                        <c:v>0.99</c:v>
                      </c:pt>
                      <c:pt idx="36">
                        <c:v>0.86</c:v>
                      </c:pt>
                      <c:pt idx="37">
                        <c:v>0.8</c:v>
                      </c:pt>
                      <c:pt idx="38">
                        <c:v>0.81</c:v>
                      </c:pt>
                      <c:pt idx="39">
                        <c:v>0.91</c:v>
                      </c:pt>
                      <c:pt idx="40">
                        <c:v>1.04</c:v>
                      </c:pt>
                      <c:pt idx="41">
                        <c:v>1.1200000000000001</c:v>
                      </c:pt>
                      <c:pt idx="42">
                        <c:v>1.1200000000000001</c:v>
                      </c:pt>
                      <c:pt idx="43">
                        <c:v>1.1200000000000001</c:v>
                      </c:pt>
                      <c:pt idx="44">
                        <c:v>1.1200000000000001</c:v>
                      </c:pt>
                      <c:pt idx="45">
                        <c:v>1.1299999999999999</c:v>
                      </c:pt>
                      <c:pt idx="46">
                        <c:v>1.05</c:v>
                      </c:pt>
                      <c:pt idx="47">
                        <c:v>0.89</c:v>
                      </c:pt>
                      <c:pt idx="48">
                        <c:v>0.88</c:v>
                      </c:pt>
                      <c:pt idx="49">
                        <c:v>1.05</c:v>
                      </c:pt>
                      <c:pt idx="50">
                        <c:v>1.1299999999999999</c:v>
                      </c:pt>
                      <c:pt idx="51">
                        <c:v>1.1299999999999999</c:v>
                      </c:pt>
                      <c:pt idx="52">
                        <c:v>1.1299999999999999</c:v>
                      </c:pt>
                      <c:pt idx="53">
                        <c:v>1.1000000000000001</c:v>
                      </c:pt>
                      <c:pt idx="54">
                        <c:v>0.99</c:v>
                      </c:pt>
                      <c:pt idx="55">
                        <c:v>0.83</c:v>
                      </c:pt>
                      <c:pt idx="56">
                        <c:v>0.77</c:v>
                      </c:pt>
                      <c:pt idx="57">
                        <c:v>0.83</c:v>
                      </c:pt>
                      <c:pt idx="58">
                        <c:v>0.78</c:v>
                      </c:pt>
                      <c:pt idx="59">
                        <c:v>0.88</c:v>
                      </c:pt>
                      <c:pt idx="60">
                        <c:v>0.92</c:v>
                      </c:pt>
                      <c:pt idx="61">
                        <c:v>0.89</c:v>
                      </c:pt>
                      <c:pt idx="62">
                        <c:v>0.94</c:v>
                      </c:pt>
                      <c:pt idx="63">
                        <c:v>1.05</c:v>
                      </c:pt>
                      <c:pt idx="64">
                        <c:v>1.1399999999999999</c:v>
                      </c:pt>
                      <c:pt idx="65">
                        <c:v>1.1399999999999999</c:v>
                      </c:pt>
                      <c:pt idx="66">
                        <c:v>1.1399999999999999</c:v>
                      </c:pt>
                      <c:pt idx="67">
                        <c:v>1.1000000000000001</c:v>
                      </c:pt>
                      <c:pt idx="68">
                        <c:v>1.05</c:v>
                      </c:pt>
                      <c:pt idx="69">
                        <c:v>0.98</c:v>
                      </c:pt>
                      <c:pt idx="70">
                        <c:v>0.92</c:v>
                      </c:pt>
                      <c:pt idx="71">
                        <c:v>0.88</c:v>
                      </c:pt>
                      <c:pt idx="72">
                        <c:v>0.87</c:v>
                      </c:pt>
                      <c:pt idx="73">
                        <c:v>0.88</c:v>
                      </c:pt>
                      <c:pt idx="74">
                        <c:v>0.92</c:v>
                      </c:pt>
                      <c:pt idx="75">
                        <c:v>0.98</c:v>
                      </c:pt>
                      <c:pt idx="76">
                        <c:v>1.05</c:v>
                      </c:pt>
                      <c:pt idx="77">
                        <c:v>1.1000000000000001</c:v>
                      </c:pt>
                      <c:pt idx="78">
                        <c:v>1.1399999999999999</c:v>
                      </c:pt>
                      <c:pt idx="79">
                        <c:v>1.1399999999999999</c:v>
                      </c:pt>
                      <c:pt idx="80">
                        <c:v>1.1399999999999999</c:v>
                      </c:pt>
                      <c:pt idx="81">
                        <c:v>1.05</c:v>
                      </c:pt>
                      <c:pt idx="82">
                        <c:v>0.94</c:v>
                      </c:pt>
                      <c:pt idx="83">
                        <c:v>0.89</c:v>
                      </c:pt>
                      <c:pt idx="84">
                        <c:v>0.92</c:v>
                      </c:pt>
                      <c:pt idx="85">
                        <c:v>0.88</c:v>
                      </c:pt>
                      <c:pt idx="86">
                        <c:v>0.78</c:v>
                      </c:pt>
                      <c:pt idx="87">
                        <c:v>0.83</c:v>
                      </c:pt>
                      <c:pt idx="88">
                        <c:v>0.77</c:v>
                      </c:pt>
                      <c:pt idx="89">
                        <c:v>0.83</c:v>
                      </c:pt>
                      <c:pt idx="90">
                        <c:v>0.99</c:v>
                      </c:pt>
                      <c:pt idx="91">
                        <c:v>1.1000000000000001</c:v>
                      </c:pt>
                      <c:pt idx="92">
                        <c:v>1.1299999999999999</c:v>
                      </c:pt>
                      <c:pt idx="93">
                        <c:v>1.1299999999999999</c:v>
                      </c:pt>
                      <c:pt idx="94">
                        <c:v>1.1299999999999999</c:v>
                      </c:pt>
                      <c:pt idx="95">
                        <c:v>1.05</c:v>
                      </c:pt>
                      <c:pt idx="96">
                        <c:v>0.88</c:v>
                      </c:pt>
                      <c:pt idx="97">
                        <c:v>0.89</c:v>
                      </c:pt>
                      <c:pt idx="98">
                        <c:v>1.05</c:v>
                      </c:pt>
                      <c:pt idx="99">
                        <c:v>1.1299999999999999</c:v>
                      </c:pt>
                      <c:pt idx="100">
                        <c:v>1.1200000000000001</c:v>
                      </c:pt>
                      <c:pt idx="101">
                        <c:v>1.1200000000000001</c:v>
                      </c:pt>
                      <c:pt idx="102">
                        <c:v>1.1200000000000001</c:v>
                      </c:pt>
                      <c:pt idx="103">
                        <c:v>1.1200000000000001</c:v>
                      </c:pt>
                      <c:pt idx="104">
                        <c:v>1.04</c:v>
                      </c:pt>
                      <c:pt idx="105">
                        <c:v>0.91</c:v>
                      </c:pt>
                      <c:pt idx="106">
                        <c:v>0.81</c:v>
                      </c:pt>
                      <c:pt idx="107">
                        <c:v>0.8</c:v>
                      </c:pt>
                      <c:pt idx="108">
                        <c:v>0.86</c:v>
                      </c:pt>
                      <c:pt idx="109">
                        <c:v>0.99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1.1100000000000001</c:v>
                      </c:pt>
                      <c:pt idx="113">
                        <c:v>1.1100000000000001</c:v>
                      </c:pt>
                      <c:pt idx="114">
                        <c:v>1.1100000000000001</c:v>
                      </c:pt>
                      <c:pt idx="115">
                        <c:v>1.1100000000000001</c:v>
                      </c:pt>
                      <c:pt idx="116">
                        <c:v>1.08</c:v>
                      </c:pt>
                      <c:pt idx="117">
                        <c:v>1</c:v>
                      </c:pt>
                      <c:pt idx="118">
                        <c:v>0.84</c:v>
                      </c:pt>
                      <c:pt idx="119">
                        <c:v>0.69</c:v>
                      </c:pt>
                      <c:pt idx="120">
                        <c:v>0.7</c:v>
                      </c:pt>
                      <c:pt idx="121">
                        <c:v>0.79</c:v>
                      </c:pt>
                      <c:pt idx="122">
                        <c:v>0.82</c:v>
                      </c:pt>
                      <c:pt idx="123">
                        <c:v>0.84</c:v>
                      </c:pt>
                      <c:pt idx="124">
                        <c:v>0.79</c:v>
                      </c:pt>
                      <c:pt idx="125">
                        <c:v>0.82</c:v>
                      </c:pt>
                      <c:pt idx="126">
                        <c:v>1.02</c:v>
                      </c:pt>
                      <c:pt idx="127">
                        <c:v>1.0900000000000001</c:v>
                      </c:pt>
                      <c:pt idx="128">
                        <c:v>1.1200000000000001</c:v>
                      </c:pt>
                      <c:pt idx="129">
                        <c:v>1.1100000000000001</c:v>
                      </c:pt>
                      <c:pt idx="130">
                        <c:v>1.07</c:v>
                      </c:pt>
                      <c:pt idx="131">
                        <c:v>0.94</c:v>
                      </c:pt>
                      <c:pt idx="132">
                        <c:v>0.7</c:v>
                      </c:pt>
                      <c:pt idx="133">
                        <c:v>0.51</c:v>
                      </c:pt>
                      <c:pt idx="134">
                        <c:v>0.65</c:v>
                      </c:pt>
                      <c:pt idx="135">
                        <c:v>0.91</c:v>
                      </c:pt>
                      <c:pt idx="136">
                        <c:v>1.05</c:v>
                      </c:pt>
                      <c:pt idx="137">
                        <c:v>1.1000000000000001</c:v>
                      </c:pt>
                      <c:pt idx="138">
                        <c:v>1.1000000000000001</c:v>
                      </c:pt>
                      <c:pt idx="139">
                        <c:v>1.1000000000000001</c:v>
                      </c:pt>
                      <c:pt idx="140">
                        <c:v>1.1000000000000001</c:v>
                      </c:pt>
                      <c:pt idx="141">
                        <c:v>1.1000000000000001</c:v>
                      </c:pt>
                      <c:pt idx="142">
                        <c:v>1.1000000000000001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D1-4B40-9D7F-1FBB875ADE9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v>+2 см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лампы'!$E$3:$E$145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1.1100000000000001</c:v>
                      </c:pt>
                      <c:pt idx="1">
                        <c:v>1.1100000000000001</c:v>
                      </c:pt>
                      <c:pt idx="2">
                        <c:v>1.1100000000000001</c:v>
                      </c:pt>
                      <c:pt idx="3">
                        <c:v>1.1100000000000001</c:v>
                      </c:pt>
                      <c:pt idx="4">
                        <c:v>1.1100000000000001</c:v>
                      </c:pt>
                      <c:pt idx="5">
                        <c:v>1.1100000000000001</c:v>
                      </c:pt>
                      <c:pt idx="6">
                        <c:v>1.1100000000000001</c:v>
                      </c:pt>
                      <c:pt idx="7">
                        <c:v>1.1100000000000001</c:v>
                      </c:pt>
                      <c:pt idx="8">
                        <c:v>0.94</c:v>
                      </c:pt>
                      <c:pt idx="9">
                        <c:v>0.78</c:v>
                      </c:pt>
                      <c:pt idx="10">
                        <c:v>0.83</c:v>
                      </c:pt>
                      <c:pt idx="11">
                        <c:v>0.84</c:v>
                      </c:pt>
                      <c:pt idx="12">
                        <c:v>0.79</c:v>
                      </c:pt>
                      <c:pt idx="13">
                        <c:v>0.88</c:v>
                      </c:pt>
                      <c:pt idx="14">
                        <c:v>1.05</c:v>
                      </c:pt>
                      <c:pt idx="15">
                        <c:v>1.1299999999999999</c:v>
                      </c:pt>
                      <c:pt idx="16">
                        <c:v>1.1299999999999999</c:v>
                      </c:pt>
                      <c:pt idx="17">
                        <c:v>1.1299999999999999</c:v>
                      </c:pt>
                      <c:pt idx="18">
                        <c:v>1.1200000000000001</c:v>
                      </c:pt>
                      <c:pt idx="19">
                        <c:v>1.1100000000000001</c:v>
                      </c:pt>
                      <c:pt idx="20">
                        <c:v>0.86</c:v>
                      </c:pt>
                      <c:pt idx="21">
                        <c:v>0.86</c:v>
                      </c:pt>
                      <c:pt idx="22">
                        <c:v>0.99</c:v>
                      </c:pt>
                      <c:pt idx="23">
                        <c:v>0.9</c:v>
                      </c:pt>
                      <c:pt idx="24">
                        <c:v>0.82</c:v>
                      </c:pt>
                      <c:pt idx="25">
                        <c:v>0.8</c:v>
                      </c:pt>
                      <c:pt idx="26">
                        <c:v>0.86</c:v>
                      </c:pt>
                      <c:pt idx="27">
                        <c:v>0.85</c:v>
                      </c:pt>
                      <c:pt idx="28">
                        <c:v>0.82</c:v>
                      </c:pt>
                      <c:pt idx="29">
                        <c:v>0.86</c:v>
                      </c:pt>
                      <c:pt idx="30">
                        <c:v>0.99</c:v>
                      </c:pt>
                      <c:pt idx="31">
                        <c:v>1.1000000000000001</c:v>
                      </c:pt>
                      <c:pt idx="32">
                        <c:v>1.1299999999999999</c:v>
                      </c:pt>
                      <c:pt idx="33">
                        <c:v>1.1399999999999999</c:v>
                      </c:pt>
                      <c:pt idx="34">
                        <c:v>1.1399999999999999</c:v>
                      </c:pt>
                      <c:pt idx="35">
                        <c:v>1.1200000000000001</c:v>
                      </c:pt>
                      <c:pt idx="36">
                        <c:v>1.03</c:v>
                      </c:pt>
                      <c:pt idx="37">
                        <c:v>0.87</c:v>
                      </c:pt>
                      <c:pt idx="38">
                        <c:v>0.81</c:v>
                      </c:pt>
                      <c:pt idx="39">
                        <c:v>0.9</c:v>
                      </c:pt>
                      <c:pt idx="40">
                        <c:v>1.06</c:v>
                      </c:pt>
                      <c:pt idx="41">
                        <c:v>1.1100000000000001</c:v>
                      </c:pt>
                      <c:pt idx="42">
                        <c:v>1.1200000000000001</c:v>
                      </c:pt>
                      <c:pt idx="43">
                        <c:v>1.1200000000000001</c:v>
                      </c:pt>
                      <c:pt idx="44">
                        <c:v>1.1200000000000001</c:v>
                      </c:pt>
                      <c:pt idx="45">
                        <c:v>1.08</c:v>
                      </c:pt>
                      <c:pt idx="46">
                        <c:v>0.84</c:v>
                      </c:pt>
                      <c:pt idx="47">
                        <c:v>0.91</c:v>
                      </c:pt>
                      <c:pt idx="48">
                        <c:v>1.1299999999999999</c:v>
                      </c:pt>
                      <c:pt idx="49">
                        <c:v>1.1399999999999999</c:v>
                      </c:pt>
                      <c:pt idx="50">
                        <c:v>1.1399999999999999</c:v>
                      </c:pt>
                      <c:pt idx="51">
                        <c:v>1.1399999999999999</c:v>
                      </c:pt>
                      <c:pt idx="52">
                        <c:v>1.1399999999999999</c:v>
                      </c:pt>
                      <c:pt idx="53">
                        <c:v>1.1299999999999999</c:v>
                      </c:pt>
                      <c:pt idx="54">
                        <c:v>1.1299999999999999</c:v>
                      </c:pt>
                      <c:pt idx="55">
                        <c:v>1.07</c:v>
                      </c:pt>
                      <c:pt idx="56">
                        <c:v>0.98</c:v>
                      </c:pt>
                      <c:pt idx="57">
                        <c:v>0.85</c:v>
                      </c:pt>
                      <c:pt idx="58">
                        <c:v>0.76</c:v>
                      </c:pt>
                      <c:pt idx="59">
                        <c:v>0.64</c:v>
                      </c:pt>
                      <c:pt idx="60">
                        <c:v>0.7</c:v>
                      </c:pt>
                      <c:pt idx="61">
                        <c:v>0.85</c:v>
                      </c:pt>
                      <c:pt idx="62">
                        <c:v>1.02</c:v>
                      </c:pt>
                      <c:pt idx="63">
                        <c:v>1.1200000000000001</c:v>
                      </c:pt>
                      <c:pt idx="64">
                        <c:v>1.1399999999999999</c:v>
                      </c:pt>
                      <c:pt idx="65">
                        <c:v>1.1399999999999999</c:v>
                      </c:pt>
                      <c:pt idx="66">
                        <c:v>1.1299999999999999</c:v>
                      </c:pt>
                      <c:pt idx="67">
                        <c:v>1.1299999999999999</c:v>
                      </c:pt>
                      <c:pt idx="68">
                        <c:v>1.1200000000000001</c:v>
                      </c:pt>
                      <c:pt idx="69">
                        <c:v>1.07</c:v>
                      </c:pt>
                      <c:pt idx="70">
                        <c:v>0.99</c:v>
                      </c:pt>
                      <c:pt idx="71">
                        <c:v>0.92</c:v>
                      </c:pt>
                      <c:pt idx="72">
                        <c:v>0.88</c:v>
                      </c:pt>
                      <c:pt idx="73">
                        <c:v>0.92</c:v>
                      </c:pt>
                      <c:pt idx="74">
                        <c:v>0.99</c:v>
                      </c:pt>
                      <c:pt idx="75">
                        <c:v>1.07</c:v>
                      </c:pt>
                      <c:pt idx="76">
                        <c:v>1.1200000000000001</c:v>
                      </c:pt>
                      <c:pt idx="77">
                        <c:v>1.1299999999999999</c:v>
                      </c:pt>
                      <c:pt idx="78">
                        <c:v>1.1299999999999999</c:v>
                      </c:pt>
                      <c:pt idx="79">
                        <c:v>1.1399999999999999</c:v>
                      </c:pt>
                      <c:pt idx="80">
                        <c:v>1.1399999999999999</c:v>
                      </c:pt>
                      <c:pt idx="81">
                        <c:v>1.1200000000000001</c:v>
                      </c:pt>
                      <c:pt idx="82">
                        <c:v>1.02</c:v>
                      </c:pt>
                      <c:pt idx="83">
                        <c:v>0.85</c:v>
                      </c:pt>
                      <c:pt idx="84">
                        <c:v>0.7</c:v>
                      </c:pt>
                      <c:pt idx="85">
                        <c:v>0.64</c:v>
                      </c:pt>
                      <c:pt idx="86">
                        <c:v>0.76</c:v>
                      </c:pt>
                      <c:pt idx="87">
                        <c:v>0.85</c:v>
                      </c:pt>
                      <c:pt idx="88">
                        <c:v>0.98</c:v>
                      </c:pt>
                      <c:pt idx="89">
                        <c:v>1.07</c:v>
                      </c:pt>
                      <c:pt idx="90">
                        <c:v>1.1299999999999999</c:v>
                      </c:pt>
                      <c:pt idx="91">
                        <c:v>1.1299999999999999</c:v>
                      </c:pt>
                      <c:pt idx="92">
                        <c:v>1.1399999999999999</c:v>
                      </c:pt>
                      <c:pt idx="93">
                        <c:v>1.1399999999999999</c:v>
                      </c:pt>
                      <c:pt idx="94">
                        <c:v>1.1399999999999999</c:v>
                      </c:pt>
                      <c:pt idx="95">
                        <c:v>1.1399999999999999</c:v>
                      </c:pt>
                      <c:pt idx="96">
                        <c:v>1.1299999999999999</c:v>
                      </c:pt>
                      <c:pt idx="97">
                        <c:v>0.91</c:v>
                      </c:pt>
                      <c:pt idx="98">
                        <c:v>0.84</c:v>
                      </c:pt>
                      <c:pt idx="99">
                        <c:v>1.08</c:v>
                      </c:pt>
                      <c:pt idx="100">
                        <c:v>1.1200000000000001</c:v>
                      </c:pt>
                      <c:pt idx="101">
                        <c:v>1.1200000000000001</c:v>
                      </c:pt>
                      <c:pt idx="102">
                        <c:v>1.1200000000000001</c:v>
                      </c:pt>
                      <c:pt idx="103">
                        <c:v>1.1100000000000001</c:v>
                      </c:pt>
                      <c:pt idx="104">
                        <c:v>1.06</c:v>
                      </c:pt>
                      <c:pt idx="105">
                        <c:v>0.9</c:v>
                      </c:pt>
                      <c:pt idx="106">
                        <c:v>0.81</c:v>
                      </c:pt>
                      <c:pt idx="107">
                        <c:v>0.87</c:v>
                      </c:pt>
                      <c:pt idx="108">
                        <c:v>1.03</c:v>
                      </c:pt>
                      <c:pt idx="109">
                        <c:v>1.1200000000000001</c:v>
                      </c:pt>
                      <c:pt idx="110">
                        <c:v>1.1399999999999999</c:v>
                      </c:pt>
                      <c:pt idx="111">
                        <c:v>1.1399999999999999</c:v>
                      </c:pt>
                      <c:pt idx="112">
                        <c:v>1.1299999999999999</c:v>
                      </c:pt>
                      <c:pt idx="113">
                        <c:v>1.1000000000000001</c:v>
                      </c:pt>
                      <c:pt idx="114">
                        <c:v>0.99</c:v>
                      </c:pt>
                      <c:pt idx="115">
                        <c:v>0.86</c:v>
                      </c:pt>
                      <c:pt idx="116">
                        <c:v>0.82</c:v>
                      </c:pt>
                      <c:pt idx="117">
                        <c:v>0.85</c:v>
                      </c:pt>
                      <c:pt idx="118">
                        <c:v>0.86</c:v>
                      </c:pt>
                      <c:pt idx="119">
                        <c:v>0.8</c:v>
                      </c:pt>
                      <c:pt idx="120">
                        <c:v>0.82</c:v>
                      </c:pt>
                      <c:pt idx="121">
                        <c:v>0.9</c:v>
                      </c:pt>
                      <c:pt idx="122">
                        <c:v>0.99</c:v>
                      </c:pt>
                      <c:pt idx="123">
                        <c:v>0.86</c:v>
                      </c:pt>
                      <c:pt idx="124">
                        <c:v>0.86</c:v>
                      </c:pt>
                      <c:pt idx="125">
                        <c:v>1.1100000000000001</c:v>
                      </c:pt>
                      <c:pt idx="126">
                        <c:v>1.1200000000000001</c:v>
                      </c:pt>
                      <c:pt idx="127">
                        <c:v>1.1299999999999999</c:v>
                      </c:pt>
                      <c:pt idx="128">
                        <c:v>1.1299999999999999</c:v>
                      </c:pt>
                      <c:pt idx="129">
                        <c:v>1.1299999999999999</c:v>
                      </c:pt>
                      <c:pt idx="130">
                        <c:v>1.05</c:v>
                      </c:pt>
                      <c:pt idx="131">
                        <c:v>0.88</c:v>
                      </c:pt>
                      <c:pt idx="132">
                        <c:v>0.79</c:v>
                      </c:pt>
                      <c:pt idx="133">
                        <c:v>0.84</c:v>
                      </c:pt>
                      <c:pt idx="134">
                        <c:v>0.83</c:v>
                      </c:pt>
                      <c:pt idx="135">
                        <c:v>0.78</c:v>
                      </c:pt>
                      <c:pt idx="136">
                        <c:v>0.94</c:v>
                      </c:pt>
                      <c:pt idx="137">
                        <c:v>1.1100000000000001</c:v>
                      </c:pt>
                      <c:pt idx="138">
                        <c:v>1.1100000000000001</c:v>
                      </c:pt>
                      <c:pt idx="139">
                        <c:v>1.1100000000000001</c:v>
                      </c:pt>
                      <c:pt idx="140">
                        <c:v>1.1100000000000001</c:v>
                      </c:pt>
                      <c:pt idx="141">
                        <c:v>1.1100000000000001</c:v>
                      </c:pt>
                      <c:pt idx="142">
                        <c:v>1.1100000000000001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3D1-4B40-9D7F-1FBB875ADE9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v>+4 см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лампы'!$F$3:$F$145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1.08</c:v>
                      </c:pt>
                      <c:pt idx="1">
                        <c:v>1.08</c:v>
                      </c:pt>
                      <c:pt idx="2">
                        <c:v>1.08</c:v>
                      </c:pt>
                      <c:pt idx="3">
                        <c:v>1.08</c:v>
                      </c:pt>
                      <c:pt idx="4">
                        <c:v>1.08</c:v>
                      </c:pt>
                      <c:pt idx="5">
                        <c:v>1.08</c:v>
                      </c:pt>
                      <c:pt idx="6">
                        <c:v>0.88</c:v>
                      </c:pt>
                      <c:pt idx="7">
                        <c:v>0.76</c:v>
                      </c:pt>
                      <c:pt idx="8">
                        <c:v>0.96</c:v>
                      </c:pt>
                      <c:pt idx="9">
                        <c:v>1.08</c:v>
                      </c:pt>
                      <c:pt idx="10">
                        <c:v>1.08</c:v>
                      </c:pt>
                      <c:pt idx="11">
                        <c:v>1</c:v>
                      </c:pt>
                      <c:pt idx="12">
                        <c:v>0.85</c:v>
                      </c:pt>
                      <c:pt idx="13">
                        <c:v>0.81</c:v>
                      </c:pt>
                      <c:pt idx="14">
                        <c:v>0.93</c:v>
                      </c:pt>
                      <c:pt idx="15">
                        <c:v>1.06</c:v>
                      </c:pt>
                      <c:pt idx="16">
                        <c:v>1.1100000000000001</c:v>
                      </c:pt>
                      <c:pt idx="17">
                        <c:v>1.1100000000000001</c:v>
                      </c:pt>
                      <c:pt idx="18">
                        <c:v>1.1000000000000001</c:v>
                      </c:pt>
                      <c:pt idx="19">
                        <c:v>1.1000000000000001</c:v>
                      </c:pt>
                      <c:pt idx="20">
                        <c:v>0.84</c:v>
                      </c:pt>
                      <c:pt idx="21">
                        <c:v>0.9</c:v>
                      </c:pt>
                      <c:pt idx="22">
                        <c:v>1.01</c:v>
                      </c:pt>
                      <c:pt idx="23">
                        <c:v>0.91</c:v>
                      </c:pt>
                      <c:pt idx="24">
                        <c:v>0.81</c:v>
                      </c:pt>
                      <c:pt idx="25">
                        <c:v>0.8</c:v>
                      </c:pt>
                      <c:pt idx="26">
                        <c:v>0.87</c:v>
                      </c:pt>
                      <c:pt idx="27">
                        <c:v>0.88</c:v>
                      </c:pt>
                      <c:pt idx="28">
                        <c:v>0.85</c:v>
                      </c:pt>
                      <c:pt idx="29">
                        <c:v>0.86</c:v>
                      </c:pt>
                      <c:pt idx="30">
                        <c:v>0.97</c:v>
                      </c:pt>
                      <c:pt idx="31">
                        <c:v>1.07</c:v>
                      </c:pt>
                      <c:pt idx="32">
                        <c:v>1.1200000000000001</c:v>
                      </c:pt>
                      <c:pt idx="33">
                        <c:v>1.1200000000000001</c:v>
                      </c:pt>
                      <c:pt idx="34">
                        <c:v>1.1200000000000001</c:v>
                      </c:pt>
                      <c:pt idx="35">
                        <c:v>1.1200000000000001</c:v>
                      </c:pt>
                      <c:pt idx="36">
                        <c:v>1.07</c:v>
                      </c:pt>
                      <c:pt idx="37">
                        <c:v>0.96</c:v>
                      </c:pt>
                      <c:pt idx="38">
                        <c:v>0.86</c:v>
                      </c:pt>
                      <c:pt idx="39">
                        <c:v>0.88</c:v>
                      </c:pt>
                      <c:pt idx="40">
                        <c:v>1</c:v>
                      </c:pt>
                      <c:pt idx="41">
                        <c:v>1.0900000000000001</c:v>
                      </c:pt>
                      <c:pt idx="42">
                        <c:v>1.1100000000000001</c:v>
                      </c:pt>
                      <c:pt idx="43">
                        <c:v>1.1100000000000001</c:v>
                      </c:pt>
                      <c:pt idx="44">
                        <c:v>1.04</c:v>
                      </c:pt>
                      <c:pt idx="45">
                        <c:v>0.78</c:v>
                      </c:pt>
                      <c:pt idx="46">
                        <c:v>0.93</c:v>
                      </c:pt>
                      <c:pt idx="47">
                        <c:v>1.1200000000000001</c:v>
                      </c:pt>
                      <c:pt idx="48">
                        <c:v>1.1200000000000001</c:v>
                      </c:pt>
                      <c:pt idx="49">
                        <c:v>1.1200000000000001</c:v>
                      </c:pt>
                      <c:pt idx="50">
                        <c:v>1.1200000000000001</c:v>
                      </c:pt>
                      <c:pt idx="51">
                        <c:v>1.1200000000000001</c:v>
                      </c:pt>
                      <c:pt idx="52">
                        <c:v>1.1200000000000001</c:v>
                      </c:pt>
                      <c:pt idx="53">
                        <c:v>1.1200000000000001</c:v>
                      </c:pt>
                      <c:pt idx="54">
                        <c:v>1.1000000000000001</c:v>
                      </c:pt>
                      <c:pt idx="55">
                        <c:v>1.06</c:v>
                      </c:pt>
                      <c:pt idx="56">
                        <c:v>0.98</c:v>
                      </c:pt>
                      <c:pt idx="57">
                        <c:v>0.88</c:v>
                      </c:pt>
                      <c:pt idx="58">
                        <c:v>0.76</c:v>
                      </c:pt>
                      <c:pt idx="59">
                        <c:v>0.56999999999999995</c:v>
                      </c:pt>
                      <c:pt idx="60">
                        <c:v>0.56000000000000005</c:v>
                      </c:pt>
                      <c:pt idx="61">
                        <c:v>0.75</c:v>
                      </c:pt>
                      <c:pt idx="62">
                        <c:v>1.02</c:v>
                      </c:pt>
                      <c:pt idx="63">
                        <c:v>1.1000000000000001</c:v>
                      </c:pt>
                      <c:pt idx="64">
                        <c:v>1.1200000000000001</c:v>
                      </c:pt>
                      <c:pt idx="65">
                        <c:v>1.1200000000000001</c:v>
                      </c:pt>
                      <c:pt idx="66">
                        <c:v>1.1200000000000001</c:v>
                      </c:pt>
                      <c:pt idx="67">
                        <c:v>1.1100000000000001</c:v>
                      </c:pt>
                      <c:pt idx="68">
                        <c:v>1.1100000000000001</c:v>
                      </c:pt>
                      <c:pt idx="69">
                        <c:v>1.08</c:v>
                      </c:pt>
                      <c:pt idx="70">
                        <c:v>1.01</c:v>
                      </c:pt>
                      <c:pt idx="71">
                        <c:v>0.93</c:v>
                      </c:pt>
                      <c:pt idx="72">
                        <c:v>0.88</c:v>
                      </c:pt>
                      <c:pt idx="73">
                        <c:v>0.93</c:v>
                      </c:pt>
                      <c:pt idx="74">
                        <c:v>1.01</c:v>
                      </c:pt>
                      <c:pt idx="75">
                        <c:v>1.08</c:v>
                      </c:pt>
                      <c:pt idx="76">
                        <c:v>1.1100000000000001</c:v>
                      </c:pt>
                      <c:pt idx="77">
                        <c:v>1.1100000000000001</c:v>
                      </c:pt>
                      <c:pt idx="78">
                        <c:v>1.1200000000000001</c:v>
                      </c:pt>
                      <c:pt idx="79">
                        <c:v>1.1200000000000001</c:v>
                      </c:pt>
                      <c:pt idx="80">
                        <c:v>1.1200000000000001</c:v>
                      </c:pt>
                      <c:pt idx="81">
                        <c:v>1.1000000000000001</c:v>
                      </c:pt>
                      <c:pt idx="82">
                        <c:v>1.02</c:v>
                      </c:pt>
                      <c:pt idx="83">
                        <c:v>0.75</c:v>
                      </c:pt>
                      <c:pt idx="84">
                        <c:v>0.56000000000000005</c:v>
                      </c:pt>
                      <c:pt idx="85">
                        <c:v>0.56999999999999995</c:v>
                      </c:pt>
                      <c:pt idx="86">
                        <c:v>0.76</c:v>
                      </c:pt>
                      <c:pt idx="87">
                        <c:v>0.88</c:v>
                      </c:pt>
                      <c:pt idx="88">
                        <c:v>0.98</c:v>
                      </c:pt>
                      <c:pt idx="89">
                        <c:v>1.06</c:v>
                      </c:pt>
                      <c:pt idx="90">
                        <c:v>1.1000000000000001</c:v>
                      </c:pt>
                      <c:pt idx="91">
                        <c:v>1.1200000000000001</c:v>
                      </c:pt>
                      <c:pt idx="92">
                        <c:v>1.1200000000000001</c:v>
                      </c:pt>
                      <c:pt idx="93">
                        <c:v>1.1200000000000001</c:v>
                      </c:pt>
                      <c:pt idx="94">
                        <c:v>1.1200000000000001</c:v>
                      </c:pt>
                      <c:pt idx="95">
                        <c:v>1.1200000000000001</c:v>
                      </c:pt>
                      <c:pt idx="96">
                        <c:v>1.1200000000000001</c:v>
                      </c:pt>
                      <c:pt idx="97">
                        <c:v>1.1200000000000001</c:v>
                      </c:pt>
                      <c:pt idx="98">
                        <c:v>0.93</c:v>
                      </c:pt>
                      <c:pt idx="99">
                        <c:v>0.78</c:v>
                      </c:pt>
                      <c:pt idx="100">
                        <c:v>1.04</c:v>
                      </c:pt>
                      <c:pt idx="101">
                        <c:v>1.1100000000000001</c:v>
                      </c:pt>
                      <c:pt idx="102">
                        <c:v>1.1100000000000001</c:v>
                      </c:pt>
                      <c:pt idx="103">
                        <c:v>1.0900000000000001</c:v>
                      </c:pt>
                      <c:pt idx="104">
                        <c:v>1</c:v>
                      </c:pt>
                      <c:pt idx="105">
                        <c:v>0.88</c:v>
                      </c:pt>
                      <c:pt idx="106">
                        <c:v>0.86</c:v>
                      </c:pt>
                      <c:pt idx="107">
                        <c:v>0.96</c:v>
                      </c:pt>
                      <c:pt idx="108">
                        <c:v>1.07</c:v>
                      </c:pt>
                      <c:pt idx="109">
                        <c:v>1.1200000000000001</c:v>
                      </c:pt>
                      <c:pt idx="110">
                        <c:v>1.1200000000000001</c:v>
                      </c:pt>
                      <c:pt idx="111">
                        <c:v>1.1200000000000001</c:v>
                      </c:pt>
                      <c:pt idx="112">
                        <c:v>1.1200000000000001</c:v>
                      </c:pt>
                      <c:pt idx="113">
                        <c:v>1.07</c:v>
                      </c:pt>
                      <c:pt idx="114">
                        <c:v>0.97</c:v>
                      </c:pt>
                      <c:pt idx="115">
                        <c:v>0.86</c:v>
                      </c:pt>
                      <c:pt idx="116">
                        <c:v>0.85</c:v>
                      </c:pt>
                      <c:pt idx="117">
                        <c:v>0.88</c:v>
                      </c:pt>
                      <c:pt idx="118">
                        <c:v>0.87</c:v>
                      </c:pt>
                      <c:pt idx="119">
                        <c:v>0.8</c:v>
                      </c:pt>
                      <c:pt idx="120">
                        <c:v>0.81</c:v>
                      </c:pt>
                      <c:pt idx="121">
                        <c:v>0.91</c:v>
                      </c:pt>
                      <c:pt idx="122">
                        <c:v>1.01</c:v>
                      </c:pt>
                      <c:pt idx="123">
                        <c:v>0.9</c:v>
                      </c:pt>
                      <c:pt idx="124">
                        <c:v>0.84</c:v>
                      </c:pt>
                      <c:pt idx="125">
                        <c:v>1.1000000000000001</c:v>
                      </c:pt>
                      <c:pt idx="126">
                        <c:v>1.1000000000000001</c:v>
                      </c:pt>
                      <c:pt idx="127">
                        <c:v>1.1100000000000001</c:v>
                      </c:pt>
                      <c:pt idx="128">
                        <c:v>1.1100000000000001</c:v>
                      </c:pt>
                      <c:pt idx="129">
                        <c:v>1.06</c:v>
                      </c:pt>
                      <c:pt idx="130">
                        <c:v>0.93</c:v>
                      </c:pt>
                      <c:pt idx="131">
                        <c:v>0.81</c:v>
                      </c:pt>
                      <c:pt idx="132">
                        <c:v>0.85</c:v>
                      </c:pt>
                      <c:pt idx="133">
                        <c:v>1</c:v>
                      </c:pt>
                      <c:pt idx="134">
                        <c:v>1.08</c:v>
                      </c:pt>
                      <c:pt idx="135">
                        <c:v>1.08</c:v>
                      </c:pt>
                      <c:pt idx="136">
                        <c:v>0.96</c:v>
                      </c:pt>
                      <c:pt idx="137">
                        <c:v>0.76</c:v>
                      </c:pt>
                      <c:pt idx="138">
                        <c:v>0.88</c:v>
                      </c:pt>
                      <c:pt idx="139">
                        <c:v>1.08</c:v>
                      </c:pt>
                      <c:pt idx="140">
                        <c:v>1.08</c:v>
                      </c:pt>
                      <c:pt idx="141">
                        <c:v>1.08</c:v>
                      </c:pt>
                      <c:pt idx="142">
                        <c:v>1.08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D1-4B40-9D7F-1FBB875ADE9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v>референс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лампы'!$A$3:$A$145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  <c:pt idx="81">
                        <c:v>162</c:v>
                      </c:pt>
                      <c:pt idx="82">
                        <c:v>164</c:v>
                      </c:pt>
                      <c:pt idx="83">
                        <c:v>166</c:v>
                      </c:pt>
                      <c:pt idx="84">
                        <c:v>168</c:v>
                      </c:pt>
                      <c:pt idx="85">
                        <c:v>170</c:v>
                      </c:pt>
                      <c:pt idx="86">
                        <c:v>172</c:v>
                      </c:pt>
                      <c:pt idx="87">
                        <c:v>174</c:v>
                      </c:pt>
                      <c:pt idx="88">
                        <c:v>176</c:v>
                      </c:pt>
                      <c:pt idx="89">
                        <c:v>178</c:v>
                      </c:pt>
                      <c:pt idx="90">
                        <c:v>180</c:v>
                      </c:pt>
                      <c:pt idx="91">
                        <c:v>182</c:v>
                      </c:pt>
                      <c:pt idx="92">
                        <c:v>184</c:v>
                      </c:pt>
                      <c:pt idx="93">
                        <c:v>186</c:v>
                      </c:pt>
                      <c:pt idx="94">
                        <c:v>188</c:v>
                      </c:pt>
                      <c:pt idx="95">
                        <c:v>190</c:v>
                      </c:pt>
                      <c:pt idx="96">
                        <c:v>192</c:v>
                      </c:pt>
                      <c:pt idx="97">
                        <c:v>194</c:v>
                      </c:pt>
                      <c:pt idx="98">
                        <c:v>196</c:v>
                      </c:pt>
                      <c:pt idx="99">
                        <c:v>198</c:v>
                      </c:pt>
                      <c:pt idx="100">
                        <c:v>200</c:v>
                      </c:pt>
                      <c:pt idx="101">
                        <c:v>202</c:v>
                      </c:pt>
                      <c:pt idx="102">
                        <c:v>204</c:v>
                      </c:pt>
                      <c:pt idx="103">
                        <c:v>206</c:v>
                      </c:pt>
                      <c:pt idx="104">
                        <c:v>208</c:v>
                      </c:pt>
                      <c:pt idx="105">
                        <c:v>210</c:v>
                      </c:pt>
                      <c:pt idx="106">
                        <c:v>212</c:v>
                      </c:pt>
                      <c:pt idx="107">
                        <c:v>214</c:v>
                      </c:pt>
                      <c:pt idx="108">
                        <c:v>216</c:v>
                      </c:pt>
                      <c:pt idx="109">
                        <c:v>218</c:v>
                      </c:pt>
                      <c:pt idx="110">
                        <c:v>220</c:v>
                      </c:pt>
                      <c:pt idx="111">
                        <c:v>222</c:v>
                      </c:pt>
                      <c:pt idx="112">
                        <c:v>224</c:v>
                      </c:pt>
                      <c:pt idx="113">
                        <c:v>226</c:v>
                      </c:pt>
                      <c:pt idx="114">
                        <c:v>228</c:v>
                      </c:pt>
                      <c:pt idx="115">
                        <c:v>230</c:v>
                      </c:pt>
                      <c:pt idx="116">
                        <c:v>232</c:v>
                      </c:pt>
                      <c:pt idx="117">
                        <c:v>234</c:v>
                      </c:pt>
                      <c:pt idx="118">
                        <c:v>236</c:v>
                      </c:pt>
                      <c:pt idx="119">
                        <c:v>238</c:v>
                      </c:pt>
                      <c:pt idx="120">
                        <c:v>240</c:v>
                      </c:pt>
                      <c:pt idx="121">
                        <c:v>242</c:v>
                      </c:pt>
                      <c:pt idx="122">
                        <c:v>244</c:v>
                      </c:pt>
                      <c:pt idx="123">
                        <c:v>246</c:v>
                      </c:pt>
                      <c:pt idx="124">
                        <c:v>248</c:v>
                      </c:pt>
                      <c:pt idx="125">
                        <c:v>250</c:v>
                      </c:pt>
                      <c:pt idx="126">
                        <c:v>252</c:v>
                      </c:pt>
                      <c:pt idx="127">
                        <c:v>254</c:v>
                      </c:pt>
                      <c:pt idx="128">
                        <c:v>256</c:v>
                      </c:pt>
                      <c:pt idx="129">
                        <c:v>258</c:v>
                      </c:pt>
                      <c:pt idx="130">
                        <c:v>260</c:v>
                      </c:pt>
                      <c:pt idx="131">
                        <c:v>262</c:v>
                      </c:pt>
                      <c:pt idx="132">
                        <c:v>264</c:v>
                      </c:pt>
                      <c:pt idx="133">
                        <c:v>266</c:v>
                      </c:pt>
                      <c:pt idx="134">
                        <c:v>268</c:v>
                      </c:pt>
                      <c:pt idx="135">
                        <c:v>270</c:v>
                      </c:pt>
                      <c:pt idx="136">
                        <c:v>272</c:v>
                      </c:pt>
                      <c:pt idx="137">
                        <c:v>274</c:v>
                      </c:pt>
                      <c:pt idx="138">
                        <c:v>276</c:v>
                      </c:pt>
                      <c:pt idx="139">
                        <c:v>278</c:v>
                      </c:pt>
                      <c:pt idx="140">
                        <c:v>280</c:v>
                      </c:pt>
                      <c:pt idx="141">
                        <c:v>282</c:v>
                      </c:pt>
                      <c:pt idx="142">
                        <c:v>284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лампы'!$G$3:$G$145</c15:sqref>
                        </c15:formulaRef>
                      </c:ext>
                    </c:extLst>
                    <c:numCache>
                      <c:formatCode>General</c:formatCode>
                      <c:ptCount val="143"/>
                      <c:pt idx="0">
                        <c:v>1.2074212</c:v>
                      </c:pt>
                      <c:pt idx="1">
                        <c:v>1.2074212</c:v>
                      </c:pt>
                      <c:pt idx="2">
                        <c:v>1.2074212</c:v>
                      </c:pt>
                      <c:pt idx="3">
                        <c:v>1.2074212</c:v>
                      </c:pt>
                      <c:pt idx="4">
                        <c:v>1.2074212</c:v>
                      </c:pt>
                      <c:pt idx="5">
                        <c:v>1.2074212</c:v>
                      </c:pt>
                      <c:pt idx="6">
                        <c:v>1.2074212</c:v>
                      </c:pt>
                      <c:pt idx="7">
                        <c:v>1.2074212</c:v>
                      </c:pt>
                      <c:pt idx="8">
                        <c:v>1.2074212</c:v>
                      </c:pt>
                      <c:pt idx="9">
                        <c:v>1.2074212</c:v>
                      </c:pt>
                      <c:pt idx="10">
                        <c:v>1.2074212</c:v>
                      </c:pt>
                      <c:pt idx="11">
                        <c:v>1.2074212</c:v>
                      </c:pt>
                      <c:pt idx="12">
                        <c:v>1.2074212</c:v>
                      </c:pt>
                      <c:pt idx="13">
                        <c:v>1.2074212</c:v>
                      </c:pt>
                      <c:pt idx="14">
                        <c:v>1.2074212</c:v>
                      </c:pt>
                      <c:pt idx="15">
                        <c:v>1.2074212</c:v>
                      </c:pt>
                      <c:pt idx="16">
                        <c:v>1.2074212</c:v>
                      </c:pt>
                      <c:pt idx="17">
                        <c:v>1.2074212</c:v>
                      </c:pt>
                      <c:pt idx="18">
                        <c:v>1.2074212</c:v>
                      </c:pt>
                      <c:pt idx="19">
                        <c:v>1.2074212</c:v>
                      </c:pt>
                      <c:pt idx="20">
                        <c:v>1.2074212</c:v>
                      </c:pt>
                      <c:pt idx="21">
                        <c:v>1.2074212</c:v>
                      </c:pt>
                      <c:pt idx="22">
                        <c:v>1.2074212</c:v>
                      </c:pt>
                      <c:pt idx="23">
                        <c:v>1.2074212</c:v>
                      </c:pt>
                      <c:pt idx="24">
                        <c:v>1.2074212</c:v>
                      </c:pt>
                      <c:pt idx="25">
                        <c:v>1.2074212</c:v>
                      </c:pt>
                      <c:pt idx="26">
                        <c:v>1.2074212</c:v>
                      </c:pt>
                      <c:pt idx="27">
                        <c:v>1.2074212</c:v>
                      </c:pt>
                      <c:pt idx="28">
                        <c:v>1.2074212</c:v>
                      </c:pt>
                      <c:pt idx="29">
                        <c:v>1.2074212</c:v>
                      </c:pt>
                      <c:pt idx="30">
                        <c:v>1.2074212</c:v>
                      </c:pt>
                      <c:pt idx="31">
                        <c:v>1.2074212</c:v>
                      </c:pt>
                      <c:pt idx="32">
                        <c:v>1.2074212</c:v>
                      </c:pt>
                      <c:pt idx="33">
                        <c:v>1.2074212</c:v>
                      </c:pt>
                      <c:pt idx="34">
                        <c:v>1.2074212</c:v>
                      </c:pt>
                      <c:pt idx="35">
                        <c:v>1.2074212</c:v>
                      </c:pt>
                      <c:pt idx="36">
                        <c:v>1.2074212</c:v>
                      </c:pt>
                      <c:pt idx="37">
                        <c:v>1.2074212</c:v>
                      </c:pt>
                      <c:pt idx="38">
                        <c:v>1.2074212</c:v>
                      </c:pt>
                      <c:pt idx="39">
                        <c:v>1.2074212</c:v>
                      </c:pt>
                      <c:pt idx="40">
                        <c:v>1.2074212</c:v>
                      </c:pt>
                      <c:pt idx="41">
                        <c:v>1.2074212</c:v>
                      </c:pt>
                      <c:pt idx="42">
                        <c:v>1.2074212</c:v>
                      </c:pt>
                      <c:pt idx="43">
                        <c:v>1.2074212</c:v>
                      </c:pt>
                      <c:pt idx="44">
                        <c:v>1.2074212</c:v>
                      </c:pt>
                      <c:pt idx="45">
                        <c:v>1.2074212</c:v>
                      </c:pt>
                      <c:pt idx="46">
                        <c:v>1.2074212</c:v>
                      </c:pt>
                      <c:pt idx="47">
                        <c:v>1.2074212</c:v>
                      </c:pt>
                      <c:pt idx="48">
                        <c:v>1.2074212</c:v>
                      </c:pt>
                      <c:pt idx="49">
                        <c:v>1.2074212</c:v>
                      </c:pt>
                      <c:pt idx="50">
                        <c:v>1.2074212</c:v>
                      </c:pt>
                      <c:pt idx="51">
                        <c:v>1.2074212</c:v>
                      </c:pt>
                      <c:pt idx="52">
                        <c:v>1.2074212</c:v>
                      </c:pt>
                      <c:pt idx="53">
                        <c:v>1.2074212</c:v>
                      </c:pt>
                      <c:pt idx="54">
                        <c:v>1.2074212</c:v>
                      </c:pt>
                      <c:pt idx="55">
                        <c:v>1.2074212</c:v>
                      </c:pt>
                      <c:pt idx="56">
                        <c:v>1.2074212</c:v>
                      </c:pt>
                      <c:pt idx="57">
                        <c:v>1.2074212</c:v>
                      </c:pt>
                      <c:pt idx="58">
                        <c:v>1.2074212</c:v>
                      </c:pt>
                      <c:pt idx="59">
                        <c:v>1.2074212</c:v>
                      </c:pt>
                      <c:pt idx="60">
                        <c:v>1.2074212</c:v>
                      </c:pt>
                      <c:pt idx="61">
                        <c:v>1.2074212</c:v>
                      </c:pt>
                      <c:pt idx="62">
                        <c:v>1.2074212</c:v>
                      </c:pt>
                      <c:pt idx="63">
                        <c:v>1.2074212</c:v>
                      </c:pt>
                      <c:pt idx="64">
                        <c:v>1.2074212</c:v>
                      </c:pt>
                      <c:pt idx="65">
                        <c:v>1.2074212</c:v>
                      </c:pt>
                      <c:pt idx="66">
                        <c:v>1.2074212</c:v>
                      </c:pt>
                      <c:pt idx="67">
                        <c:v>1.2074212</c:v>
                      </c:pt>
                      <c:pt idx="68">
                        <c:v>1.2074212</c:v>
                      </c:pt>
                      <c:pt idx="69">
                        <c:v>1.2074212</c:v>
                      </c:pt>
                      <c:pt idx="70">
                        <c:v>1.2074212</c:v>
                      </c:pt>
                      <c:pt idx="71">
                        <c:v>1.2074212</c:v>
                      </c:pt>
                      <c:pt idx="72">
                        <c:v>1.2074212</c:v>
                      </c:pt>
                      <c:pt idx="73">
                        <c:v>1.2074212</c:v>
                      </c:pt>
                      <c:pt idx="74">
                        <c:v>1.2074212</c:v>
                      </c:pt>
                      <c:pt idx="75">
                        <c:v>1.2074212</c:v>
                      </c:pt>
                      <c:pt idx="76">
                        <c:v>1.2074212</c:v>
                      </c:pt>
                      <c:pt idx="77">
                        <c:v>1.2074212</c:v>
                      </c:pt>
                      <c:pt idx="78">
                        <c:v>1.2074212</c:v>
                      </c:pt>
                      <c:pt idx="79">
                        <c:v>1.2074212</c:v>
                      </c:pt>
                      <c:pt idx="80">
                        <c:v>1.2074212</c:v>
                      </c:pt>
                      <c:pt idx="81">
                        <c:v>1.2074212</c:v>
                      </c:pt>
                      <c:pt idx="82">
                        <c:v>1.2074212</c:v>
                      </c:pt>
                      <c:pt idx="83">
                        <c:v>1.2074212</c:v>
                      </c:pt>
                      <c:pt idx="84">
                        <c:v>1.2074212</c:v>
                      </c:pt>
                      <c:pt idx="85">
                        <c:v>1.2074212</c:v>
                      </c:pt>
                      <c:pt idx="86">
                        <c:v>1.2074212</c:v>
                      </c:pt>
                      <c:pt idx="87">
                        <c:v>1.2074212</c:v>
                      </c:pt>
                      <c:pt idx="88">
                        <c:v>1.2074212</c:v>
                      </c:pt>
                      <c:pt idx="89">
                        <c:v>1.2074212</c:v>
                      </c:pt>
                      <c:pt idx="90">
                        <c:v>1.2074212</c:v>
                      </c:pt>
                      <c:pt idx="91">
                        <c:v>1.2074212</c:v>
                      </c:pt>
                      <c:pt idx="92">
                        <c:v>1.2074212</c:v>
                      </c:pt>
                      <c:pt idx="93">
                        <c:v>1.2074212</c:v>
                      </c:pt>
                      <c:pt idx="94">
                        <c:v>1.2074212</c:v>
                      </c:pt>
                      <c:pt idx="95">
                        <c:v>1.2074212</c:v>
                      </c:pt>
                      <c:pt idx="96">
                        <c:v>1.2074212</c:v>
                      </c:pt>
                      <c:pt idx="97">
                        <c:v>1.2074212</c:v>
                      </c:pt>
                      <c:pt idx="98">
                        <c:v>1.2074212</c:v>
                      </c:pt>
                      <c:pt idx="99">
                        <c:v>1.2074212</c:v>
                      </c:pt>
                      <c:pt idx="100">
                        <c:v>1.2074212</c:v>
                      </c:pt>
                      <c:pt idx="101">
                        <c:v>1.2074212</c:v>
                      </c:pt>
                      <c:pt idx="102">
                        <c:v>1.2074212</c:v>
                      </c:pt>
                      <c:pt idx="103">
                        <c:v>1.2074212</c:v>
                      </c:pt>
                      <c:pt idx="104">
                        <c:v>1.2074212</c:v>
                      </c:pt>
                      <c:pt idx="105">
                        <c:v>1.2074212</c:v>
                      </c:pt>
                      <c:pt idx="106">
                        <c:v>1.2074212</c:v>
                      </c:pt>
                      <c:pt idx="107">
                        <c:v>1.2074212</c:v>
                      </c:pt>
                      <c:pt idx="108">
                        <c:v>1.2074212</c:v>
                      </c:pt>
                      <c:pt idx="109">
                        <c:v>1.2074212</c:v>
                      </c:pt>
                      <c:pt idx="110">
                        <c:v>1.2074212</c:v>
                      </c:pt>
                      <c:pt idx="111">
                        <c:v>1.2074212</c:v>
                      </c:pt>
                      <c:pt idx="112">
                        <c:v>1.2074212</c:v>
                      </c:pt>
                      <c:pt idx="113">
                        <c:v>1.2074212</c:v>
                      </c:pt>
                      <c:pt idx="114">
                        <c:v>1.2074212</c:v>
                      </c:pt>
                      <c:pt idx="115">
                        <c:v>1.2074212</c:v>
                      </c:pt>
                      <c:pt idx="116">
                        <c:v>1.2074212</c:v>
                      </c:pt>
                      <c:pt idx="117">
                        <c:v>1.2074212</c:v>
                      </c:pt>
                      <c:pt idx="118">
                        <c:v>1.2074212</c:v>
                      </c:pt>
                      <c:pt idx="119">
                        <c:v>1.2074212</c:v>
                      </c:pt>
                      <c:pt idx="120">
                        <c:v>1.2074212</c:v>
                      </c:pt>
                      <c:pt idx="121">
                        <c:v>1.2074212</c:v>
                      </c:pt>
                      <c:pt idx="122">
                        <c:v>1.2074212</c:v>
                      </c:pt>
                      <c:pt idx="123">
                        <c:v>1.2074212</c:v>
                      </c:pt>
                      <c:pt idx="124">
                        <c:v>1.2074212</c:v>
                      </c:pt>
                      <c:pt idx="125">
                        <c:v>1.2074212</c:v>
                      </c:pt>
                      <c:pt idx="126">
                        <c:v>1.2074212</c:v>
                      </c:pt>
                      <c:pt idx="127">
                        <c:v>1.2074212</c:v>
                      </c:pt>
                      <c:pt idx="128">
                        <c:v>1.2074212</c:v>
                      </c:pt>
                      <c:pt idx="129">
                        <c:v>1.2074212</c:v>
                      </c:pt>
                      <c:pt idx="130">
                        <c:v>1.2074212</c:v>
                      </c:pt>
                      <c:pt idx="131">
                        <c:v>1.2074212</c:v>
                      </c:pt>
                      <c:pt idx="132">
                        <c:v>1.2074212</c:v>
                      </c:pt>
                      <c:pt idx="133">
                        <c:v>1.2074212</c:v>
                      </c:pt>
                      <c:pt idx="134">
                        <c:v>1.2074212</c:v>
                      </c:pt>
                      <c:pt idx="135">
                        <c:v>1.2074212</c:v>
                      </c:pt>
                      <c:pt idx="136">
                        <c:v>1.2074212</c:v>
                      </c:pt>
                      <c:pt idx="137">
                        <c:v>1.2074212</c:v>
                      </c:pt>
                      <c:pt idx="138">
                        <c:v>1.2074212</c:v>
                      </c:pt>
                      <c:pt idx="139">
                        <c:v>1.2074212</c:v>
                      </c:pt>
                      <c:pt idx="140">
                        <c:v>1.2074212</c:v>
                      </c:pt>
                      <c:pt idx="141">
                        <c:v>1.2074212</c:v>
                      </c:pt>
                      <c:pt idx="142">
                        <c:v>1.2074212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D1-4B40-9D7F-1FBB875ADE97}"/>
                  </c:ext>
                </c:extLst>
              </c15:ser>
            </c15:filteredRadarSeries>
          </c:ext>
        </c:extLst>
      </c:radarChart>
      <c:catAx>
        <c:axId val="167387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880871"/>
        <c:crosses val="autoZero"/>
        <c:auto val="1"/>
        <c:lblAlgn val="ctr"/>
        <c:lblOffset val="100"/>
        <c:noMultiLvlLbl val="0"/>
      </c:catAx>
      <c:valAx>
        <c:axId val="1673880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87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Переснятые данные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лампы'!$K$7:$P$7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лампы'!$K$10:$P$10</c:f>
              <c:numCache>
                <c:formatCode>General</c:formatCode>
                <c:ptCount val="6"/>
                <c:pt idx="0">
                  <c:v>0.42990654205607476</c:v>
                </c:pt>
                <c:pt idx="1">
                  <c:v>0.44036697247706419</c:v>
                </c:pt>
                <c:pt idx="2">
                  <c:v>0.44954128440366969</c:v>
                </c:pt>
                <c:pt idx="3">
                  <c:v>0.49074074074074076</c:v>
                </c:pt>
                <c:pt idx="4">
                  <c:v>0.41747572815533979</c:v>
                </c:pt>
                <c:pt idx="5">
                  <c:v>0.62616822429906538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6-4634-98D3-362C252164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лампы'!$K$7:$P$7</c:f>
              <c:numCache>
                <c:formatCode>General</c:formatCode>
                <c:ptCount val="6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xVal>
          <c:yVal>
            <c:numRef>
              <c:f>'3 лампы'!$K$11:$P$11</c:f>
              <c:numCache>
                <c:formatCode>General</c:formatCode>
                <c:ptCount val="6"/>
                <c:pt idx="0">
                  <c:v>0.38097724306977548</c:v>
                </c:pt>
                <c:pt idx="1">
                  <c:v>0.39754147102933096</c:v>
                </c:pt>
                <c:pt idx="2">
                  <c:v>0.40582358500910864</c:v>
                </c:pt>
                <c:pt idx="3">
                  <c:v>0.4389520409282196</c:v>
                </c:pt>
                <c:pt idx="4">
                  <c:v>0.35613090113044232</c:v>
                </c:pt>
                <c:pt idx="5">
                  <c:v>0.55490163664510783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46-4634-98D3-362C2521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27080"/>
        <c:axId val="512406872"/>
      </c:scatterChart>
      <c:valAx>
        <c:axId val="38992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406872"/>
        <c:crosses val="autoZero"/>
        <c:crossBetween val="midCat"/>
      </c:valAx>
      <c:valAx>
        <c:axId val="5124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92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699982269658"/>
          <c:y val="5.5640893799926747E-2"/>
          <c:w val="0.78720741302686004"/>
          <c:h val="0.89246490139768309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 лампы'!$A$3:$A$146</c:f>
              <c:numCache>
                <c:formatCode>General</c:formatCode>
                <c:ptCount val="1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</c:numCache>
            </c:numRef>
          </c:cat>
          <c:val>
            <c:numRef>
              <c:f>'3 лампы'!$I$3:$I$146</c:f>
              <c:numCache>
                <c:formatCode>General</c:formatCode>
                <c:ptCount val="144"/>
                <c:pt idx="0">
                  <c:v>3.2187607771008167</c:v>
                </c:pt>
                <c:pt idx="1">
                  <c:v>3.2187607771008167</c:v>
                </c:pt>
                <c:pt idx="2">
                  <c:v>3.2187607771008167</c:v>
                </c:pt>
                <c:pt idx="3">
                  <c:v>3.2187607771008167</c:v>
                </c:pt>
                <c:pt idx="4">
                  <c:v>3.2187607771008167</c:v>
                </c:pt>
                <c:pt idx="5">
                  <c:v>3.2187607771008167</c:v>
                </c:pt>
                <c:pt idx="6">
                  <c:v>3.2187607771008167</c:v>
                </c:pt>
                <c:pt idx="7">
                  <c:v>3.2187607771008167</c:v>
                </c:pt>
                <c:pt idx="8">
                  <c:v>3.1900218415909878</c:v>
                </c:pt>
                <c:pt idx="9">
                  <c:v>2.8738935509828716</c:v>
                </c:pt>
                <c:pt idx="10">
                  <c:v>2.2416369697666401</c:v>
                </c:pt>
                <c:pt idx="11">
                  <c:v>1.954247614668353</c:v>
                </c:pt>
                <c:pt idx="12">
                  <c:v>2.1554201632371539</c:v>
                </c:pt>
                <c:pt idx="13">
                  <c:v>2.3565927118059546</c:v>
                </c:pt>
                <c:pt idx="14">
                  <c:v>2.7301988734337277</c:v>
                </c:pt>
                <c:pt idx="15">
                  <c:v>3.1325439705713305</c:v>
                </c:pt>
                <c:pt idx="16">
                  <c:v>3.2762386481204735</c:v>
                </c:pt>
                <c:pt idx="17">
                  <c:v>3.2762386481204735</c:v>
                </c:pt>
                <c:pt idx="18">
                  <c:v>3.2474997126106442</c:v>
                </c:pt>
                <c:pt idx="19">
                  <c:v>3.2187607771008167</c:v>
                </c:pt>
                <c:pt idx="20">
                  <c:v>2.7014599379238993</c:v>
                </c:pt>
                <c:pt idx="21">
                  <c:v>2.4140705828256124</c:v>
                </c:pt>
                <c:pt idx="22">
                  <c:v>2.9888492930221866</c:v>
                </c:pt>
                <c:pt idx="23">
                  <c:v>2.758937808943557</c:v>
                </c:pt>
                <c:pt idx="24">
                  <c:v>2.5002873893550981</c:v>
                </c:pt>
                <c:pt idx="25">
                  <c:v>2.126681227727325</c:v>
                </c:pt>
                <c:pt idx="26">
                  <c:v>1.7818140016093804</c:v>
                </c:pt>
                <c:pt idx="27">
                  <c:v>1.8105529371192093</c:v>
                </c:pt>
                <c:pt idx="28">
                  <c:v>2.2416369697666401</c:v>
                </c:pt>
                <c:pt idx="29">
                  <c:v>2.8164156799632143</c:v>
                </c:pt>
                <c:pt idx="30">
                  <c:v>3.1900218415909878</c:v>
                </c:pt>
                <c:pt idx="31">
                  <c:v>3.2474997126106442</c:v>
                </c:pt>
                <c:pt idx="32">
                  <c:v>3.2474997126106442</c:v>
                </c:pt>
                <c:pt idx="33">
                  <c:v>3.2762386481204735</c:v>
                </c:pt>
                <c:pt idx="34">
                  <c:v>3.2762386481204735</c:v>
                </c:pt>
                <c:pt idx="35">
                  <c:v>3.1900218415909878</c:v>
                </c:pt>
                <c:pt idx="36">
                  <c:v>2.8451546154730427</c:v>
                </c:pt>
                <c:pt idx="37">
                  <c:v>2.3853316473157835</c:v>
                </c:pt>
                <c:pt idx="38">
                  <c:v>2.2991148407862974</c:v>
                </c:pt>
                <c:pt idx="39">
                  <c:v>2.5865041958845847</c:v>
                </c:pt>
                <c:pt idx="40">
                  <c:v>2.9888492930221866</c:v>
                </c:pt>
                <c:pt idx="41">
                  <c:v>3.2187607771008167</c:v>
                </c:pt>
                <c:pt idx="42">
                  <c:v>3.2187607771008167</c:v>
                </c:pt>
                <c:pt idx="43">
                  <c:v>3.2187607771008167</c:v>
                </c:pt>
                <c:pt idx="44">
                  <c:v>3.2187607771008167</c:v>
                </c:pt>
                <c:pt idx="45">
                  <c:v>3.2474997126106442</c:v>
                </c:pt>
                <c:pt idx="46">
                  <c:v>2.9026324864927004</c:v>
                </c:pt>
                <c:pt idx="47">
                  <c:v>2.3853316473157835</c:v>
                </c:pt>
                <c:pt idx="48">
                  <c:v>2.8164156799632143</c:v>
                </c:pt>
                <c:pt idx="49">
                  <c:v>3.2187607771008167</c:v>
                </c:pt>
                <c:pt idx="50">
                  <c:v>3.2762386481204735</c:v>
                </c:pt>
                <c:pt idx="51">
                  <c:v>3.2762386481204735</c:v>
                </c:pt>
                <c:pt idx="52">
                  <c:v>3.2762386481204735</c:v>
                </c:pt>
                <c:pt idx="53">
                  <c:v>3.2474997126106442</c:v>
                </c:pt>
                <c:pt idx="54">
                  <c:v>3.2187607771008167</c:v>
                </c:pt>
                <c:pt idx="55">
                  <c:v>2.9313714220025289</c:v>
                </c:pt>
                <c:pt idx="56">
                  <c:v>2.529026324864927</c:v>
                </c:pt>
                <c:pt idx="57">
                  <c:v>2.1841590987469828</c:v>
                </c:pt>
                <c:pt idx="58">
                  <c:v>2.126681227727325</c:v>
                </c:pt>
                <c:pt idx="59">
                  <c:v>1.9255086791585239</c:v>
                </c:pt>
                <c:pt idx="60">
                  <c:v>2.4428095183354408</c:v>
                </c:pt>
                <c:pt idx="61">
                  <c:v>2.5577652603747558</c:v>
                </c:pt>
                <c:pt idx="62">
                  <c:v>2.7876767444533854</c:v>
                </c:pt>
                <c:pt idx="63">
                  <c:v>3.1612829060811594</c:v>
                </c:pt>
                <c:pt idx="64">
                  <c:v>3.2762386481204735</c:v>
                </c:pt>
                <c:pt idx="65">
                  <c:v>3.2762386481204735</c:v>
                </c:pt>
                <c:pt idx="66">
                  <c:v>3.2474997126106442</c:v>
                </c:pt>
                <c:pt idx="67">
                  <c:v>3.2187607771008167</c:v>
                </c:pt>
                <c:pt idx="68">
                  <c:v>3.1325439705713305</c:v>
                </c:pt>
                <c:pt idx="69">
                  <c:v>2.9313714220025289</c:v>
                </c:pt>
                <c:pt idx="70">
                  <c:v>2.7301988734337277</c:v>
                </c:pt>
                <c:pt idx="71">
                  <c:v>2.5577652603747558</c:v>
                </c:pt>
                <c:pt idx="72">
                  <c:v>2.5002873893550981</c:v>
                </c:pt>
                <c:pt idx="73">
                  <c:v>2.5577652603747558</c:v>
                </c:pt>
                <c:pt idx="74">
                  <c:v>2.7301988734337277</c:v>
                </c:pt>
                <c:pt idx="75">
                  <c:v>2.9313714220025289</c:v>
                </c:pt>
                <c:pt idx="76">
                  <c:v>3.1325439705713305</c:v>
                </c:pt>
                <c:pt idx="77">
                  <c:v>3.2187607771008167</c:v>
                </c:pt>
                <c:pt idx="78">
                  <c:v>3.2474997126106442</c:v>
                </c:pt>
                <c:pt idx="79">
                  <c:v>3.2762386481204735</c:v>
                </c:pt>
                <c:pt idx="80">
                  <c:v>3.2762386481204735</c:v>
                </c:pt>
                <c:pt idx="81">
                  <c:v>3.1612829060811594</c:v>
                </c:pt>
                <c:pt idx="82">
                  <c:v>2.7876767444533854</c:v>
                </c:pt>
                <c:pt idx="83">
                  <c:v>2.5577652603747558</c:v>
                </c:pt>
                <c:pt idx="84">
                  <c:v>2.4428095183354408</c:v>
                </c:pt>
                <c:pt idx="85">
                  <c:v>1.9255086791585239</c:v>
                </c:pt>
                <c:pt idx="86">
                  <c:v>2.126681227727325</c:v>
                </c:pt>
                <c:pt idx="87">
                  <c:v>2.1841590987469828</c:v>
                </c:pt>
                <c:pt idx="88">
                  <c:v>2.529026324864927</c:v>
                </c:pt>
                <c:pt idx="89">
                  <c:v>2.9313714220025289</c:v>
                </c:pt>
                <c:pt idx="90">
                  <c:v>3.2187607771008167</c:v>
                </c:pt>
                <c:pt idx="91">
                  <c:v>3.2474997126106442</c:v>
                </c:pt>
                <c:pt idx="92">
                  <c:v>3.2762386481204735</c:v>
                </c:pt>
                <c:pt idx="93">
                  <c:v>3.2762386481204735</c:v>
                </c:pt>
                <c:pt idx="94">
                  <c:v>3.2762386481204735</c:v>
                </c:pt>
                <c:pt idx="95">
                  <c:v>3.2187607771008167</c:v>
                </c:pt>
                <c:pt idx="96">
                  <c:v>2.8164156799632143</c:v>
                </c:pt>
                <c:pt idx="97">
                  <c:v>2.3853316473157835</c:v>
                </c:pt>
                <c:pt idx="98">
                  <c:v>2.9026324864927004</c:v>
                </c:pt>
                <c:pt idx="99">
                  <c:v>3.2474997126106442</c:v>
                </c:pt>
                <c:pt idx="100">
                  <c:v>3.2187607771008167</c:v>
                </c:pt>
                <c:pt idx="101">
                  <c:v>3.2187607771008167</c:v>
                </c:pt>
                <c:pt idx="102">
                  <c:v>3.2187607771008167</c:v>
                </c:pt>
                <c:pt idx="103">
                  <c:v>3.2187607771008167</c:v>
                </c:pt>
                <c:pt idx="104">
                  <c:v>2.9888492930221866</c:v>
                </c:pt>
                <c:pt idx="105">
                  <c:v>2.5865041958845847</c:v>
                </c:pt>
                <c:pt idx="106">
                  <c:v>2.2991148407862974</c:v>
                </c:pt>
                <c:pt idx="107">
                  <c:v>2.3853316473157835</c:v>
                </c:pt>
                <c:pt idx="108">
                  <c:v>2.8451546154730427</c:v>
                </c:pt>
                <c:pt idx="109">
                  <c:v>3.1900218415909878</c:v>
                </c:pt>
                <c:pt idx="110">
                  <c:v>3.2762386481204735</c:v>
                </c:pt>
                <c:pt idx="111">
                  <c:v>3.2762386481204735</c:v>
                </c:pt>
                <c:pt idx="112">
                  <c:v>3.2474997126106442</c:v>
                </c:pt>
                <c:pt idx="113">
                  <c:v>3.2474997126106442</c:v>
                </c:pt>
                <c:pt idx="114">
                  <c:v>3.1900218415909878</c:v>
                </c:pt>
                <c:pt idx="115">
                  <c:v>2.8164156799632143</c:v>
                </c:pt>
                <c:pt idx="116">
                  <c:v>2.2416369697666401</c:v>
                </c:pt>
                <c:pt idx="117">
                  <c:v>1.8105529371192093</c:v>
                </c:pt>
                <c:pt idx="118">
                  <c:v>1.7818140016093804</c:v>
                </c:pt>
                <c:pt idx="119">
                  <c:v>2.126681227727325</c:v>
                </c:pt>
                <c:pt idx="120">
                  <c:v>2.5002873893550981</c:v>
                </c:pt>
                <c:pt idx="121">
                  <c:v>2.758937808943557</c:v>
                </c:pt>
                <c:pt idx="122">
                  <c:v>2.9888492930221866</c:v>
                </c:pt>
                <c:pt idx="123">
                  <c:v>2.4140705828256124</c:v>
                </c:pt>
                <c:pt idx="124">
                  <c:v>2.7014599379238993</c:v>
                </c:pt>
                <c:pt idx="125">
                  <c:v>3.2187607771008167</c:v>
                </c:pt>
                <c:pt idx="126">
                  <c:v>3.2474997126106442</c:v>
                </c:pt>
                <c:pt idx="127">
                  <c:v>3.2762386481204735</c:v>
                </c:pt>
                <c:pt idx="128">
                  <c:v>3.2762386481204735</c:v>
                </c:pt>
                <c:pt idx="129">
                  <c:v>3.1325439705713305</c:v>
                </c:pt>
                <c:pt idx="130">
                  <c:v>2.7301988734337277</c:v>
                </c:pt>
                <c:pt idx="131">
                  <c:v>2.3565927118059546</c:v>
                </c:pt>
                <c:pt idx="132">
                  <c:v>2.1554201632371539</c:v>
                </c:pt>
                <c:pt idx="133">
                  <c:v>1.954247614668353</c:v>
                </c:pt>
                <c:pt idx="134">
                  <c:v>2.2416369697666401</c:v>
                </c:pt>
                <c:pt idx="135">
                  <c:v>2.8738935509828716</c:v>
                </c:pt>
                <c:pt idx="136">
                  <c:v>3.1900218415909878</c:v>
                </c:pt>
                <c:pt idx="137">
                  <c:v>3.2187607771008167</c:v>
                </c:pt>
                <c:pt idx="138">
                  <c:v>3.2187607771008167</c:v>
                </c:pt>
                <c:pt idx="139">
                  <c:v>3.2187607771008167</c:v>
                </c:pt>
                <c:pt idx="140">
                  <c:v>3.2187607771008167</c:v>
                </c:pt>
                <c:pt idx="141">
                  <c:v>3.2187607771008167</c:v>
                </c:pt>
                <c:pt idx="142">
                  <c:v>3.2187607771008167</c:v>
                </c:pt>
                <c:pt idx="143">
                  <c:v>3.2187607771008167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6-4FCF-A9ED-B401E25F8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70824"/>
        <c:axId val="540869744"/>
      </c:radarChart>
      <c:catAx>
        <c:axId val="54087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869744"/>
        <c:crosses val="autoZero"/>
        <c:auto val="1"/>
        <c:lblAlgn val="ctr"/>
        <c:lblOffset val="100"/>
        <c:noMultiLvlLbl val="0"/>
      </c:catAx>
      <c:valAx>
        <c:axId val="5408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87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76200</xdr:rowOff>
    </xdr:from>
    <xdr:to>
      <xdr:col>26</xdr:col>
      <xdr:colOff>121920</xdr:colOff>
      <xdr:row>27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8CDB62-60DB-4080-51D9-E525BA8BA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2</xdr:row>
      <xdr:rowOff>30480</xdr:rowOff>
    </xdr:from>
    <xdr:to>
      <xdr:col>29</xdr:col>
      <xdr:colOff>342900</xdr:colOff>
      <xdr:row>23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1A56B1-4F11-39AA-EB1A-62C86256B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106680</xdr:colOff>
      <xdr:row>1</xdr:row>
      <xdr:rowOff>175260</xdr:rowOff>
    </xdr:from>
    <xdr:to>
      <xdr:col>19</xdr:col>
      <xdr:colOff>38100</xdr:colOff>
      <xdr:row>29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5407BFC-83EF-5AE6-45AA-DEF54D52F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401954</xdr:colOff>
      <xdr:row>0</xdr:row>
      <xdr:rowOff>121920</xdr:rowOff>
    </xdr:from>
    <xdr:to>
      <xdr:col>34</xdr:col>
      <xdr:colOff>464820</xdr:colOff>
      <xdr:row>46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0B9770-B160-4C4D-BB93-B014B7D52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411480</xdr:colOff>
      <xdr:row>46</xdr:row>
      <xdr:rowOff>91440</xdr:rowOff>
    </xdr:from>
    <xdr:to>
      <xdr:col>35</xdr:col>
      <xdr:colOff>396240</xdr:colOff>
      <xdr:row>87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89CB30-8836-4228-8EC5-F87DCBE4F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260985</xdr:colOff>
      <xdr:row>33</xdr:row>
      <xdr:rowOff>104775</xdr:rowOff>
    </xdr:from>
    <xdr:to>
      <xdr:col>16</xdr:col>
      <xdr:colOff>565785</xdr:colOff>
      <xdr:row>55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8E36AE-25F7-F52C-02BC-261C5D080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438150</xdr:colOff>
      <xdr:row>2</xdr:row>
      <xdr:rowOff>125730</xdr:rowOff>
    </xdr:from>
    <xdr:to>
      <xdr:col>37</xdr:col>
      <xdr:colOff>64770</xdr:colOff>
      <xdr:row>40</xdr:row>
      <xdr:rowOff>1905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7A27BE5-E893-4D2A-937C-28BBF4BFE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13</xdr:row>
      <xdr:rowOff>142875</xdr:rowOff>
    </xdr:from>
    <xdr:to>
      <xdr:col>17</xdr:col>
      <xdr:colOff>38100</xdr:colOff>
      <xdr:row>32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C417DF-23C6-9CA9-59A6-0062F2047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198120</xdr:colOff>
      <xdr:row>2</xdr:row>
      <xdr:rowOff>139065</xdr:rowOff>
    </xdr:from>
    <xdr:to>
      <xdr:col>30</xdr:col>
      <xdr:colOff>373380</xdr:colOff>
      <xdr:row>36</xdr:row>
      <xdr:rowOff>55245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669C584-28F9-4BDF-8EBB-84DC5BAA2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480060</xdr:colOff>
      <xdr:row>3</xdr:row>
      <xdr:rowOff>95250</xdr:rowOff>
    </xdr:from>
    <xdr:to>
      <xdr:col>36</xdr:col>
      <xdr:colOff>327660</xdr:colOff>
      <xdr:row>44</xdr:row>
      <xdr:rowOff>104775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9CE5639-6E0C-467E-A81F-DD360A52E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369570</xdr:colOff>
      <xdr:row>13</xdr:row>
      <xdr:rowOff>99060</xdr:rowOff>
    </xdr:from>
    <xdr:to>
      <xdr:col>17</xdr:col>
      <xdr:colOff>64770</xdr:colOff>
      <xdr:row>28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F53A09-50F4-9179-4EEE-981FB8B09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582930</xdr:colOff>
      <xdr:row>0</xdr:row>
      <xdr:rowOff>0</xdr:rowOff>
    </xdr:from>
    <xdr:to>
      <xdr:col>31</xdr:col>
      <xdr:colOff>101918</xdr:colOff>
      <xdr:row>34</xdr:row>
      <xdr:rowOff>148590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6B4FDE0-B471-4D36-A2F2-A24BF1E7E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25</xdr:row>
      <xdr:rowOff>131445</xdr:rowOff>
    </xdr:from>
    <xdr:to>
      <xdr:col>14</xdr:col>
      <xdr:colOff>123825</xdr:colOff>
      <xdr:row>49</xdr:row>
      <xdr:rowOff>156210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3586396-36BB-9232-5FF9-3E4BBA65B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377190</xdr:colOff>
      <xdr:row>15</xdr:row>
      <xdr:rowOff>30480</xdr:rowOff>
    </xdr:from>
    <xdr:to>
      <xdr:col>12</xdr:col>
      <xdr:colOff>72390</xdr:colOff>
      <xdr:row>30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44C731-AFCF-B969-F7FB-66F313A53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0</xdr:row>
      <xdr:rowOff>76200</xdr:rowOff>
    </xdr:from>
    <xdr:to>
      <xdr:col>29</xdr:col>
      <xdr:colOff>400050</xdr:colOff>
      <xdr:row>38</xdr:row>
      <xdr:rowOff>131444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675288D-8366-4EF6-A49D-B5FABE82E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452437</xdr:colOff>
      <xdr:row>15</xdr:row>
      <xdr:rowOff>169545</xdr:rowOff>
    </xdr:from>
    <xdr:to>
      <xdr:col>14</xdr:col>
      <xdr:colOff>430530</xdr:colOff>
      <xdr:row>34</xdr:row>
      <xdr:rowOff>170497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223BBCE-2DB3-6B2A-9223-A76169111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321945</xdr:colOff>
      <xdr:row>16</xdr:row>
      <xdr:rowOff>46672</xdr:rowOff>
    </xdr:from>
    <xdr:to>
      <xdr:col>15</xdr:col>
      <xdr:colOff>17145</xdr:colOff>
      <xdr:row>31</xdr:row>
      <xdr:rowOff>73342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EDCD1C-04BA-15A0-982D-5DA061CFC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403860</xdr:colOff>
      <xdr:row>2</xdr:row>
      <xdr:rowOff>45720</xdr:rowOff>
    </xdr:from>
    <xdr:to>
      <xdr:col>24</xdr:col>
      <xdr:colOff>167640</xdr:colOff>
      <xdr:row>13</xdr:row>
      <xdr:rowOff>160020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0EAACC-562A-981A-AD0A-9F7529FB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</xdr:colOff>
      <xdr:row>14</xdr:row>
      <xdr:rowOff>15240</xdr:rowOff>
    </xdr:from>
    <xdr:to>
      <xdr:col>17</xdr:col>
      <xdr:colOff>182880</xdr:colOff>
      <xdr:row>28</xdr:row>
      <xdr:rowOff>15240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C64A487-C12B-4B2E-8988-50A1B6FB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83820</xdr:colOff>
      <xdr:row>2</xdr:row>
      <xdr:rowOff>30480</xdr:rowOff>
    </xdr:from>
    <xdr:to>
      <xdr:col>34</xdr:col>
      <xdr:colOff>525780</xdr:colOff>
      <xdr:row>32</xdr:row>
      <xdr:rowOff>99060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D820176-A9FE-4E4A-AF6E-628C5A81D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53340</xdr:colOff>
      <xdr:row>1</xdr:row>
      <xdr:rowOff>137160</xdr:rowOff>
    </xdr:from>
    <xdr:to>
      <xdr:col>19</xdr:col>
      <xdr:colOff>441960</xdr:colOff>
      <xdr:row>25</xdr:row>
      <xdr:rowOff>144780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64B079A-77CC-40AC-9163-D156E165B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228600</xdr:colOff>
      <xdr:row>1</xdr:row>
      <xdr:rowOff>122872</xdr:rowOff>
    </xdr:from>
    <xdr:to>
      <xdr:col>26</xdr:col>
      <xdr:colOff>57150</xdr:colOff>
      <xdr:row>32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1C7F321-CDC4-8E71-DAB3-203302584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4.4" x14ac:dyDescent="0.3"/>
  <cols>
    <col min="1" max="1" width="11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70</v>
      </c>
      <c r="B2">
        <v>74</v>
      </c>
    </row>
    <row r="3" spans="1:2" x14ac:dyDescent="0.3">
      <c r="A3" t="s">
        <v>2</v>
      </c>
    </row>
    <row r="4" spans="1:2" x14ac:dyDescent="0.3">
      <c r="A4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6262-8510-4BE2-A00C-275B78ACF6B4}">
  <dimension ref="A1:N145"/>
  <sheetViews>
    <sheetView workbookViewId="0">
      <selection activeCell="G2" sqref="G2"/>
    </sheetView>
  </sheetViews>
  <sheetFormatPr defaultRowHeight="14.4" x14ac:dyDescent="0.3"/>
  <sheetData>
    <row r="1" spans="1:14" x14ac:dyDescent="0.3">
      <c r="B1">
        <v>-4</v>
      </c>
      <c r="C1">
        <v>-2</v>
      </c>
      <c r="D1">
        <v>0</v>
      </c>
      <c r="E1">
        <v>2</v>
      </c>
      <c r="F1">
        <v>4</v>
      </c>
      <c r="G1" t="s">
        <v>98</v>
      </c>
      <c r="I1">
        <v>-4</v>
      </c>
      <c r="J1">
        <v>-2</v>
      </c>
      <c r="K1">
        <v>0</v>
      </c>
      <c r="L1">
        <v>2</v>
      </c>
      <c r="M1">
        <v>4</v>
      </c>
    </row>
    <row r="2" spans="1:14" x14ac:dyDescent="0.3">
      <c r="A2">
        <v>0</v>
      </c>
      <c r="B2">
        <v>1.88</v>
      </c>
      <c r="C2">
        <v>1.51</v>
      </c>
      <c r="D2">
        <v>2.0499999999999998</v>
      </c>
      <c r="E2">
        <v>2.19</v>
      </c>
      <c r="F2">
        <v>2.15</v>
      </c>
      <c r="G2">
        <f>6.93*'Проверка стенда по стёклам'!D$8/100</f>
        <v>2.4113628</v>
      </c>
      <c r="I2">
        <f>MIN(B2:B86)/MAX(B2:B85)</f>
        <v>0.43981481481481477</v>
      </c>
      <c r="J2">
        <f>MIN(C2:C86)/MAX(C2:C85)</f>
        <v>0.42272727272727273</v>
      </c>
      <c r="K2">
        <f>MIN(D2:D86)/MAX(D2:D85)</f>
        <v>0.5066666666666666</v>
      </c>
      <c r="L2">
        <f>MIN(E2:E86)/MAX(E2:E85)</f>
        <v>0.55855855855855852</v>
      </c>
      <c r="M2">
        <f>MIN(F2:F86)/MAX(F2:F85)</f>
        <v>0.61926605504587151</v>
      </c>
    </row>
    <row r="3" spans="1:14" x14ac:dyDescent="0.3">
      <c r="A3">
        <v>2</v>
      </c>
      <c r="B3">
        <v>1.9</v>
      </c>
      <c r="C3">
        <v>1.55</v>
      </c>
      <c r="D3">
        <v>2.0099999999999998</v>
      </c>
      <c r="E3">
        <v>2.17</v>
      </c>
      <c r="F3">
        <v>2.14</v>
      </c>
      <c r="G3">
        <f>6.93*'Проверка стенда по стёклам'!D$8/100</f>
        <v>2.4113628</v>
      </c>
      <c r="I3">
        <f>MIN(B2:B86)/$G2</f>
        <v>0.39396809140457834</v>
      </c>
      <c r="J3">
        <f>MIN(C2:C86)/$G2</f>
        <v>0.38567402632237674</v>
      </c>
      <c r="K3">
        <f>MIN(D2:D86)/$G2</f>
        <v>0.47276170968549397</v>
      </c>
      <c r="L3">
        <f>MIN(E2:E86)/$G2</f>
        <v>0.51423203509650228</v>
      </c>
      <c r="M3">
        <f>MIN(F2:F86)/$G2</f>
        <v>0.55984939304861137</v>
      </c>
    </row>
    <row r="4" spans="1:14" x14ac:dyDescent="0.3">
      <c r="A4">
        <v>4</v>
      </c>
      <c r="B4">
        <v>1.89</v>
      </c>
      <c r="C4">
        <v>1.78</v>
      </c>
      <c r="D4">
        <v>1.91</v>
      </c>
      <c r="E4">
        <v>2.0299999999999998</v>
      </c>
      <c r="F4">
        <v>2.09</v>
      </c>
      <c r="G4">
        <f>6.93*'Проверка стенда по стёклам'!D$8/100</f>
        <v>2.4113628</v>
      </c>
    </row>
    <row r="5" spans="1:14" x14ac:dyDescent="0.3">
      <c r="A5">
        <v>6</v>
      </c>
      <c r="B5">
        <v>1.9</v>
      </c>
      <c r="C5">
        <v>2.0499999999999998</v>
      </c>
      <c r="D5">
        <v>1.93</v>
      </c>
      <c r="E5">
        <v>1.89</v>
      </c>
      <c r="F5">
        <v>1.91</v>
      </c>
      <c r="G5">
        <f>6.93*'Проверка стенда по стёклам'!D$8/100</f>
        <v>2.4113628</v>
      </c>
      <c r="I5" s="87" t="s">
        <v>100</v>
      </c>
      <c r="J5" s="87"/>
      <c r="K5" s="87"/>
      <c r="L5" s="87"/>
      <c r="M5" s="87"/>
    </row>
    <row r="6" spans="1:14" x14ac:dyDescent="0.3">
      <c r="A6">
        <v>8</v>
      </c>
      <c r="B6">
        <v>1.96</v>
      </c>
      <c r="C6">
        <v>2.19</v>
      </c>
      <c r="D6">
        <v>2.06</v>
      </c>
      <c r="E6">
        <v>1.86</v>
      </c>
      <c r="F6">
        <v>1.82</v>
      </c>
      <c r="G6">
        <f>6.93*'Проверка стенда по стёклам'!D$8/100</f>
        <v>2.4113628</v>
      </c>
      <c r="I6">
        <v>-4</v>
      </c>
      <c r="J6">
        <v>-2</v>
      </c>
      <c r="K6">
        <v>0</v>
      </c>
      <c r="L6">
        <v>2</v>
      </c>
      <c r="M6">
        <v>4</v>
      </c>
      <c r="N6">
        <v>8</v>
      </c>
    </row>
    <row r="7" spans="1:14" x14ac:dyDescent="0.3">
      <c r="A7">
        <v>10</v>
      </c>
      <c r="B7">
        <v>1.98</v>
      </c>
      <c r="C7">
        <v>2.2000000000000002</v>
      </c>
      <c r="D7">
        <v>2.21</v>
      </c>
      <c r="E7">
        <v>2.0099999999999998</v>
      </c>
      <c r="F7">
        <v>1.8</v>
      </c>
      <c r="G7">
        <f>6.93*'Проверка стенда по стёклам'!D$8/100</f>
        <v>2.4113628</v>
      </c>
      <c r="H7" t="s">
        <v>101</v>
      </c>
      <c r="I7">
        <v>0.92</v>
      </c>
      <c r="J7">
        <v>0.95</v>
      </c>
      <c r="K7">
        <v>0.93</v>
      </c>
      <c r="L7">
        <v>1.1599999999999999</v>
      </c>
      <c r="M7">
        <v>1.02</v>
      </c>
      <c r="N7">
        <v>1.1599999999999999</v>
      </c>
    </row>
    <row r="8" spans="1:14" x14ac:dyDescent="0.3">
      <c r="A8">
        <v>12</v>
      </c>
      <c r="B8">
        <v>1.97</v>
      </c>
      <c r="C8">
        <v>2.1800000000000002</v>
      </c>
      <c r="D8">
        <v>2.21</v>
      </c>
      <c r="E8">
        <v>2.0299999999999998</v>
      </c>
      <c r="F8">
        <v>1.86</v>
      </c>
      <c r="G8">
        <f>6.93*'Проверка стенда по стёклам'!D$8/100</f>
        <v>2.4113628</v>
      </c>
      <c r="H8" t="s">
        <v>71</v>
      </c>
      <c r="I8">
        <v>2.04</v>
      </c>
      <c r="J8">
        <v>2.06</v>
      </c>
      <c r="K8">
        <v>2.0499999999999998</v>
      </c>
      <c r="L8">
        <v>2.09</v>
      </c>
      <c r="M8">
        <v>2</v>
      </c>
      <c r="N8">
        <v>2.0099999999999998</v>
      </c>
    </row>
    <row r="9" spans="1:14" x14ac:dyDescent="0.3">
      <c r="A9">
        <v>14</v>
      </c>
      <c r="B9">
        <v>1.87</v>
      </c>
      <c r="C9">
        <v>2.11</v>
      </c>
      <c r="D9">
        <v>2.14</v>
      </c>
      <c r="E9">
        <v>1.9</v>
      </c>
      <c r="F9">
        <v>1.82</v>
      </c>
      <c r="G9">
        <f>6.93*'Проверка стенда по стёклам'!D$8/100</f>
        <v>2.4113628</v>
      </c>
      <c r="I9">
        <f>I7/I8</f>
        <v>0.45098039215686275</v>
      </c>
      <c r="J9">
        <f t="shared" ref="J9:N9" si="0">J7/J8</f>
        <v>0.46116504854368928</v>
      </c>
      <c r="K9">
        <f t="shared" si="0"/>
        <v>0.45365853658536592</v>
      </c>
      <c r="L9">
        <f t="shared" si="0"/>
        <v>0.55502392344497609</v>
      </c>
      <c r="M9">
        <f t="shared" si="0"/>
        <v>0.51</v>
      </c>
      <c r="N9">
        <f t="shared" si="0"/>
        <v>0.57711442786069655</v>
      </c>
    </row>
    <row r="10" spans="1:14" x14ac:dyDescent="0.3">
      <c r="A10">
        <v>16</v>
      </c>
      <c r="B10">
        <v>1.72</v>
      </c>
      <c r="C10">
        <v>1.96</v>
      </c>
      <c r="D10">
        <v>1.89</v>
      </c>
      <c r="E10">
        <v>1.78</v>
      </c>
      <c r="F10">
        <v>1.67</v>
      </c>
      <c r="G10">
        <f>6.93*'Проверка стенда по стёклам'!D$8/100</f>
        <v>2.4113628</v>
      </c>
      <c r="I10">
        <f>I7/$G2</f>
        <v>0.38152699378127591</v>
      </c>
      <c r="J10">
        <f t="shared" ref="J10:N10" si="1">J7/$G2</f>
        <v>0.39396809140457834</v>
      </c>
      <c r="K10">
        <f t="shared" si="1"/>
        <v>0.38567402632237674</v>
      </c>
      <c r="L10">
        <f t="shared" si="1"/>
        <v>0.48105577476769562</v>
      </c>
      <c r="M10">
        <f t="shared" si="1"/>
        <v>0.42299731919228412</v>
      </c>
      <c r="N10">
        <f t="shared" si="1"/>
        <v>0.48105577476769562</v>
      </c>
    </row>
    <row r="11" spans="1:14" x14ac:dyDescent="0.3">
      <c r="A11">
        <v>18</v>
      </c>
      <c r="B11">
        <v>1.56</v>
      </c>
      <c r="C11">
        <v>1.74</v>
      </c>
      <c r="D11">
        <v>1.58</v>
      </c>
      <c r="E11">
        <v>1.65</v>
      </c>
      <c r="F11">
        <v>1.68</v>
      </c>
      <c r="G11">
        <f>6.93*'Проверка стенда по стёклам'!D$8/100</f>
        <v>2.4113628</v>
      </c>
    </row>
    <row r="12" spans="1:14" x14ac:dyDescent="0.3">
      <c r="A12">
        <v>20</v>
      </c>
      <c r="B12">
        <v>1.4</v>
      </c>
      <c r="C12">
        <v>1.39</v>
      </c>
      <c r="D12">
        <v>1.36</v>
      </c>
      <c r="E12">
        <v>1.65</v>
      </c>
      <c r="F12">
        <v>1.64</v>
      </c>
      <c r="G12">
        <f>6.93*'Проверка стенда по стёклам'!D$8/100</f>
        <v>2.4113628</v>
      </c>
    </row>
    <row r="13" spans="1:14" x14ac:dyDescent="0.3">
      <c r="A13">
        <v>22</v>
      </c>
      <c r="B13">
        <v>1.23</v>
      </c>
      <c r="C13">
        <v>1.04</v>
      </c>
      <c r="D13">
        <v>1.31</v>
      </c>
      <c r="E13">
        <v>1.43</v>
      </c>
      <c r="F13">
        <v>1.35</v>
      </c>
      <c r="G13">
        <f>6.93*'Проверка стенда по стёклам'!D$8/100</f>
        <v>2.4113628</v>
      </c>
    </row>
    <row r="14" spans="1:14" x14ac:dyDescent="0.3">
      <c r="A14">
        <v>24</v>
      </c>
      <c r="B14">
        <v>1.02</v>
      </c>
      <c r="C14">
        <v>0.93</v>
      </c>
      <c r="D14">
        <v>1.28</v>
      </c>
      <c r="E14">
        <v>1.24</v>
      </c>
      <c r="F14">
        <v>1.38</v>
      </c>
      <c r="G14">
        <f>6.93*'Проверка стенда по стёклам'!D$8/100</f>
        <v>2.4113628</v>
      </c>
    </row>
    <row r="15" spans="1:14" x14ac:dyDescent="0.3">
      <c r="A15">
        <v>26</v>
      </c>
      <c r="B15">
        <v>0.95</v>
      </c>
      <c r="C15">
        <v>1.1200000000000001</v>
      </c>
      <c r="D15">
        <v>1.36</v>
      </c>
      <c r="E15">
        <v>1.31</v>
      </c>
      <c r="F15">
        <v>1.69</v>
      </c>
      <c r="G15">
        <f>6.93*'Проверка стенда по стёклам'!D$8/100</f>
        <v>2.4113628</v>
      </c>
    </row>
    <row r="16" spans="1:14" x14ac:dyDescent="0.3">
      <c r="A16">
        <v>28</v>
      </c>
      <c r="B16">
        <v>1.23</v>
      </c>
      <c r="C16">
        <v>1.3</v>
      </c>
      <c r="D16">
        <v>1.53</v>
      </c>
      <c r="E16">
        <v>1.53</v>
      </c>
      <c r="F16">
        <v>1.78</v>
      </c>
      <c r="G16">
        <f>6.93*'Проверка стенда по стёклам'!D$8/100</f>
        <v>2.4113628</v>
      </c>
    </row>
    <row r="17" spans="1:7" x14ac:dyDescent="0.3">
      <c r="A17">
        <v>30</v>
      </c>
      <c r="B17">
        <v>1.54</v>
      </c>
      <c r="C17">
        <v>1.49</v>
      </c>
      <c r="D17">
        <v>1.7</v>
      </c>
      <c r="E17">
        <v>1.63</v>
      </c>
      <c r="F17">
        <v>1.73</v>
      </c>
      <c r="G17">
        <f>6.93*'Проверка стенда по стёклам'!D$8/100</f>
        <v>2.4113628</v>
      </c>
    </row>
    <row r="18" spans="1:7" x14ac:dyDescent="0.3">
      <c r="A18">
        <v>32</v>
      </c>
      <c r="B18">
        <v>1.5</v>
      </c>
      <c r="C18">
        <v>1.57</v>
      </c>
      <c r="D18">
        <v>1.83</v>
      </c>
      <c r="E18">
        <v>1.68</v>
      </c>
      <c r="F18">
        <v>1.7</v>
      </c>
      <c r="G18">
        <f>6.93*'Проверка стенда по стёклам'!D$8/100</f>
        <v>2.4113628</v>
      </c>
    </row>
    <row r="19" spans="1:7" x14ac:dyDescent="0.3">
      <c r="A19">
        <v>34</v>
      </c>
      <c r="B19">
        <v>1.58</v>
      </c>
      <c r="C19">
        <v>1.66</v>
      </c>
      <c r="D19">
        <v>1.86</v>
      </c>
      <c r="E19">
        <v>1.74</v>
      </c>
      <c r="F19">
        <v>1.57</v>
      </c>
      <c r="G19">
        <f>6.93*'Проверка стенда по стёклам'!D$8/100</f>
        <v>2.4113628</v>
      </c>
    </row>
    <row r="20" spans="1:7" x14ac:dyDescent="0.3">
      <c r="A20">
        <v>36</v>
      </c>
      <c r="B20">
        <v>1.89</v>
      </c>
      <c r="C20">
        <v>2.0099999999999998</v>
      </c>
      <c r="D20">
        <v>2.08</v>
      </c>
      <c r="E20">
        <v>1.85</v>
      </c>
      <c r="F20">
        <v>1.5</v>
      </c>
      <c r="G20">
        <f>6.93*'Проверка стенда по стёклам'!D$8/100</f>
        <v>2.4113628</v>
      </c>
    </row>
    <row r="21" spans="1:7" x14ac:dyDescent="0.3">
      <c r="A21">
        <v>38</v>
      </c>
      <c r="B21">
        <v>1.85</v>
      </c>
      <c r="C21">
        <v>2.06</v>
      </c>
      <c r="D21">
        <v>2.17</v>
      </c>
      <c r="E21">
        <v>1.87</v>
      </c>
      <c r="F21">
        <v>1.71</v>
      </c>
      <c r="G21">
        <f>6.93*'Проверка стенда по стёклам'!D$8/100</f>
        <v>2.4113628</v>
      </c>
    </row>
    <row r="22" spans="1:7" x14ac:dyDescent="0.3">
      <c r="A22">
        <v>40</v>
      </c>
      <c r="B22">
        <v>1.68</v>
      </c>
      <c r="C22">
        <v>1.93</v>
      </c>
      <c r="D22">
        <v>2.04</v>
      </c>
      <c r="E22">
        <v>1.87</v>
      </c>
      <c r="F22">
        <v>2.0099999999999998</v>
      </c>
      <c r="G22">
        <f>6.93*'Проверка стенда по стёклам'!D$8/100</f>
        <v>2.4113628</v>
      </c>
    </row>
    <row r="23" spans="1:7" x14ac:dyDescent="0.3">
      <c r="A23">
        <v>42</v>
      </c>
      <c r="B23">
        <v>1.63</v>
      </c>
      <c r="C23">
        <v>1.76</v>
      </c>
      <c r="D23">
        <v>1.74</v>
      </c>
      <c r="E23">
        <v>1.93</v>
      </c>
      <c r="F23">
        <v>2.14</v>
      </c>
      <c r="G23">
        <f>6.93*'Проверка стенда по стёклам'!D$8/100</f>
        <v>2.4113628</v>
      </c>
    </row>
    <row r="24" spans="1:7" x14ac:dyDescent="0.3">
      <c r="A24">
        <v>44</v>
      </c>
      <c r="B24">
        <v>1.45</v>
      </c>
      <c r="C24">
        <v>1.61</v>
      </c>
      <c r="D24">
        <v>1.57</v>
      </c>
      <c r="E24">
        <v>1.87</v>
      </c>
      <c r="F24">
        <v>1.87</v>
      </c>
      <c r="G24">
        <f>6.93*'Проверка стенда по стёклам'!D$8/100</f>
        <v>2.4113628</v>
      </c>
    </row>
    <row r="25" spans="1:7" x14ac:dyDescent="0.3">
      <c r="A25">
        <v>46</v>
      </c>
      <c r="B25">
        <v>1.5</v>
      </c>
      <c r="C25">
        <v>1.53</v>
      </c>
      <c r="D25">
        <v>1.63</v>
      </c>
      <c r="E25">
        <v>1.88</v>
      </c>
      <c r="F25">
        <v>1.98</v>
      </c>
      <c r="G25">
        <f>6.93*'Проверка стенда по стёклам'!D$8/100</f>
        <v>2.4113628</v>
      </c>
    </row>
    <row r="26" spans="1:7" x14ac:dyDescent="0.3">
      <c r="A26">
        <v>48</v>
      </c>
      <c r="B26">
        <v>1.47</v>
      </c>
      <c r="C26">
        <v>1.55</v>
      </c>
      <c r="D26">
        <v>1.83</v>
      </c>
      <c r="E26">
        <v>1.93</v>
      </c>
      <c r="F26">
        <v>2.17</v>
      </c>
      <c r="G26">
        <f>6.93*'Проверка стенда по стёклам'!D$8/100</f>
        <v>2.4113628</v>
      </c>
    </row>
    <row r="27" spans="1:7" x14ac:dyDescent="0.3">
      <c r="A27">
        <v>50</v>
      </c>
      <c r="B27">
        <v>1.44</v>
      </c>
      <c r="C27">
        <v>1.38</v>
      </c>
      <c r="D27">
        <v>1.92</v>
      </c>
      <c r="E27">
        <v>1.81</v>
      </c>
      <c r="F27">
        <v>2.16</v>
      </c>
      <c r="G27">
        <f>6.93*'Проверка стенда по стёклам'!D$8/100</f>
        <v>2.4113628</v>
      </c>
    </row>
    <row r="28" spans="1:7" x14ac:dyDescent="0.3">
      <c r="A28">
        <v>52</v>
      </c>
      <c r="B28">
        <v>1.73</v>
      </c>
      <c r="C28">
        <v>1.48</v>
      </c>
      <c r="D28">
        <v>1.79</v>
      </c>
      <c r="E28">
        <v>1.75</v>
      </c>
      <c r="F28">
        <v>2.0299999999999998</v>
      </c>
      <c r="G28">
        <f>6.93*'Проверка стенда по стёклам'!D$8/100</f>
        <v>2.4113628</v>
      </c>
    </row>
    <row r="29" spans="1:7" x14ac:dyDescent="0.3">
      <c r="A29">
        <v>54</v>
      </c>
      <c r="B29">
        <v>1.95</v>
      </c>
      <c r="C29">
        <v>1.88</v>
      </c>
      <c r="D29">
        <v>1.74</v>
      </c>
      <c r="E29">
        <v>1.95</v>
      </c>
      <c r="F29">
        <v>1.81</v>
      </c>
      <c r="G29">
        <f>6.93*'Проверка стенда по стёклам'!D$8/100</f>
        <v>2.4113628</v>
      </c>
    </row>
    <row r="30" spans="1:7" x14ac:dyDescent="0.3">
      <c r="A30">
        <v>56</v>
      </c>
      <c r="B30">
        <v>2.0299999999999998</v>
      </c>
      <c r="C30">
        <v>2.15</v>
      </c>
      <c r="D30">
        <v>1.95</v>
      </c>
      <c r="E30">
        <v>1.63</v>
      </c>
      <c r="F30">
        <v>1.55</v>
      </c>
      <c r="G30">
        <f>6.93*'Проверка стенда по стёклам'!D$8/100</f>
        <v>2.4113628</v>
      </c>
    </row>
    <row r="31" spans="1:7" x14ac:dyDescent="0.3">
      <c r="A31">
        <v>58</v>
      </c>
      <c r="B31">
        <v>2.09</v>
      </c>
      <c r="C31">
        <v>2.2000000000000002</v>
      </c>
      <c r="D31">
        <v>2.17</v>
      </c>
      <c r="E31">
        <v>1.77</v>
      </c>
      <c r="F31">
        <v>1.36</v>
      </c>
      <c r="G31">
        <f>6.93*'Проверка стенда по стёклам'!D$8/100</f>
        <v>2.4113628</v>
      </c>
    </row>
    <row r="32" spans="1:7" x14ac:dyDescent="0.3">
      <c r="A32">
        <v>60</v>
      </c>
      <c r="B32">
        <v>2.0699999999999998</v>
      </c>
      <c r="C32">
        <v>2.17</v>
      </c>
      <c r="D32">
        <v>2.11</v>
      </c>
      <c r="E32">
        <v>1.93</v>
      </c>
      <c r="F32">
        <v>1.37</v>
      </c>
      <c r="G32">
        <f>6.93*'Проверка стенда по стёклам'!D$8/100</f>
        <v>2.4113628</v>
      </c>
    </row>
    <row r="33" spans="1:7" x14ac:dyDescent="0.3">
      <c r="A33">
        <v>62</v>
      </c>
      <c r="B33">
        <v>1.96</v>
      </c>
      <c r="C33">
        <v>2.1</v>
      </c>
      <c r="D33">
        <v>1.99</v>
      </c>
      <c r="E33">
        <v>1.84</v>
      </c>
      <c r="F33">
        <v>1.52</v>
      </c>
      <c r="G33">
        <f>6.93*'Проверка стенда по стёклам'!D$8/100</f>
        <v>2.4113628</v>
      </c>
    </row>
    <row r="34" spans="1:7" x14ac:dyDescent="0.3">
      <c r="A34">
        <v>64</v>
      </c>
      <c r="B34">
        <v>1.81</v>
      </c>
      <c r="C34">
        <v>1.98</v>
      </c>
      <c r="D34">
        <v>1.86</v>
      </c>
      <c r="E34">
        <v>1.71</v>
      </c>
      <c r="F34">
        <v>1.63</v>
      </c>
      <c r="G34">
        <f>6.93*'Проверка стенда по стёклам'!D$8/100</f>
        <v>2.4113628</v>
      </c>
    </row>
    <row r="35" spans="1:7" x14ac:dyDescent="0.3">
      <c r="A35">
        <v>66</v>
      </c>
      <c r="B35">
        <v>1.65</v>
      </c>
      <c r="C35">
        <v>1.82</v>
      </c>
      <c r="D35">
        <v>1.73</v>
      </c>
      <c r="E35">
        <v>1.65</v>
      </c>
      <c r="F35">
        <v>1.77</v>
      </c>
      <c r="G35">
        <f>6.93*'Проверка стенда по стёклам'!D$8/100</f>
        <v>2.4113628</v>
      </c>
    </row>
    <row r="36" spans="1:7" x14ac:dyDescent="0.3">
      <c r="A36">
        <v>68</v>
      </c>
      <c r="B36">
        <v>1.45</v>
      </c>
      <c r="C36">
        <v>1.66</v>
      </c>
      <c r="D36">
        <v>1.59</v>
      </c>
      <c r="E36">
        <v>1.52</v>
      </c>
      <c r="F36">
        <v>1.79</v>
      </c>
      <c r="G36">
        <f>6.93*'Проверка стенда по стёклам'!D$8/100</f>
        <v>2.4113628</v>
      </c>
    </row>
    <row r="37" spans="1:7" x14ac:dyDescent="0.3">
      <c r="A37">
        <v>70</v>
      </c>
      <c r="B37">
        <v>1.27</v>
      </c>
      <c r="C37">
        <v>1.5</v>
      </c>
      <c r="D37">
        <v>1.45</v>
      </c>
      <c r="E37">
        <v>1.38</v>
      </c>
      <c r="F37">
        <v>1.57</v>
      </c>
      <c r="G37">
        <f>6.93*'Проверка стенда по стёклам'!D$8/100</f>
        <v>2.4113628</v>
      </c>
    </row>
    <row r="38" spans="1:7" x14ac:dyDescent="0.3">
      <c r="A38">
        <v>72</v>
      </c>
      <c r="B38">
        <v>1.24</v>
      </c>
      <c r="C38">
        <v>1.38</v>
      </c>
      <c r="D38">
        <v>1.41</v>
      </c>
      <c r="E38">
        <v>1.37</v>
      </c>
      <c r="F38">
        <v>1.36</v>
      </c>
      <c r="G38">
        <f>6.93*'Проверка стенда по стёклам'!D$8/100</f>
        <v>2.4113628</v>
      </c>
    </row>
    <row r="39" spans="1:7" x14ac:dyDescent="0.3">
      <c r="A39">
        <v>74</v>
      </c>
      <c r="B39">
        <v>1.28</v>
      </c>
      <c r="C39">
        <v>1.35</v>
      </c>
      <c r="D39">
        <v>1.54</v>
      </c>
      <c r="E39">
        <v>1.62</v>
      </c>
      <c r="F39">
        <v>1.49</v>
      </c>
      <c r="G39">
        <f>6.93*'Проверка стенда по стёклам'!D$8/100</f>
        <v>2.4113628</v>
      </c>
    </row>
    <row r="40" spans="1:7" x14ac:dyDescent="0.3">
      <c r="A40">
        <v>76</v>
      </c>
      <c r="B40">
        <v>1.35</v>
      </c>
      <c r="C40">
        <v>1.42</v>
      </c>
      <c r="D40">
        <v>1.7</v>
      </c>
      <c r="E40">
        <v>1.87</v>
      </c>
      <c r="F40">
        <v>1.79</v>
      </c>
      <c r="G40">
        <f>6.93*'Проверка стенда по стёклам'!D$8/100</f>
        <v>2.4113628</v>
      </c>
    </row>
    <row r="41" spans="1:7" x14ac:dyDescent="0.3">
      <c r="A41">
        <v>78</v>
      </c>
      <c r="B41">
        <v>1.5</v>
      </c>
      <c r="C41">
        <v>1.57</v>
      </c>
      <c r="D41">
        <v>1.87</v>
      </c>
      <c r="E41">
        <v>2.0499999999999998</v>
      </c>
      <c r="F41">
        <v>2.0099999999999998</v>
      </c>
      <c r="G41">
        <f>6.93*'Проверка стенда по стёклам'!D$8/100</f>
        <v>2.4113628</v>
      </c>
    </row>
    <row r="42" spans="1:7" x14ac:dyDescent="0.3">
      <c r="A42">
        <v>80</v>
      </c>
      <c r="B42">
        <v>1.67</v>
      </c>
      <c r="C42">
        <v>1.73</v>
      </c>
      <c r="D42">
        <v>2.0299999999999998</v>
      </c>
      <c r="E42">
        <v>2.17</v>
      </c>
      <c r="F42">
        <v>2.14</v>
      </c>
      <c r="G42">
        <f>6.93*'Проверка стенда по стёклам'!D$8/100</f>
        <v>2.4113628</v>
      </c>
    </row>
    <row r="43" spans="1:7" x14ac:dyDescent="0.3">
      <c r="A43">
        <v>82</v>
      </c>
      <c r="B43">
        <v>1.84</v>
      </c>
      <c r="C43">
        <v>1.91</v>
      </c>
      <c r="D43">
        <v>2.17</v>
      </c>
      <c r="E43">
        <v>2.2000000000000002</v>
      </c>
      <c r="F43">
        <v>2.17</v>
      </c>
      <c r="G43">
        <f>6.93*'Проверка стенда по стёклам'!D$8/100</f>
        <v>2.4113628</v>
      </c>
    </row>
    <row r="44" spans="1:7" x14ac:dyDescent="0.3">
      <c r="A44">
        <v>84</v>
      </c>
      <c r="B44">
        <v>1.97</v>
      </c>
      <c r="C44">
        <v>2.0499999999999998</v>
      </c>
      <c r="D44">
        <v>2.2200000000000002</v>
      </c>
      <c r="E44">
        <v>2.19</v>
      </c>
      <c r="F44">
        <v>2.0499999999999998</v>
      </c>
      <c r="G44">
        <f>6.93*'Проверка стенда по стёклам'!D$8/100</f>
        <v>2.4113628</v>
      </c>
    </row>
    <row r="45" spans="1:7" x14ac:dyDescent="0.3">
      <c r="A45">
        <v>86</v>
      </c>
      <c r="B45">
        <v>1.99</v>
      </c>
      <c r="C45">
        <v>2.12</v>
      </c>
      <c r="D45">
        <v>2.17</v>
      </c>
      <c r="E45">
        <v>1.94</v>
      </c>
      <c r="F45">
        <v>1.66</v>
      </c>
      <c r="G45">
        <f>6.93*'Проверка стенда по стёклам'!D$8/100</f>
        <v>2.4113628</v>
      </c>
    </row>
    <row r="46" spans="1:7" x14ac:dyDescent="0.3">
      <c r="A46">
        <v>88</v>
      </c>
      <c r="B46">
        <v>1.97</v>
      </c>
      <c r="C46">
        <v>2.16</v>
      </c>
      <c r="D46">
        <v>1.95</v>
      </c>
      <c r="E46">
        <v>1.6</v>
      </c>
      <c r="F46">
        <v>1.63</v>
      </c>
      <c r="G46">
        <f>6.93*'Проверка стенда по стёклам'!D$8/100</f>
        <v>2.4113628</v>
      </c>
    </row>
    <row r="47" spans="1:7" x14ac:dyDescent="0.3">
      <c r="A47">
        <v>90</v>
      </c>
      <c r="B47">
        <v>1.92</v>
      </c>
      <c r="C47">
        <v>2.1</v>
      </c>
      <c r="D47">
        <v>1.74</v>
      </c>
      <c r="E47">
        <v>1.7</v>
      </c>
      <c r="F47">
        <v>1.91</v>
      </c>
      <c r="G47">
        <f>6.93*'Проверка стенда по стёклам'!D$8/100</f>
        <v>2.4113628</v>
      </c>
    </row>
    <row r="48" spans="1:7" x14ac:dyDescent="0.3">
      <c r="A48">
        <v>92</v>
      </c>
      <c r="B48">
        <v>1.85</v>
      </c>
      <c r="C48">
        <v>1.77</v>
      </c>
      <c r="D48">
        <v>1.76</v>
      </c>
      <c r="E48">
        <v>2</v>
      </c>
      <c r="F48">
        <v>2.04</v>
      </c>
      <c r="G48">
        <f>6.93*'Проверка стенда по стёклам'!D$8/100</f>
        <v>2.4113628</v>
      </c>
    </row>
    <row r="49" spans="1:7" x14ac:dyDescent="0.3">
      <c r="A49">
        <v>94</v>
      </c>
      <c r="B49">
        <v>1.65</v>
      </c>
      <c r="C49">
        <v>1.5</v>
      </c>
      <c r="D49">
        <v>1.84</v>
      </c>
      <c r="E49">
        <v>1.99</v>
      </c>
      <c r="F49">
        <v>1.85</v>
      </c>
      <c r="G49">
        <f>6.93*'Проверка стенда по стёклам'!D$8/100</f>
        <v>2.4113628</v>
      </c>
    </row>
    <row r="50" spans="1:7" x14ac:dyDescent="0.3">
      <c r="A50">
        <v>96</v>
      </c>
      <c r="B50">
        <v>1.51</v>
      </c>
      <c r="C50">
        <v>1.52</v>
      </c>
      <c r="D50">
        <v>1.69</v>
      </c>
      <c r="E50">
        <v>1.79</v>
      </c>
      <c r="F50">
        <v>2.02</v>
      </c>
      <c r="G50">
        <f>6.93*'Проверка стенда по стёклам'!D$8/100</f>
        <v>2.4113628</v>
      </c>
    </row>
    <row r="51" spans="1:7" x14ac:dyDescent="0.3">
      <c r="A51">
        <v>98</v>
      </c>
      <c r="B51">
        <v>1.66</v>
      </c>
      <c r="C51">
        <v>1.54</v>
      </c>
      <c r="D51">
        <v>1.62</v>
      </c>
      <c r="E51">
        <v>1.91</v>
      </c>
      <c r="F51">
        <v>2.1</v>
      </c>
      <c r="G51">
        <f>6.93*'Проверка стенда по стёклам'!D$8/100</f>
        <v>2.4113628</v>
      </c>
    </row>
    <row r="52" spans="1:7" x14ac:dyDescent="0.3">
      <c r="A52">
        <v>100</v>
      </c>
      <c r="B52">
        <v>1.71</v>
      </c>
      <c r="C52">
        <v>1.48</v>
      </c>
      <c r="D52">
        <v>1.75</v>
      </c>
      <c r="E52">
        <v>1.84</v>
      </c>
      <c r="F52">
        <v>1.98</v>
      </c>
      <c r="G52">
        <f>6.93*'Проверка стенда по стёклам'!D$8/100</f>
        <v>2.4113628</v>
      </c>
    </row>
    <row r="53" spans="1:7" x14ac:dyDescent="0.3">
      <c r="A53">
        <v>102</v>
      </c>
      <c r="B53">
        <v>1.53</v>
      </c>
      <c r="C53">
        <v>1.65</v>
      </c>
      <c r="D53">
        <v>1.8</v>
      </c>
      <c r="E53">
        <v>1.78</v>
      </c>
      <c r="F53">
        <v>1.72</v>
      </c>
      <c r="G53">
        <f>6.93*'Проверка стенда по стёклам'!D$8/100</f>
        <v>2.4113628</v>
      </c>
    </row>
    <row r="54" spans="1:7" x14ac:dyDescent="0.3">
      <c r="A54">
        <v>104</v>
      </c>
      <c r="B54">
        <v>1.59</v>
      </c>
      <c r="C54">
        <v>1.92</v>
      </c>
      <c r="D54">
        <v>1.95</v>
      </c>
      <c r="E54">
        <v>1.79</v>
      </c>
      <c r="F54">
        <v>1.59</v>
      </c>
      <c r="G54">
        <f>6.93*'Проверка стенда по стёклам'!D$8/100</f>
        <v>2.4113628</v>
      </c>
    </row>
    <row r="55" spans="1:7" x14ac:dyDescent="0.3">
      <c r="A55">
        <v>106</v>
      </c>
      <c r="B55">
        <v>1.74</v>
      </c>
      <c r="C55">
        <v>2.08</v>
      </c>
      <c r="D55">
        <v>2.08</v>
      </c>
      <c r="E55">
        <v>1.86</v>
      </c>
      <c r="F55">
        <v>1.68</v>
      </c>
      <c r="G55">
        <f>6.93*'Проверка стенда по стёклам'!D$8/100</f>
        <v>2.4113628</v>
      </c>
    </row>
    <row r="56" spans="1:7" x14ac:dyDescent="0.3">
      <c r="A56">
        <v>108</v>
      </c>
      <c r="B56">
        <v>1.81</v>
      </c>
      <c r="C56">
        <v>2.14</v>
      </c>
      <c r="D56">
        <v>2.15</v>
      </c>
      <c r="E56">
        <v>1.96</v>
      </c>
      <c r="F56">
        <v>1.9</v>
      </c>
      <c r="G56">
        <f>6.93*'Проверка стенда по стёклам'!D$8/100</f>
        <v>2.4113628</v>
      </c>
    </row>
    <row r="57" spans="1:7" x14ac:dyDescent="0.3">
      <c r="A57">
        <v>110</v>
      </c>
      <c r="B57">
        <v>1.6</v>
      </c>
      <c r="C57">
        <v>1.92</v>
      </c>
      <c r="D57">
        <v>2.08</v>
      </c>
      <c r="E57">
        <v>2.02</v>
      </c>
      <c r="F57">
        <v>2.02</v>
      </c>
      <c r="G57">
        <f>6.93*'Проверка стенда по стёклам'!D$8/100</f>
        <v>2.4113628</v>
      </c>
    </row>
    <row r="58" spans="1:7" x14ac:dyDescent="0.3">
      <c r="A58">
        <v>112</v>
      </c>
      <c r="B58">
        <v>1.5</v>
      </c>
      <c r="C58">
        <v>1.7</v>
      </c>
      <c r="D58">
        <v>1.76</v>
      </c>
      <c r="E58">
        <v>1.86</v>
      </c>
      <c r="F58">
        <v>2.1</v>
      </c>
      <c r="G58">
        <f>6.93*'Проверка стенда по стёклам'!D$8/100</f>
        <v>2.4113628</v>
      </c>
    </row>
    <row r="59" spans="1:7" x14ac:dyDescent="0.3">
      <c r="A59">
        <v>114</v>
      </c>
      <c r="B59">
        <v>1.43</v>
      </c>
      <c r="C59">
        <v>1.67</v>
      </c>
      <c r="D59">
        <v>1.72</v>
      </c>
      <c r="E59">
        <v>1.61</v>
      </c>
      <c r="F59">
        <v>1.82</v>
      </c>
      <c r="G59">
        <f>6.93*'Проверка стенда по стёклам'!D$8/100</f>
        <v>2.4113628</v>
      </c>
    </row>
    <row r="60" spans="1:7" x14ac:dyDescent="0.3">
      <c r="A60">
        <v>116</v>
      </c>
      <c r="B60">
        <v>1.33</v>
      </c>
      <c r="C60">
        <v>1.5</v>
      </c>
      <c r="D60">
        <v>1.7</v>
      </c>
      <c r="E60">
        <v>1.64</v>
      </c>
      <c r="F60">
        <v>1.64</v>
      </c>
      <c r="G60">
        <f>6.93*'Проверка стенда по стёклам'!D$8/100</f>
        <v>2.4113628</v>
      </c>
    </row>
    <row r="61" spans="1:7" x14ac:dyDescent="0.3">
      <c r="A61">
        <v>118</v>
      </c>
      <c r="B61">
        <v>1.1499999999999999</v>
      </c>
      <c r="C61">
        <v>1.29</v>
      </c>
      <c r="D61">
        <v>1.52</v>
      </c>
      <c r="E61">
        <v>1.51</v>
      </c>
      <c r="F61">
        <v>1.49</v>
      </c>
      <c r="G61">
        <f>6.93*'Проверка стенда по стёклам'!D$8/100</f>
        <v>2.4113628</v>
      </c>
    </row>
    <row r="62" spans="1:7" x14ac:dyDescent="0.3">
      <c r="A62">
        <v>120</v>
      </c>
      <c r="B62">
        <v>0.99</v>
      </c>
      <c r="C62">
        <v>1.03</v>
      </c>
      <c r="D62">
        <v>1.32</v>
      </c>
      <c r="E62">
        <v>1.49</v>
      </c>
      <c r="F62">
        <v>1.39</v>
      </c>
      <c r="G62">
        <f>6.93*'Проверка стенда по стёклам'!D$8/100</f>
        <v>2.4113628</v>
      </c>
    </row>
    <row r="63" spans="1:7" x14ac:dyDescent="0.3">
      <c r="A63">
        <v>122</v>
      </c>
      <c r="B63">
        <v>1.17</v>
      </c>
      <c r="C63">
        <v>1.01</v>
      </c>
      <c r="D63">
        <v>1.1399999999999999</v>
      </c>
      <c r="E63">
        <v>1.29</v>
      </c>
      <c r="F63">
        <v>1.45</v>
      </c>
      <c r="G63">
        <f>6.93*'Проверка стенда по стёклам'!D$8/100</f>
        <v>2.4113628</v>
      </c>
    </row>
    <row r="64" spans="1:7" x14ac:dyDescent="0.3">
      <c r="A64">
        <v>124</v>
      </c>
      <c r="B64">
        <v>1.52</v>
      </c>
      <c r="C64">
        <v>1.3</v>
      </c>
      <c r="D64">
        <v>1.29</v>
      </c>
      <c r="E64">
        <v>1.34</v>
      </c>
      <c r="F64">
        <v>1.37</v>
      </c>
      <c r="G64">
        <f>6.93*'Проверка стенда по стёклам'!D$8/100</f>
        <v>2.4113628</v>
      </c>
    </row>
    <row r="65" spans="1:7" x14ac:dyDescent="0.3">
      <c r="A65">
        <v>126</v>
      </c>
      <c r="B65">
        <v>1.84</v>
      </c>
      <c r="C65">
        <v>1.66</v>
      </c>
      <c r="D65">
        <v>1.47</v>
      </c>
      <c r="E65">
        <v>1.41</v>
      </c>
      <c r="F65">
        <v>1.43</v>
      </c>
      <c r="G65">
        <f>6.93*'Проверка стенда по стёклам'!D$8/100</f>
        <v>2.4113628</v>
      </c>
    </row>
    <row r="66" spans="1:7" x14ac:dyDescent="0.3">
      <c r="A66">
        <v>128</v>
      </c>
      <c r="B66">
        <v>1.98</v>
      </c>
      <c r="C66">
        <v>1.88</v>
      </c>
      <c r="D66">
        <v>1.75</v>
      </c>
      <c r="E66">
        <v>1.44</v>
      </c>
      <c r="F66">
        <v>1.39</v>
      </c>
      <c r="G66">
        <f>6.93*'Проверка стенда по стёклам'!D$8/100</f>
        <v>2.4113628</v>
      </c>
    </row>
    <row r="67" spans="1:7" x14ac:dyDescent="0.3">
      <c r="A67">
        <v>130</v>
      </c>
      <c r="B67">
        <v>2.09</v>
      </c>
      <c r="C67">
        <v>2.06</v>
      </c>
      <c r="D67">
        <v>2.0099999999999998</v>
      </c>
      <c r="E67">
        <v>1.67</v>
      </c>
      <c r="F67">
        <v>1.45</v>
      </c>
      <c r="G67">
        <f>6.93*'Проверка стенда по стёклам'!D$8/100</f>
        <v>2.4113628</v>
      </c>
    </row>
    <row r="68" spans="1:7" x14ac:dyDescent="0.3">
      <c r="A68">
        <v>132</v>
      </c>
      <c r="B68">
        <v>2.16</v>
      </c>
      <c r="C68">
        <v>2.16</v>
      </c>
      <c r="D68">
        <v>2.12</v>
      </c>
      <c r="E68">
        <v>1.82</v>
      </c>
      <c r="F68">
        <v>1.52</v>
      </c>
      <c r="G68">
        <f>6.93*'Проверка стенда по стёклам'!D$8/100</f>
        <v>2.4113628</v>
      </c>
    </row>
    <row r="69" spans="1:7" x14ac:dyDescent="0.3">
      <c r="A69">
        <v>134</v>
      </c>
      <c r="B69">
        <v>2.13</v>
      </c>
      <c r="C69">
        <v>2.19</v>
      </c>
      <c r="D69">
        <v>2.11</v>
      </c>
      <c r="E69">
        <v>1.85</v>
      </c>
      <c r="F69">
        <v>1.69</v>
      </c>
      <c r="G69">
        <f>6.93*'Проверка стенда по стёклам'!D$8/100</f>
        <v>2.4113628</v>
      </c>
    </row>
    <row r="70" spans="1:7" x14ac:dyDescent="0.3">
      <c r="A70">
        <v>136</v>
      </c>
      <c r="B70">
        <v>2.0499999999999998</v>
      </c>
      <c r="C70">
        <v>2.2000000000000002</v>
      </c>
      <c r="D70">
        <v>1.98</v>
      </c>
      <c r="E70">
        <v>1.87</v>
      </c>
      <c r="F70">
        <v>1.95</v>
      </c>
      <c r="G70">
        <f>6.93*'Проверка стенда по стёклам'!D$8/100</f>
        <v>2.4113628</v>
      </c>
    </row>
    <row r="71" spans="1:7" x14ac:dyDescent="0.3">
      <c r="A71">
        <v>138</v>
      </c>
      <c r="B71">
        <v>1.97</v>
      </c>
      <c r="C71">
        <v>2.13</v>
      </c>
      <c r="D71">
        <v>1.91</v>
      </c>
      <c r="E71">
        <v>2.0099999999999998</v>
      </c>
      <c r="F71">
        <v>2.14</v>
      </c>
      <c r="G71">
        <f>6.93*'Проверка стенда по стёклам'!D$8/100</f>
        <v>2.4113628</v>
      </c>
    </row>
    <row r="72" spans="1:7" x14ac:dyDescent="0.3">
      <c r="A72">
        <v>140</v>
      </c>
      <c r="B72">
        <v>1.89</v>
      </c>
      <c r="C72">
        <v>1.96</v>
      </c>
      <c r="D72">
        <v>1.96</v>
      </c>
      <c r="E72">
        <v>2.1800000000000002</v>
      </c>
      <c r="F72">
        <v>2.17</v>
      </c>
      <c r="G72">
        <f>6.93*'Проверка стенда по стёклам'!D$8/100</f>
        <v>2.4113628</v>
      </c>
    </row>
    <row r="73" spans="1:7" x14ac:dyDescent="0.3">
      <c r="A73">
        <v>142</v>
      </c>
      <c r="B73">
        <v>1.82</v>
      </c>
      <c r="C73">
        <v>1.75</v>
      </c>
      <c r="D73">
        <v>2.13</v>
      </c>
      <c r="E73">
        <v>2.2200000000000002</v>
      </c>
      <c r="F73">
        <v>2.1800000000000002</v>
      </c>
      <c r="G73">
        <f>6.93*'Проверка стенда по стёклам'!D$8/100</f>
        <v>2.4113628</v>
      </c>
    </row>
    <row r="74" spans="1:7" x14ac:dyDescent="0.3">
      <c r="A74">
        <v>144</v>
      </c>
      <c r="B74">
        <v>1.8</v>
      </c>
      <c r="C74">
        <v>1.66</v>
      </c>
      <c r="D74">
        <v>2.25</v>
      </c>
      <c r="E74">
        <v>2.21</v>
      </c>
      <c r="F74">
        <v>2.1800000000000002</v>
      </c>
      <c r="G74">
        <f>6.93*'Проверка стенда по стёклам'!D$8/100</f>
        <v>2.4113628</v>
      </c>
    </row>
    <row r="75" spans="1:7" x14ac:dyDescent="0.3">
      <c r="A75">
        <v>146</v>
      </c>
      <c r="B75">
        <v>1.82</v>
      </c>
      <c r="C75">
        <v>1.75</v>
      </c>
      <c r="D75">
        <v>2.13</v>
      </c>
      <c r="E75">
        <v>2.2200000000000002</v>
      </c>
      <c r="F75">
        <v>2.1800000000000002</v>
      </c>
      <c r="G75">
        <f>6.93*'Проверка стенда по стёклам'!D$8/100</f>
        <v>2.4113628</v>
      </c>
    </row>
    <row r="76" spans="1:7" x14ac:dyDescent="0.3">
      <c r="A76">
        <v>148</v>
      </c>
      <c r="B76">
        <v>1.89</v>
      </c>
      <c r="C76">
        <v>1.96</v>
      </c>
      <c r="D76">
        <v>1.96</v>
      </c>
      <c r="E76">
        <v>2.1800000000000002</v>
      </c>
      <c r="F76">
        <v>2.17</v>
      </c>
      <c r="G76">
        <f>6.93*'Проверка стенда по стёклам'!D$8/100</f>
        <v>2.4113628</v>
      </c>
    </row>
    <row r="77" spans="1:7" x14ac:dyDescent="0.3">
      <c r="A77">
        <v>150</v>
      </c>
      <c r="B77">
        <v>1.97</v>
      </c>
      <c r="C77">
        <v>2.13</v>
      </c>
      <c r="D77">
        <v>1.91</v>
      </c>
      <c r="E77">
        <v>2.0099999999999998</v>
      </c>
      <c r="F77">
        <v>2.14</v>
      </c>
      <c r="G77">
        <f>6.93*'Проверка стенда по стёклам'!D$8/100</f>
        <v>2.4113628</v>
      </c>
    </row>
    <row r="78" spans="1:7" x14ac:dyDescent="0.3">
      <c r="A78">
        <v>152</v>
      </c>
      <c r="B78">
        <v>2.0499999999999998</v>
      </c>
      <c r="C78">
        <v>2.2000000000000002</v>
      </c>
      <c r="D78">
        <v>1.98</v>
      </c>
      <c r="E78">
        <v>1.87</v>
      </c>
      <c r="F78">
        <v>1.95</v>
      </c>
      <c r="G78">
        <f>6.93*'Проверка стенда по стёклам'!D$8/100</f>
        <v>2.4113628</v>
      </c>
    </row>
    <row r="79" spans="1:7" x14ac:dyDescent="0.3">
      <c r="A79">
        <v>154</v>
      </c>
      <c r="B79">
        <v>2.13</v>
      </c>
      <c r="C79">
        <v>2.19</v>
      </c>
      <c r="D79">
        <v>2.11</v>
      </c>
      <c r="E79">
        <v>1.85</v>
      </c>
      <c r="F79">
        <v>1.69</v>
      </c>
      <c r="G79">
        <f>6.93*'Проверка стенда по стёклам'!D$8/100</f>
        <v>2.4113628</v>
      </c>
    </row>
    <row r="80" spans="1:7" x14ac:dyDescent="0.3">
      <c r="A80">
        <v>156</v>
      </c>
      <c r="B80">
        <v>2.16</v>
      </c>
      <c r="C80">
        <v>2.16</v>
      </c>
      <c r="D80">
        <v>2.12</v>
      </c>
      <c r="E80">
        <v>1.82</v>
      </c>
      <c r="F80">
        <v>1.52</v>
      </c>
      <c r="G80">
        <f>6.93*'Проверка стенда по стёклам'!D$8/100</f>
        <v>2.4113628</v>
      </c>
    </row>
    <row r="81" spans="1:7" x14ac:dyDescent="0.3">
      <c r="A81">
        <v>158</v>
      </c>
      <c r="B81">
        <v>2.09</v>
      </c>
      <c r="C81">
        <v>2.06</v>
      </c>
      <c r="D81">
        <v>2.0099999999999998</v>
      </c>
      <c r="E81">
        <v>1.67</v>
      </c>
      <c r="F81">
        <v>1.45</v>
      </c>
      <c r="G81">
        <f>6.93*'Проверка стенда по стёклам'!D$8/100</f>
        <v>2.4113628</v>
      </c>
    </row>
    <row r="82" spans="1:7" x14ac:dyDescent="0.3">
      <c r="A82">
        <v>160</v>
      </c>
      <c r="B82">
        <v>1.98</v>
      </c>
      <c r="C82">
        <v>1.88</v>
      </c>
      <c r="D82">
        <v>1.75</v>
      </c>
      <c r="E82">
        <v>1.44</v>
      </c>
      <c r="F82">
        <v>1.39</v>
      </c>
      <c r="G82">
        <f>6.93*'Проверка стенда по стёклам'!D$8/100</f>
        <v>2.4113628</v>
      </c>
    </row>
    <row r="83" spans="1:7" x14ac:dyDescent="0.3">
      <c r="A83">
        <v>162</v>
      </c>
      <c r="B83">
        <v>1.84</v>
      </c>
      <c r="C83">
        <v>1.66</v>
      </c>
      <c r="D83">
        <v>1.47</v>
      </c>
      <c r="E83">
        <v>1.41</v>
      </c>
      <c r="F83">
        <v>1.43</v>
      </c>
      <c r="G83">
        <f>6.93*'Проверка стенда по стёклам'!D$8/100</f>
        <v>2.4113628</v>
      </c>
    </row>
    <row r="84" spans="1:7" x14ac:dyDescent="0.3">
      <c r="A84">
        <v>164</v>
      </c>
      <c r="B84">
        <v>1.52</v>
      </c>
      <c r="C84">
        <v>1.3</v>
      </c>
      <c r="D84">
        <v>1.29</v>
      </c>
      <c r="E84">
        <v>1.34</v>
      </c>
      <c r="F84">
        <v>1.37</v>
      </c>
      <c r="G84">
        <f>6.93*'Проверка стенда по стёклам'!D$8/100</f>
        <v>2.4113628</v>
      </c>
    </row>
    <row r="85" spans="1:7" x14ac:dyDescent="0.3">
      <c r="A85">
        <v>166</v>
      </c>
      <c r="B85">
        <v>1.17</v>
      </c>
      <c r="C85">
        <v>1.01</v>
      </c>
      <c r="D85">
        <v>1.1399999999999999</v>
      </c>
      <c r="E85">
        <v>1.29</v>
      </c>
      <c r="F85">
        <v>1.45</v>
      </c>
      <c r="G85">
        <f>6.93*'Проверка стенда по стёклам'!D$8/100</f>
        <v>2.4113628</v>
      </c>
    </row>
    <row r="86" spans="1:7" x14ac:dyDescent="0.3">
      <c r="A86">
        <v>168</v>
      </c>
      <c r="B86">
        <v>0.99</v>
      </c>
      <c r="C86">
        <v>1.03</v>
      </c>
      <c r="D86">
        <v>1.32</v>
      </c>
      <c r="E86">
        <v>1.49</v>
      </c>
      <c r="F86">
        <v>1.39</v>
      </c>
      <c r="G86">
        <f>6.93*'Проверка стенда по стёклам'!D$8/100</f>
        <v>2.4113628</v>
      </c>
    </row>
    <row r="87" spans="1:7" x14ac:dyDescent="0.3">
      <c r="A87">
        <v>170</v>
      </c>
      <c r="B87">
        <v>1.1499999999999999</v>
      </c>
      <c r="C87">
        <v>1.29</v>
      </c>
      <c r="D87">
        <v>1.52</v>
      </c>
      <c r="E87">
        <v>1.51</v>
      </c>
      <c r="F87">
        <v>1.49</v>
      </c>
      <c r="G87">
        <f>6.93*'Проверка стенда по стёклам'!D$8/100</f>
        <v>2.4113628</v>
      </c>
    </row>
    <row r="88" spans="1:7" x14ac:dyDescent="0.3">
      <c r="A88">
        <v>172</v>
      </c>
      <c r="B88">
        <v>1.33</v>
      </c>
      <c r="C88">
        <v>1.5</v>
      </c>
      <c r="D88">
        <v>1.7</v>
      </c>
      <c r="E88">
        <v>1.64</v>
      </c>
      <c r="F88">
        <v>1.64</v>
      </c>
      <c r="G88">
        <f>6.93*'Проверка стенда по стёклам'!D$8/100</f>
        <v>2.4113628</v>
      </c>
    </row>
    <row r="89" spans="1:7" x14ac:dyDescent="0.3">
      <c r="A89">
        <v>174</v>
      </c>
      <c r="B89">
        <v>1.43</v>
      </c>
      <c r="C89">
        <v>1.67</v>
      </c>
      <c r="D89">
        <v>1.72</v>
      </c>
      <c r="E89">
        <v>1.61</v>
      </c>
      <c r="F89">
        <v>1.82</v>
      </c>
      <c r="G89">
        <f>6.93*'Проверка стенда по стёклам'!D$8/100</f>
        <v>2.4113628</v>
      </c>
    </row>
    <row r="90" spans="1:7" x14ac:dyDescent="0.3">
      <c r="A90">
        <v>176</v>
      </c>
      <c r="B90">
        <v>1.5</v>
      </c>
      <c r="C90">
        <v>1.7</v>
      </c>
      <c r="D90">
        <v>1.76</v>
      </c>
      <c r="E90">
        <v>1.86</v>
      </c>
      <c r="F90">
        <v>2.1</v>
      </c>
      <c r="G90">
        <f>6.93*'Проверка стенда по стёклам'!D$8/100</f>
        <v>2.4113628</v>
      </c>
    </row>
    <row r="91" spans="1:7" x14ac:dyDescent="0.3">
      <c r="A91">
        <v>178</v>
      </c>
      <c r="B91">
        <v>1.6</v>
      </c>
      <c r="C91">
        <v>1.92</v>
      </c>
      <c r="D91">
        <v>2.08</v>
      </c>
      <c r="E91">
        <v>2.02</v>
      </c>
      <c r="F91">
        <v>2.02</v>
      </c>
      <c r="G91">
        <f>6.93*'Проверка стенда по стёклам'!D$8/100</f>
        <v>2.4113628</v>
      </c>
    </row>
    <row r="92" spans="1:7" x14ac:dyDescent="0.3">
      <c r="A92">
        <v>180</v>
      </c>
      <c r="B92">
        <v>1.81</v>
      </c>
      <c r="C92">
        <v>2.14</v>
      </c>
      <c r="D92">
        <v>2.15</v>
      </c>
      <c r="E92">
        <v>1.96</v>
      </c>
      <c r="F92">
        <v>1.9</v>
      </c>
      <c r="G92">
        <f>6.93*'Проверка стенда по стёклам'!D$8/100</f>
        <v>2.4113628</v>
      </c>
    </row>
    <row r="93" spans="1:7" x14ac:dyDescent="0.3">
      <c r="A93">
        <v>182</v>
      </c>
      <c r="B93">
        <v>1.74</v>
      </c>
      <c r="C93">
        <v>2.08</v>
      </c>
      <c r="D93">
        <v>2.08</v>
      </c>
      <c r="E93">
        <v>1.86</v>
      </c>
      <c r="F93">
        <v>1.68</v>
      </c>
      <c r="G93">
        <f>6.93*'Проверка стенда по стёклам'!D$8/100</f>
        <v>2.4113628</v>
      </c>
    </row>
    <row r="94" spans="1:7" x14ac:dyDescent="0.3">
      <c r="A94">
        <v>184</v>
      </c>
      <c r="B94">
        <v>1.59</v>
      </c>
      <c r="C94">
        <v>1.92</v>
      </c>
      <c r="D94">
        <v>1.95</v>
      </c>
      <c r="E94">
        <v>1.79</v>
      </c>
      <c r="F94">
        <v>1.59</v>
      </c>
      <c r="G94">
        <f>6.93*'Проверка стенда по стёклам'!D$8/100</f>
        <v>2.4113628</v>
      </c>
    </row>
    <row r="95" spans="1:7" x14ac:dyDescent="0.3">
      <c r="A95">
        <v>186</v>
      </c>
      <c r="B95">
        <v>1.53</v>
      </c>
      <c r="C95">
        <v>1.65</v>
      </c>
      <c r="D95">
        <v>1.8</v>
      </c>
      <c r="E95">
        <v>1.78</v>
      </c>
      <c r="F95">
        <v>1.72</v>
      </c>
      <c r="G95">
        <f>6.93*'Проверка стенда по стёклам'!D$8/100</f>
        <v>2.4113628</v>
      </c>
    </row>
    <row r="96" spans="1:7" x14ac:dyDescent="0.3">
      <c r="A96">
        <v>188</v>
      </c>
      <c r="B96">
        <v>1.71</v>
      </c>
      <c r="C96">
        <v>1.48</v>
      </c>
      <c r="D96">
        <v>1.75</v>
      </c>
      <c r="E96">
        <v>1.84</v>
      </c>
      <c r="F96">
        <v>1.98</v>
      </c>
      <c r="G96">
        <f>6.93*'Проверка стенда по стёклам'!D$8/100</f>
        <v>2.4113628</v>
      </c>
    </row>
    <row r="97" spans="1:7" x14ac:dyDescent="0.3">
      <c r="A97">
        <v>190</v>
      </c>
      <c r="B97">
        <v>1.66</v>
      </c>
      <c r="C97">
        <v>1.54</v>
      </c>
      <c r="D97">
        <v>1.62</v>
      </c>
      <c r="E97">
        <v>1.91</v>
      </c>
      <c r="F97">
        <v>2.1</v>
      </c>
      <c r="G97">
        <f>6.93*'Проверка стенда по стёклам'!D$8/100</f>
        <v>2.4113628</v>
      </c>
    </row>
    <row r="98" spans="1:7" x14ac:dyDescent="0.3">
      <c r="A98">
        <v>192</v>
      </c>
      <c r="B98">
        <v>1.51</v>
      </c>
      <c r="C98">
        <v>1.52</v>
      </c>
      <c r="D98">
        <v>1.69</v>
      </c>
      <c r="E98">
        <v>1.79</v>
      </c>
      <c r="F98">
        <v>2.02</v>
      </c>
      <c r="G98">
        <f>6.93*'Проверка стенда по стёклам'!D$8/100</f>
        <v>2.4113628</v>
      </c>
    </row>
    <row r="99" spans="1:7" x14ac:dyDescent="0.3">
      <c r="A99">
        <v>194</v>
      </c>
      <c r="B99">
        <v>1.65</v>
      </c>
      <c r="C99">
        <v>1.5</v>
      </c>
      <c r="D99">
        <v>1.84</v>
      </c>
      <c r="E99">
        <v>1.99</v>
      </c>
      <c r="F99">
        <v>1.85</v>
      </c>
      <c r="G99">
        <f>6.93*'Проверка стенда по стёклам'!D$8/100</f>
        <v>2.4113628</v>
      </c>
    </row>
    <row r="100" spans="1:7" x14ac:dyDescent="0.3">
      <c r="A100">
        <v>196</v>
      </c>
      <c r="B100">
        <v>1.85</v>
      </c>
      <c r="C100">
        <v>1.77</v>
      </c>
      <c r="D100">
        <v>1.76</v>
      </c>
      <c r="E100">
        <v>2</v>
      </c>
      <c r="F100">
        <v>2.04</v>
      </c>
      <c r="G100">
        <f>6.93*'Проверка стенда по стёклам'!D$8/100</f>
        <v>2.4113628</v>
      </c>
    </row>
    <row r="101" spans="1:7" x14ac:dyDescent="0.3">
      <c r="A101">
        <v>198</v>
      </c>
      <c r="B101">
        <v>1.92</v>
      </c>
      <c r="C101">
        <v>2.1</v>
      </c>
      <c r="D101">
        <v>1.74</v>
      </c>
      <c r="E101">
        <v>1.7</v>
      </c>
      <c r="F101">
        <v>1.91</v>
      </c>
      <c r="G101">
        <f>6.93*'Проверка стенда по стёклам'!D$8/100</f>
        <v>2.4113628</v>
      </c>
    </row>
    <row r="102" spans="1:7" x14ac:dyDescent="0.3">
      <c r="A102">
        <v>200</v>
      </c>
      <c r="B102">
        <v>1.97</v>
      </c>
      <c r="C102">
        <v>2.16</v>
      </c>
      <c r="D102">
        <v>1.95</v>
      </c>
      <c r="E102">
        <v>1.6</v>
      </c>
      <c r="F102">
        <v>1.63</v>
      </c>
      <c r="G102">
        <f>6.93*'Проверка стенда по стёклам'!D$8/100</f>
        <v>2.4113628</v>
      </c>
    </row>
    <row r="103" spans="1:7" x14ac:dyDescent="0.3">
      <c r="A103">
        <v>202</v>
      </c>
      <c r="B103">
        <v>1.99</v>
      </c>
      <c r="C103">
        <v>2.12</v>
      </c>
      <c r="D103">
        <v>2.17</v>
      </c>
      <c r="E103">
        <v>1.94</v>
      </c>
      <c r="F103">
        <v>1.66</v>
      </c>
      <c r="G103">
        <f>6.93*'Проверка стенда по стёклам'!D$8/100</f>
        <v>2.4113628</v>
      </c>
    </row>
    <row r="104" spans="1:7" x14ac:dyDescent="0.3">
      <c r="A104">
        <v>204</v>
      </c>
      <c r="B104">
        <v>1.97</v>
      </c>
      <c r="C104">
        <v>2.0499999999999998</v>
      </c>
      <c r="D104">
        <v>2.2200000000000002</v>
      </c>
      <c r="E104">
        <v>2.19</v>
      </c>
      <c r="F104">
        <v>2.0499999999999998</v>
      </c>
      <c r="G104">
        <f>6.93*'Проверка стенда по стёклам'!D$8/100</f>
        <v>2.4113628</v>
      </c>
    </row>
    <row r="105" spans="1:7" x14ac:dyDescent="0.3">
      <c r="A105">
        <v>206</v>
      </c>
      <c r="B105">
        <v>1.84</v>
      </c>
      <c r="C105">
        <v>1.91</v>
      </c>
      <c r="D105">
        <v>2.17</v>
      </c>
      <c r="E105">
        <v>2.2000000000000002</v>
      </c>
      <c r="F105">
        <v>2.17</v>
      </c>
      <c r="G105">
        <f>6.93*'Проверка стенда по стёклам'!D$8/100</f>
        <v>2.4113628</v>
      </c>
    </row>
    <row r="106" spans="1:7" x14ac:dyDescent="0.3">
      <c r="A106">
        <v>208</v>
      </c>
      <c r="B106">
        <v>1.67</v>
      </c>
      <c r="C106">
        <v>1.73</v>
      </c>
      <c r="D106">
        <v>2.0299999999999998</v>
      </c>
      <c r="E106">
        <v>2.17</v>
      </c>
      <c r="F106">
        <v>2.14</v>
      </c>
      <c r="G106">
        <f>6.93*'Проверка стенда по стёклам'!D$8/100</f>
        <v>2.4113628</v>
      </c>
    </row>
    <row r="107" spans="1:7" x14ac:dyDescent="0.3">
      <c r="A107">
        <v>210</v>
      </c>
      <c r="B107">
        <v>1.5</v>
      </c>
      <c r="C107">
        <v>1.57</v>
      </c>
      <c r="D107">
        <v>1.87</v>
      </c>
      <c r="E107">
        <v>2.0499999999999998</v>
      </c>
      <c r="F107">
        <v>2.0099999999999998</v>
      </c>
      <c r="G107">
        <f>6.93*'Проверка стенда по стёклам'!D$8/100</f>
        <v>2.4113628</v>
      </c>
    </row>
    <row r="108" spans="1:7" x14ac:dyDescent="0.3">
      <c r="A108">
        <v>212</v>
      </c>
      <c r="B108">
        <v>1.35</v>
      </c>
      <c r="C108">
        <v>1.42</v>
      </c>
      <c r="D108">
        <v>1.7</v>
      </c>
      <c r="E108">
        <v>1.87</v>
      </c>
      <c r="F108">
        <v>1.79</v>
      </c>
      <c r="G108">
        <f>6.93*'Проверка стенда по стёклам'!D$8/100</f>
        <v>2.4113628</v>
      </c>
    </row>
    <row r="109" spans="1:7" x14ac:dyDescent="0.3">
      <c r="A109">
        <v>214</v>
      </c>
      <c r="B109">
        <v>1.28</v>
      </c>
      <c r="C109">
        <v>1.35</v>
      </c>
      <c r="D109">
        <v>1.54</v>
      </c>
      <c r="E109">
        <v>1.62</v>
      </c>
      <c r="F109">
        <v>1.49</v>
      </c>
      <c r="G109">
        <f>6.93*'Проверка стенда по стёклам'!D$8/100</f>
        <v>2.4113628</v>
      </c>
    </row>
    <row r="110" spans="1:7" x14ac:dyDescent="0.3">
      <c r="A110">
        <v>216</v>
      </c>
      <c r="B110">
        <v>1.24</v>
      </c>
      <c r="C110">
        <v>1.38</v>
      </c>
      <c r="D110">
        <v>1.41</v>
      </c>
      <c r="E110">
        <v>1.37</v>
      </c>
      <c r="F110">
        <v>1.36</v>
      </c>
      <c r="G110">
        <f>6.93*'Проверка стенда по стёклам'!D$8/100</f>
        <v>2.4113628</v>
      </c>
    </row>
    <row r="111" spans="1:7" x14ac:dyDescent="0.3">
      <c r="A111">
        <v>218</v>
      </c>
      <c r="B111">
        <v>1.27</v>
      </c>
      <c r="C111">
        <v>1.5</v>
      </c>
      <c r="D111">
        <v>1.45</v>
      </c>
      <c r="E111">
        <v>1.38</v>
      </c>
      <c r="F111">
        <v>1.57</v>
      </c>
      <c r="G111">
        <f>6.93*'Проверка стенда по стёклам'!D$8/100</f>
        <v>2.4113628</v>
      </c>
    </row>
    <row r="112" spans="1:7" x14ac:dyDescent="0.3">
      <c r="A112">
        <v>220</v>
      </c>
      <c r="B112">
        <v>1.45</v>
      </c>
      <c r="C112">
        <v>1.66</v>
      </c>
      <c r="D112">
        <v>1.59</v>
      </c>
      <c r="E112">
        <v>1.52</v>
      </c>
      <c r="F112">
        <v>1.79</v>
      </c>
      <c r="G112">
        <f>6.93*'Проверка стенда по стёклам'!D$8/100</f>
        <v>2.4113628</v>
      </c>
    </row>
    <row r="113" spans="1:7" x14ac:dyDescent="0.3">
      <c r="A113">
        <v>222</v>
      </c>
      <c r="B113">
        <v>1.65</v>
      </c>
      <c r="C113">
        <v>1.82</v>
      </c>
      <c r="D113">
        <v>1.73</v>
      </c>
      <c r="E113">
        <v>1.65</v>
      </c>
      <c r="F113">
        <v>1.77</v>
      </c>
      <c r="G113">
        <f>6.93*'Проверка стенда по стёклам'!D$8/100</f>
        <v>2.4113628</v>
      </c>
    </row>
    <row r="114" spans="1:7" x14ac:dyDescent="0.3">
      <c r="A114">
        <v>224</v>
      </c>
      <c r="B114">
        <v>1.81</v>
      </c>
      <c r="C114">
        <v>1.98</v>
      </c>
      <c r="D114">
        <v>1.86</v>
      </c>
      <c r="E114">
        <v>1.71</v>
      </c>
      <c r="F114">
        <v>1.63</v>
      </c>
      <c r="G114">
        <f>6.93*'Проверка стенда по стёклам'!D$8/100</f>
        <v>2.4113628</v>
      </c>
    </row>
    <row r="115" spans="1:7" x14ac:dyDescent="0.3">
      <c r="A115">
        <v>226</v>
      </c>
      <c r="B115">
        <v>1.96</v>
      </c>
      <c r="C115">
        <v>2.1</v>
      </c>
      <c r="D115">
        <v>1.99</v>
      </c>
      <c r="E115">
        <v>1.84</v>
      </c>
      <c r="F115">
        <v>1.52</v>
      </c>
      <c r="G115">
        <f>6.93*'Проверка стенда по стёклам'!D$8/100</f>
        <v>2.4113628</v>
      </c>
    </row>
    <row r="116" spans="1:7" x14ac:dyDescent="0.3">
      <c r="A116">
        <v>228</v>
      </c>
      <c r="B116">
        <v>2.0699999999999998</v>
      </c>
      <c r="C116">
        <v>2.17</v>
      </c>
      <c r="D116">
        <v>2.11</v>
      </c>
      <c r="E116">
        <v>1.93</v>
      </c>
      <c r="F116">
        <v>1.37</v>
      </c>
      <c r="G116">
        <f>6.93*'Проверка стенда по стёклам'!D$8/100</f>
        <v>2.4113628</v>
      </c>
    </row>
    <row r="117" spans="1:7" x14ac:dyDescent="0.3">
      <c r="A117">
        <v>230</v>
      </c>
      <c r="B117">
        <v>2.09</v>
      </c>
      <c r="C117">
        <v>2.2000000000000002</v>
      </c>
      <c r="D117">
        <v>2.17</v>
      </c>
      <c r="E117">
        <v>1.77</v>
      </c>
      <c r="F117">
        <v>1.36</v>
      </c>
      <c r="G117">
        <f>6.93*'Проверка стенда по стёклам'!D$8/100</f>
        <v>2.4113628</v>
      </c>
    </row>
    <row r="118" spans="1:7" x14ac:dyDescent="0.3">
      <c r="A118">
        <v>232</v>
      </c>
      <c r="B118">
        <v>2.0299999999999998</v>
      </c>
      <c r="C118">
        <v>2.15</v>
      </c>
      <c r="D118">
        <v>1.95</v>
      </c>
      <c r="E118">
        <v>1.63</v>
      </c>
      <c r="F118">
        <v>1.55</v>
      </c>
      <c r="G118">
        <f>6.93*'Проверка стенда по стёклам'!D$8/100</f>
        <v>2.4113628</v>
      </c>
    </row>
    <row r="119" spans="1:7" x14ac:dyDescent="0.3">
      <c r="A119">
        <v>234</v>
      </c>
      <c r="B119">
        <v>1.95</v>
      </c>
      <c r="C119">
        <v>1.88</v>
      </c>
      <c r="D119">
        <v>1.74</v>
      </c>
      <c r="E119">
        <v>1.95</v>
      </c>
      <c r="F119">
        <v>1.81</v>
      </c>
      <c r="G119">
        <f>6.93*'Проверка стенда по стёклам'!D$8/100</f>
        <v>2.4113628</v>
      </c>
    </row>
    <row r="120" spans="1:7" x14ac:dyDescent="0.3">
      <c r="A120">
        <v>236</v>
      </c>
      <c r="B120">
        <v>1.73</v>
      </c>
      <c r="C120">
        <v>1.48</v>
      </c>
      <c r="D120">
        <v>1.79</v>
      </c>
      <c r="E120">
        <v>1.75</v>
      </c>
      <c r="F120">
        <v>2.0299999999999998</v>
      </c>
      <c r="G120">
        <f>6.93*'Проверка стенда по стёклам'!D$8/100</f>
        <v>2.4113628</v>
      </c>
    </row>
    <row r="121" spans="1:7" x14ac:dyDescent="0.3">
      <c r="A121">
        <v>238</v>
      </c>
      <c r="B121">
        <v>1.44</v>
      </c>
      <c r="C121">
        <v>1.38</v>
      </c>
      <c r="D121">
        <v>1.92</v>
      </c>
      <c r="E121">
        <v>1.81</v>
      </c>
      <c r="F121">
        <v>2.16</v>
      </c>
      <c r="G121">
        <f>6.93*'Проверка стенда по стёклам'!D$8/100</f>
        <v>2.4113628</v>
      </c>
    </row>
    <row r="122" spans="1:7" x14ac:dyDescent="0.3">
      <c r="A122">
        <v>240</v>
      </c>
      <c r="B122">
        <v>1.47</v>
      </c>
      <c r="C122">
        <v>1.55</v>
      </c>
      <c r="D122">
        <v>1.83</v>
      </c>
      <c r="E122">
        <v>1.93</v>
      </c>
      <c r="F122">
        <v>2.17</v>
      </c>
      <c r="G122">
        <f>6.93*'Проверка стенда по стёклам'!D$8/100</f>
        <v>2.4113628</v>
      </c>
    </row>
    <row r="123" spans="1:7" x14ac:dyDescent="0.3">
      <c r="A123">
        <v>242</v>
      </c>
      <c r="B123">
        <v>1.5</v>
      </c>
      <c r="C123">
        <v>1.53</v>
      </c>
      <c r="D123">
        <v>1.63</v>
      </c>
      <c r="E123">
        <v>1.88</v>
      </c>
      <c r="F123">
        <v>1.98</v>
      </c>
      <c r="G123">
        <f>6.93*'Проверка стенда по стёклам'!D$8/100</f>
        <v>2.4113628</v>
      </c>
    </row>
    <row r="124" spans="1:7" x14ac:dyDescent="0.3">
      <c r="A124">
        <v>244</v>
      </c>
      <c r="B124">
        <v>1.45</v>
      </c>
      <c r="C124">
        <v>1.61</v>
      </c>
      <c r="D124">
        <v>1.57</v>
      </c>
      <c r="E124">
        <v>1.87</v>
      </c>
      <c r="F124">
        <v>1.87</v>
      </c>
      <c r="G124">
        <f>6.93*'Проверка стенда по стёклам'!D$8/100</f>
        <v>2.4113628</v>
      </c>
    </row>
    <row r="125" spans="1:7" x14ac:dyDescent="0.3">
      <c r="A125">
        <v>246</v>
      </c>
      <c r="B125">
        <v>1.63</v>
      </c>
      <c r="C125">
        <v>1.76</v>
      </c>
      <c r="D125">
        <v>1.74</v>
      </c>
      <c r="E125">
        <v>1.93</v>
      </c>
      <c r="F125">
        <v>2.14</v>
      </c>
      <c r="G125">
        <f>6.93*'Проверка стенда по стёклам'!D$8/100</f>
        <v>2.4113628</v>
      </c>
    </row>
    <row r="126" spans="1:7" x14ac:dyDescent="0.3">
      <c r="A126">
        <v>248</v>
      </c>
      <c r="B126">
        <v>1.68</v>
      </c>
      <c r="C126">
        <v>1.93</v>
      </c>
      <c r="D126">
        <v>2.04</v>
      </c>
      <c r="E126">
        <v>1.87</v>
      </c>
      <c r="F126">
        <v>2.0099999999999998</v>
      </c>
      <c r="G126">
        <f>6.93*'Проверка стенда по стёклам'!D$8/100</f>
        <v>2.4113628</v>
      </c>
    </row>
    <row r="127" spans="1:7" x14ac:dyDescent="0.3">
      <c r="A127">
        <v>250</v>
      </c>
      <c r="B127">
        <v>1.85</v>
      </c>
      <c r="C127">
        <v>2.06</v>
      </c>
      <c r="D127">
        <v>2.17</v>
      </c>
      <c r="E127">
        <v>1.87</v>
      </c>
      <c r="F127">
        <v>1.71</v>
      </c>
      <c r="G127">
        <f>6.93*'Проверка стенда по стёклам'!D$8/100</f>
        <v>2.4113628</v>
      </c>
    </row>
    <row r="128" spans="1:7" x14ac:dyDescent="0.3">
      <c r="A128">
        <v>252</v>
      </c>
      <c r="B128">
        <v>1.89</v>
      </c>
      <c r="C128">
        <v>2.0099999999999998</v>
      </c>
      <c r="D128">
        <v>2.08</v>
      </c>
      <c r="E128">
        <v>1.85</v>
      </c>
      <c r="F128">
        <v>1.5</v>
      </c>
      <c r="G128">
        <f>6.93*'Проверка стенда по стёклам'!D$8/100</f>
        <v>2.4113628</v>
      </c>
    </row>
    <row r="129" spans="1:7" x14ac:dyDescent="0.3">
      <c r="A129">
        <v>254</v>
      </c>
      <c r="B129">
        <v>1.58</v>
      </c>
      <c r="C129">
        <v>1.66</v>
      </c>
      <c r="D129">
        <v>1.86</v>
      </c>
      <c r="E129">
        <v>1.74</v>
      </c>
      <c r="F129">
        <v>1.57</v>
      </c>
      <c r="G129">
        <f>6.93*'Проверка стенда по стёклам'!D$8/100</f>
        <v>2.4113628</v>
      </c>
    </row>
    <row r="130" spans="1:7" x14ac:dyDescent="0.3">
      <c r="A130">
        <v>256</v>
      </c>
      <c r="B130">
        <v>1.5</v>
      </c>
      <c r="C130">
        <v>1.57</v>
      </c>
      <c r="D130">
        <v>1.83</v>
      </c>
      <c r="E130">
        <v>1.68</v>
      </c>
      <c r="F130">
        <v>1.7</v>
      </c>
      <c r="G130">
        <f>6.93*'Проверка стенда по стёклам'!D$8/100</f>
        <v>2.4113628</v>
      </c>
    </row>
    <row r="131" spans="1:7" x14ac:dyDescent="0.3">
      <c r="A131">
        <v>258</v>
      </c>
      <c r="B131">
        <v>1.54</v>
      </c>
      <c r="C131">
        <v>1.49</v>
      </c>
      <c r="D131">
        <v>1.7</v>
      </c>
      <c r="E131">
        <v>1.63</v>
      </c>
      <c r="F131">
        <v>1.73</v>
      </c>
      <c r="G131">
        <f>6.93*'Проверка стенда по стёклам'!D$8/100</f>
        <v>2.4113628</v>
      </c>
    </row>
    <row r="132" spans="1:7" x14ac:dyDescent="0.3">
      <c r="A132">
        <v>260</v>
      </c>
      <c r="B132">
        <v>1.23</v>
      </c>
      <c r="C132">
        <v>1.3</v>
      </c>
      <c r="D132">
        <v>1.53</v>
      </c>
      <c r="E132">
        <v>1.53</v>
      </c>
      <c r="F132">
        <v>1.78</v>
      </c>
      <c r="G132">
        <f>6.93*'Проверка стенда по стёклам'!D$8/100</f>
        <v>2.4113628</v>
      </c>
    </row>
    <row r="133" spans="1:7" x14ac:dyDescent="0.3">
      <c r="A133">
        <v>262</v>
      </c>
      <c r="B133">
        <v>0.95</v>
      </c>
      <c r="C133">
        <v>1.1200000000000001</v>
      </c>
      <c r="D133">
        <v>1.36</v>
      </c>
      <c r="E133">
        <v>1.31</v>
      </c>
      <c r="F133">
        <v>1.69</v>
      </c>
      <c r="G133">
        <f>6.93*'Проверка стенда по стёклам'!D$8/100</f>
        <v>2.4113628</v>
      </c>
    </row>
    <row r="134" spans="1:7" x14ac:dyDescent="0.3">
      <c r="A134">
        <v>264</v>
      </c>
      <c r="B134">
        <v>1.02</v>
      </c>
      <c r="C134">
        <v>0.93</v>
      </c>
      <c r="D134">
        <v>1.28</v>
      </c>
      <c r="E134">
        <v>1.24</v>
      </c>
      <c r="F134">
        <v>1.38</v>
      </c>
      <c r="G134">
        <f>6.93*'Проверка стенда по стёклам'!D$8/100</f>
        <v>2.4113628</v>
      </c>
    </row>
    <row r="135" spans="1:7" x14ac:dyDescent="0.3">
      <c r="A135">
        <v>266</v>
      </c>
      <c r="B135">
        <v>1.23</v>
      </c>
      <c r="C135">
        <v>1.04</v>
      </c>
      <c r="D135">
        <v>1.31</v>
      </c>
      <c r="E135">
        <v>1.43</v>
      </c>
      <c r="F135">
        <v>1.35</v>
      </c>
      <c r="G135">
        <f>6.93*'Проверка стенда по стёклам'!D$8/100</f>
        <v>2.4113628</v>
      </c>
    </row>
    <row r="136" spans="1:7" x14ac:dyDescent="0.3">
      <c r="A136">
        <v>268</v>
      </c>
      <c r="B136">
        <v>1.4</v>
      </c>
      <c r="C136">
        <v>1.39</v>
      </c>
      <c r="D136">
        <v>1.36</v>
      </c>
      <c r="E136">
        <v>1.65</v>
      </c>
      <c r="F136">
        <v>1.64</v>
      </c>
      <c r="G136">
        <f>6.93*'Проверка стенда по стёклам'!D$8/100</f>
        <v>2.4113628</v>
      </c>
    </row>
    <row r="137" spans="1:7" x14ac:dyDescent="0.3">
      <c r="A137">
        <v>270</v>
      </c>
      <c r="B137">
        <v>1.56</v>
      </c>
      <c r="C137">
        <v>1.74</v>
      </c>
      <c r="D137">
        <v>1.58</v>
      </c>
      <c r="E137">
        <v>1.65</v>
      </c>
      <c r="F137">
        <v>1.68</v>
      </c>
      <c r="G137">
        <f>6.93*'Проверка стенда по стёклам'!D$8/100</f>
        <v>2.4113628</v>
      </c>
    </row>
    <row r="138" spans="1:7" x14ac:dyDescent="0.3">
      <c r="A138">
        <v>272</v>
      </c>
      <c r="B138">
        <v>1.72</v>
      </c>
      <c r="C138">
        <v>1.96</v>
      </c>
      <c r="D138">
        <v>1.89</v>
      </c>
      <c r="E138">
        <v>1.78</v>
      </c>
      <c r="F138">
        <v>1.67</v>
      </c>
      <c r="G138">
        <f>6.93*'Проверка стенда по стёклам'!D$8/100</f>
        <v>2.4113628</v>
      </c>
    </row>
    <row r="139" spans="1:7" x14ac:dyDescent="0.3">
      <c r="A139">
        <v>274</v>
      </c>
      <c r="B139">
        <v>1.87</v>
      </c>
      <c r="C139">
        <v>2.11</v>
      </c>
      <c r="D139">
        <v>2.14</v>
      </c>
      <c r="E139">
        <v>1.9</v>
      </c>
      <c r="F139">
        <v>1.82</v>
      </c>
      <c r="G139">
        <f>6.93*'Проверка стенда по стёклам'!D$8/100</f>
        <v>2.4113628</v>
      </c>
    </row>
    <row r="140" spans="1:7" x14ac:dyDescent="0.3">
      <c r="A140">
        <v>276</v>
      </c>
      <c r="B140">
        <v>1.97</v>
      </c>
      <c r="C140">
        <v>2.1800000000000002</v>
      </c>
      <c r="D140">
        <v>2.21</v>
      </c>
      <c r="E140">
        <v>2.0299999999999998</v>
      </c>
      <c r="F140">
        <v>1.86</v>
      </c>
      <c r="G140">
        <f>6.93*'Проверка стенда по стёклам'!D$8/100</f>
        <v>2.4113628</v>
      </c>
    </row>
    <row r="141" spans="1:7" x14ac:dyDescent="0.3">
      <c r="A141">
        <v>278</v>
      </c>
      <c r="B141">
        <v>1.98</v>
      </c>
      <c r="C141">
        <v>2.2000000000000002</v>
      </c>
      <c r="D141">
        <v>2.21</v>
      </c>
      <c r="E141">
        <v>2.0099999999999998</v>
      </c>
      <c r="F141">
        <v>1.8</v>
      </c>
      <c r="G141">
        <f>6.93*'Проверка стенда по стёклам'!D$8/100</f>
        <v>2.4113628</v>
      </c>
    </row>
    <row r="142" spans="1:7" x14ac:dyDescent="0.3">
      <c r="A142">
        <v>280</v>
      </c>
      <c r="B142">
        <v>1.96</v>
      </c>
      <c r="C142">
        <v>2.19</v>
      </c>
      <c r="D142">
        <v>2.06</v>
      </c>
      <c r="E142">
        <v>1.86</v>
      </c>
      <c r="F142">
        <v>1.82</v>
      </c>
      <c r="G142">
        <f>6.93*'Проверка стенда по стёклам'!D$8/100</f>
        <v>2.4113628</v>
      </c>
    </row>
    <row r="143" spans="1:7" x14ac:dyDescent="0.3">
      <c r="A143">
        <v>282</v>
      </c>
      <c r="B143">
        <v>1.9</v>
      </c>
      <c r="C143">
        <v>2.0499999999999998</v>
      </c>
      <c r="D143">
        <v>1.93</v>
      </c>
      <c r="E143">
        <v>1.89</v>
      </c>
      <c r="F143">
        <v>1.91</v>
      </c>
      <c r="G143">
        <f>6.93*'Проверка стенда по стёклам'!D$8/100</f>
        <v>2.4113628</v>
      </c>
    </row>
    <row r="144" spans="1:7" x14ac:dyDescent="0.3">
      <c r="A144">
        <v>284</v>
      </c>
      <c r="B144">
        <v>1.89</v>
      </c>
      <c r="C144">
        <v>1.78</v>
      </c>
      <c r="D144">
        <v>1.91</v>
      </c>
      <c r="E144">
        <v>2.0299999999999998</v>
      </c>
      <c r="F144">
        <v>2.09</v>
      </c>
      <c r="G144">
        <f>6.93*'Проверка стенда по стёклам'!D$8/100</f>
        <v>2.4113628</v>
      </c>
    </row>
    <row r="145" spans="1:7" x14ac:dyDescent="0.3">
      <c r="A145">
        <v>284</v>
      </c>
      <c r="B145">
        <v>1.9</v>
      </c>
      <c r="C145">
        <v>1.55</v>
      </c>
      <c r="D145">
        <v>2.0099999999999998</v>
      </c>
      <c r="E145">
        <v>2.17</v>
      </c>
      <c r="F145">
        <v>2.14</v>
      </c>
      <c r="G145">
        <f>6.93*'Проверка стенда по стёклам'!D$8/100</f>
        <v>2.4113628</v>
      </c>
    </row>
  </sheetData>
  <sortState xmlns:xlrd2="http://schemas.microsoft.com/office/spreadsheetml/2017/richdata2" ref="J39:O111">
    <sortCondition descending="1" ref="J111"/>
  </sortState>
  <mergeCells count="1">
    <mergeCell ref="I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C681-2742-4C5C-A035-5D8F6523DC00}">
  <dimension ref="A1:M145"/>
  <sheetViews>
    <sheetView topLeftCell="A119" workbookViewId="0">
      <selection activeCell="A2" sqref="A2:A145"/>
    </sheetView>
  </sheetViews>
  <sheetFormatPr defaultRowHeight="14.4" x14ac:dyDescent="0.3"/>
  <sheetData>
    <row r="1" spans="1:13" x14ac:dyDescent="0.3">
      <c r="B1">
        <v>-2</v>
      </c>
      <c r="C1">
        <v>0</v>
      </c>
      <c r="D1">
        <v>2</v>
      </c>
      <c r="E1">
        <v>4</v>
      </c>
      <c r="F1">
        <v>6</v>
      </c>
      <c r="G1" t="s">
        <v>98</v>
      </c>
      <c r="I1">
        <v>-2</v>
      </c>
      <c r="J1">
        <v>0</v>
      </c>
      <c r="K1">
        <v>2</v>
      </c>
      <c r="L1">
        <v>4</v>
      </c>
      <c r="M1">
        <v>6</v>
      </c>
    </row>
    <row r="2" spans="1:13" x14ac:dyDescent="0.3">
      <c r="A2">
        <v>0</v>
      </c>
      <c r="B2">
        <v>1.74</v>
      </c>
      <c r="C2">
        <v>1.74</v>
      </c>
      <c r="D2">
        <v>1.72</v>
      </c>
      <c r="E2">
        <v>1.72</v>
      </c>
      <c r="F2">
        <v>1.72</v>
      </c>
      <c r="G2">
        <f>9.41*'Проверка стенда по стёклам'!D$8/100</f>
        <v>3.2743036000000001</v>
      </c>
      <c r="I2">
        <f>MIN(B2:B86)/MAX(B2:B85)</f>
        <v>0.61172161172161166</v>
      </c>
      <c r="J2">
        <f>MIN(C2:C86)/MAX(C2:C85)</f>
        <v>0.59793814432989689</v>
      </c>
      <c r="K2">
        <f>MIN(D2:D86)/MAX(D2:D85)</f>
        <v>0.60142348754448394</v>
      </c>
      <c r="L2">
        <f>MIN(E2:E86)/MAX(E2:E85)</f>
        <v>0.60139860139860146</v>
      </c>
      <c r="M2">
        <f>MIN(F2:F86)/MAX(F2:F85)</f>
        <v>0.59722222222222221</v>
      </c>
    </row>
    <row r="3" spans="1:13" x14ac:dyDescent="0.3">
      <c r="A3">
        <v>2</v>
      </c>
      <c r="B3">
        <v>1.93</v>
      </c>
      <c r="C3">
        <v>1.84</v>
      </c>
      <c r="D3">
        <v>1.81</v>
      </c>
      <c r="E3">
        <v>2.0499999999999998</v>
      </c>
      <c r="F3">
        <v>2.0099999999999998</v>
      </c>
      <c r="G3">
        <f>9.41*'Проверка стенда по стёклам'!D$8/100</f>
        <v>3.2743036000000001</v>
      </c>
      <c r="I3">
        <f>MIN(B2:B86)/$G2</f>
        <v>0.51003211797464354</v>
      </c>
      <c r="J3">
        <f>MIN(C2:C86)/$G2</f>
        <v>0.53141070974603577</v>
      </c>
      <c r="K3">
        <f>MIN(D2:D86)/$G2</f>
        <v>0.51614028705218418</v>
      </c>
      <c r="L3">
        <f>MIN(E2:E86)/$G2</f>
        <v>0.52530254066849513</v>
      </c>
      <c r="M3">
        <f>MIN(F2:F86)/$G2</f>
        <v>0.52530254066849513</v>
      </c>
    </row>
    <row r="4" spans="1:13" x14ac:dyDescent="0.3">
      <c r="A4">
        <v>4</v>
      </c>
      <c r="B4">
        <v>2.2799999999999998</v>
      </c>
      <c r="C4">
        <v>2.2400000000000002</v>
      </c>
      <c r="D4">
        <v>2.27</v>
      </c>
      <c r="E4">
        <v>2.4</v>
      </c>
      <c r="F4">
        <v>2.37</v>
      </c>
      <c r="G4">
        <f>9.41*'Проверка стенда по стёклам'!D$8/100</f>
        <v>3.2743036000000001</v>
      </c>
    </row>
    <row r="5" spans="1:13" x14ac:dyDescent="0.3">
      <c r="A5">
        <v>6</v>
      </c>
      <c r="B5">
        <v>2.63</v>
      </c>
      <c r="C5">
        <v>2.65</v>
      </c>
      <c r="D5">
        <v>2.63</v>
      </c>
      <c r="E5">
        <v>2.58</v>
      </c>
      <c r="F5">
        <v>2.39</v>
      </c>
      <c r="G5">
        <f>9.41*'Проверка стенда по стёклам'!D$8/100</f>
        <v>3.2743036000000001</v>
      </c>
      <c r="I5" s="87" t="s">
        <v>100</v>
      </c>
      <c r="J5" s="87"/>
      <c r="K5" s="87"/>
      <c r="L5" s="87"/>
      <c r="M5" s="87"/>
    </row>
    <row r="6" spans="1:13" x14ac:dyDescent="0.3">
      <c r="A6">
        <v>8</v>
      </c>
      <c r="B6">
        <v>2.64</v>
      </c>
      <c r="C6">
        <v>2.85</v>
      </c>
      <c r="D6">
        <v>2.76</v>
      </c>
      <c r="E6">
        <v>2.65</v>
      </c>
      <c r="F6">
        <v>2.2400000000000002</v>
      </c>
      <c r="G6">
        <f>9.41*'Проверка стенда по стёклам'!D$8/100</f>
        <v>3.2743036000000001</v>
      </c>
      <c r="I6">
        <v>-2</v>
      </c>
      <c r="J6">
        <v>0</v>
      </c>
      <c r="K6">
        <v>2</v>
      </c>
      <c r="L6">
        <v>4</v>
      </c>
      <c r="M6">
        <v>6</v>
      </c>
    </row>
    <row r="7" spans="1:13" x14ac:dyDescent="0.3">
      <c r="A7">
        <v>10</v>
      </c>
      <c r="B7">
        <v>2.54</v>
      </c>
      <c r="C7">
        <v>2.91</v>
      </c>
      <c r="D7">
        <v>2.81</v>
      </c>
      <c r="E7">
        <v>2.5499999999999998</v>
      </c>
      <c r="F7">
        <v>2.19</v>
      </c>
      <c r="G7">
        <f>9.41*'Проверка стенда по стёклам'!D$8/100</f>
        <v>3.2743036000000001</v>
      </c>
      <c r="H7" t="s">
        <v>101</v>
      </c>
      <c r="I7">
        <v>1.46</v>
      </c>
      <c r="J7">
        <v>1.65</v>
      </c>
      <c r="K7">
        <v>1.64</v>
      </c>
      <c r="L7">
        <v>1.58</v>
      </c>
      <c r="M7">
        <v>1.6</v>
      </c>
    </row>
    <row r="8" spans="1:13" x14ac:dyDescent="0.3">
      <c r="A8">
        <v>12</v>
      </c>
      <c r="B8">
        <v>2.4</v>
      </c>
      <c r="C8">
        <v>2.76</v>
      </c>
      <c r="D8">
        <v>2.66</v>
      </c>
      <c r="E8">
        <v>2.33</v>
      </c>
      <c r="F8">
        <v>2.25</v>
      </c>
      <c r="G8">
        <f>9.41*'Проверка стенда по стёклам'!D$8/100</f>
        <v>3.2743036000000001</v>
      </c>
      <c r="H8" t="s">
        <v>71</v>
      </c>
      <c r="I8">
        <v>2.5099999999999998</v>
      </c>
      <c r="J8">
        <v>2.62</v>
      </c>
      <c r="K8">
        <v>2.56</v>
      </c>
      <c r="L8">
        <v>2.4300000000000002</v>
      </c>
      <c r="M8">
        <v>2.44</v>
      </c>
    </row>
    <row r="9" spans="1:13" x14ac:dyDescent="0.3">
      <c r="A9">
        <v>14</v>
      </c>
      <c r="B9">
        <v>2.27</v>
      </c>
      <c r="C9">
        <v>2.38</v>
      </c>
      <c r="D9">
        <v>2.39</v>
      </c>
      <c r="E9">
        <v>2.2999999999999998</v>
      </c>
      <c r="F9">
        <v>2.4500000000000002</v>
      </c>
      <c r="G9">
        <f>9.41*'Проверка стенда по стёклам'!D$8/100</f>
        <v>3.2743036000000001</v>
      </c>
      <c r="I9">
        <f>I7/I8</f>
        <v>0.58167330677290841</v>
      </c>
      <c r="J9">
        <f>J7/J8</f>
        <v>0.62977099236641221</v>
      </c>
      <c r="K9">
        <f>K7/K8</f>
        <v>0.640625</v>
      </c>
      <c r="L9">
        <f>L7/L8</f>
        <v>0.65020576131687247</v>
      </c>
      <c r="M9">
        <f>M7/M8</f>
        <v>0.65573770491803285</v>
      </c>
    </row>
    <row r="10" spans="1:13" x14ac:dyDescent="0.3">
      <c r="A10">
        <v>16</v>
      </c>
      <c r="B10">
        <v>2.2000000000000002</v>
      </c>
      <c r="C10">
        <v>1.88</v>
      </c>
      <c r="D10">
        <v>2.08</v>
      </c>
      <c r="E10">
        <v>2.44</v>
      </c>
      <c r="F10">
        <v>2.73</v>
      </c>
      <c r="G10">
        <f>9.41*'Проверка стенда по стёклам'!D$8/100</f>
        <v>3.2743036000000001</v>
      </c>
      <c r="I10">
        <f>I7/$G2</f>
        <v>0.44589634266046679</v>
      </c>
      <c r="J10">
        <f>J7/$G2</f>
        <v>0.50392394889710279</v>
      </c>
      <c r="K10">
        <f>K7/$G2</f>
        <v>0.50086986435833247</v>
      </c>
      <c r="L10">
        <f>L7/$G2</f>
        <v>0.48254535712571067</v>
      </c>
      <c r="M10">
        <f>M7/$G2</f>
        <v>0.48865352620325131</v>
      </c>
    </row>
    <row r="11" spans="1:13" x14ac:dyDescent="0.3">
      <c r="A11">
        <v>18</v>
      </c>
      <c r="B11">
        <v>2.08</v>
      </c>
      <c r="C11">
        <v>1.78</v>
      </c>
      <c r="D11">
        <v>1.94</v>
      </c>
      <c r="E11">
        <v>2.2799999999999998</v>
      </c>
      <c r="F11">
        <v>2.74</v>
      </c>
      <c r="G11">
        <f>9.41*'Проверка стенда по стёклам'!D$8/100</f>
        <v>3.2743036000000001</v>
      </c>
    </row>
    <row r="12" spans="1:13" x14ac:dyDescent="0.3">
      <c r="A12">
        <v>20</v>
      </c>
      <c r="B12">
        <v>1.94</v>
      </c>
      <c r="C12">
        <v>1.99</v>
      </c>
      <c r="D12">
        <v>1.88</v>
      </c>
      <c r="E12">
        <v>2.06</v>
      </c>
      <c r="F12">
        <v>2.54</v>
      </c>
      <c r="G12">
        <f>9.41*'Проверка стенда по стёклам'!D$8/100</f>
        <v>3.2743036000000001</v>
      </c>
    </row>
    <row r="13" spans="1:13" x14ac:dyDescent="0.3">
      <c r="A13">
        <v>22</v>
      </c>
      <c r="B13">
        <v>1.92</v>
      </c>
      <c r="C13">
        <v>2.1</v>
      </c>
      <c r="D13">
        <v>2.09</v>
      </c>
      <c r="E13">
        <v>2.14</v>
      </c>
      <c r="F13">
        <v>2.5099999999999998</v>
      </c>
      <c r="G13">
        <f>9.41*'Проверка стенда по стёклам'!D$8/100</f>
        <v>3.2743036000000001</v>
      </c>
    </row>
    <row r="14" spans="1:13" x14ac:dyDescent="0.3">
      <c r="A14">
        <v>24</v>
      </c>
      <c r="B14">
        <v>2.0699999999999998</v>
      </c>
      <c r="C14">
        <v>2.27</v>
      </c>
      <c r="D14">
        <v>2.5</v>
      </c>
      <c r="E14">
        <v>2.5299999999999998</v>
      </c>
      <c r="F14">
        <v>2.38</v>
      </c>
      <c r="G14">
        <f>9.41*'Проверка стенда по стёклам'!D$8/100</f>
        <v>3.2743036000000001</v>
      </c>
    </row>
    <row r="15" spans="1:13" x14ac:dyDescent="0.3">
      <c r="A15">
        <v>26</v>
      </c>
      <c r="B15">
        <v>2.13</v>
      </c>
      <c r="C15">
        <v>2.36</v>
      </c>
      <c r="D15">
        <v>2.8</v>
      </c>
      <c r="E15">
        <v>2.86</v>
      </c>
      <c r="F15">
        <v>2.41</v>
      </c>
      <c r="G15">
        <f>9.41*'Проверка стенда по стёклам'!D$8/100</f>
        <v>3.2743036000000001</v>
      </c>
    </row>
    <row r="16" spans="1:13" x14ac:dyDescent="0.3">
      <c r="A16">
        <v>28</v>
      </c>
      <c r="B16">
        <v>2.0299999999999998</v>
      </c>
      <c r="C16">
        <v>2.4500000000000002</v>
      </c>
      <c r="D16">
        <v>2.62</v>
      </c>
      <c r="E16">
        <v>2.56</v>
      </c>
      <c r="F16">
        <v>2.5099999999999998</v>
      </c>
      <c r="G16">
        <f>9.41*'Проверка стенда по стёклам'!D$8/100</f>
        <v>3.2743036000000001</v>
      </c>
    </row>
    <row r="17" spans="1:7" x14ac:dyDescent="0.3">
      <c r="A17">
        <v>30</v>
      </c>
      <c r="B17">
        <v>1.93</v>
      </c>
      <c r="C17">
        <v>2.29</v>
      </c>
      <c r="D17">
        <v>2.2799999999999998</v>
      </c>
      <c r="E17">
        <v>2.5099999999999998</v>
      </c>
      <c r="F17">
        <v>2.84</v>
      </c>
      <c r="G17">
        <f>9.41*'Проверка стенда по стёклам'!D$8/100</f>
        <v>3.2743036000000001</v>
      </c>
    </row>
    <row r="18" spans="1:7" x14ac:dyDescent="0.3">
      <c r="A18">
        <v>32</v>
      </c>
      <c r="B18">
        <v>1.7</v>
      </c>
      <c r="C18">
        <v>2</v>
      </c>
      <c r="D18">
        <v>2.27</v>
      </c>
      <c r="E18">
        <v>2.36</v>
      </c>
      <c r="F18">
        <v>2.57</v>
      </c>
      <c r="G18">
        <f>9.41*'Проверка стенда по стёклам'!D$8/100</f>
        <v>3.2743036000000001</v>
      </c>
    </row>
    <row r="19" spans="1:7" x14ac:dyDescent="0.3">
      <c r="A19">
        <v>34</v>
      </c>
      <c r="B19">
        <v>1.67</v>
      </c>
      <c r="C19">
        <v>1.9</v>
      </c>
      <c r="D19">
        <v>1.83</v>
      </c>
      <c r="E19">
        <v>1.84</v>
      </c>
      <c r="F19">
        <v>2.0699999999999998</v>
      </c>
      <c r="G19">
        <f>9.41*'Проверка стенда по стёклам'!D$8/100</f>
        <v>3.2743036000000001</v>
      </c>
    </row>
    <row r="20" spans="1:7" x14ac:dyDescent="0.3">
      <c r="A20">
        <v>36</v>
      </c>
      <c r="B20">
        <v>1.67</v>
      </c>
      <c r="C20">
        <v>1.75</v>
      </c>
      <c r="D20">
        <v>1.69</v>
      </c>
      <c r="E20">
        <v>1.74</v>
      </c>
      <c r="F20">
        <v>1.74</v>
      </c>
      <c r="G20">
        <f>9.41*'Проверка стенда по стёклам'!D$8/100</f>
        <v>3.2743036000000001</v>
      </c>
    </row>
    <row r="21" spans="1:7" x14ac:dyDescent="0.3">
      <c r="A21">
        <v>38</v>
      </c>
      <c r="B21">
        <v>1.75</v>
      </c>
      <c r="C21">
        <v>1.86</v>
      </c>
      <c r="D21">
        <v>2.04</v>
      </c>
      <c r="E21">
        <v>2.16</v>
      </c>
      <c r="F21">
        <v>2.08</v>
      </c>
      <c r="G21">
        <f>9.41*'Проверка стенда по стёклам'!D$8/100</f>
        <v>3.2743036000000001</v>
      </c>
    </row>
    <row r="22" spans="1:7" x14ac:dyDescent="0.3">
      <c r="A22">
        <v>40</v>
      </c>
      <c r="B22">
        <v>1.88</v>
      </c>
      <c r="C22">
        <v>1.96</v>
      </c>
      <c r="D22">
        <v>2.42</v>
      </c>
      <c r="E22">
        <v>2.68</v>
      </c>
      <c r="F22">
        <v>2.7</v>
      </c>
      <c r="G22">
        <f>9.41*'Проверка стенда по стёклам'!D$8/100</f>
        <v>3.2743036000000001</v>
      </c>
    </row>
    <row r="23" spans="1:7" x14ac:dyDescent="0.3">
      <c r="A23">
        <v>42</v>
      </c>
      <c r="B23">
        <v>2.21</v>
      </c>
      <c r="C23">
        <v>2.27</v>
      </c>
      <c r="D23">
        <v>2.48</v>
      </c>
      <c r="E23">
        <v>2.71</v>
      </c>
      <c r="F23">
        <v>2.88</v>
      </c>
      <c r="G23">
        <f>9.41*'Проверка стенда по стёклам'!D$8/100</f>
        <v>3.2743036000000001</v>
      </c>
    </row>
    <row r="24" spans="1:7" x14ac:dyDescent="0.3">
      <c r="A24">
        <v>44</v>
      </c>
      <c r="B24">
        <v>2.2999999999999998</v>
      </c>
      <c r="C24">
        <v>2.36</v>
      </c>
      <c r="D24">
        <v>2.79</v>
      </c>
      <c r="E24">
        <v>2.62</v>
      </c>
      <c r="F24">
        <v>2.5099999999999998</v>
      </c>
      <c r="G24">
        <f>9.41*'Проверка стенда по стёклам'!D$8/100</f>
        <v>3.2743036000000001</v>
      </c>
    </row>
    <row r="25" spans="1:7" x14ac:dyDescent="0.3">
      <c r="A25">
        <v>46</v>
      </c>
      <c r="B25">
        <v>2.2400000000000002</v>
      </c>
      <c r="C25">
        <v>2.2400000000000002</v>
      </c>
      <c r="D25">
        <v>2.58</v>
      </c>
      <c r="E25">
        <v>2.67</v>
      </c>
      <c r="F25">
        <v>2.37</v>
      </c>
      <c r="G25">
        <f>9.41*'Проверка стенда по стёклам'!D$8/100</f>
        <v>3.2743036000000001</v>
      </c>
    </row>
    <row r="26" spans="1:7" x14ac:dyDescent="0.3">
      <c r="A26">
        <v>48</v>
      </c>
      <c r="B26">
        <v>2.17</v>
      </c>
      <c r="C26">
        <v>2.09</v>
      </c>
      <c r="D26">
        <v>2.16</v>
      </c>
      <c r="E26">
        <v>2.39</v>
      </c>
      <c r="F26">
        <v>2.41</v>
      </c>
      <c r="G26">
        <f>9.41*'Проверка стенда по стёклам'!D$8/100</f>
        <v>3.2743036000000001</v>
      </c>
    </row>
    <row r="27" spans="1:7" x14ac:dyDescent="0.3">
      <c r="A27">
        <v>50</v>
      </c>
      <c r="B27">
        <v>2.0099999999999998</v>
      </c>
      <c r="C27">
        <v>2.12</v>
      </c>
      <c r="D27">
        <v>1.93</v>
      </c>
      <c r="E27">
        <v>2.2200000000000002</v>
      </c>
      <c r="F27">
        <v>2.5099999999999998</v>
      </c>
      <c r="G27">
        <f>9.41*'Проверка стенда по стёклам'!D$8/100</f>
        <v>3.2743036000000001</v>
      </c>
    </row>
    <row r="28" spans="1:7" x14ac:dyDescent="0.3">
      <c r="A28">
        <v>52</v>
      </c>
      <c r="B28">
        <v>1.97</v>
      </c>
      <c r="C28">
        <v>1.95</v>
      </c>
      <c r="D28">
        <v>1.98</v>
      </c>
      <c r="E28">
        <v>2.2000000000000002</v>
      </c>
      <c r="F28">
        <v>2.52</v>
      </c>
      <c r="G28">
        <f>9.41*'Проверка стенда по стёклам'!D$8/100</f>
        <v>3.2743036000000001</v>
      </c>
    </row>
    <row r="29" spans="1:7" x14ac:dyDescent="0.3">
      <c r="A29">
        <v>54</v>
      </c>
      <c r="B29">
        <v>2.0699999999999998</v>
      </c>
      <c r="C29">
        <v>1.91</v>
      </c>
      <c r="D29">
        <v>2.09</v>
      </c>
      <c r="E29">
        <v>2.41</v>
      </c>
      <c r="F29">
        <v>2.81</v>
      </c>
      <c r="G29">
        <f>9.41*'Проверка стенда по стёклам'!D$8/100</f>
        <v>3.2743036000000001</v>
      </c>
    </row>
    <row r="30" spans="1:7" x14ac:dyDescent="0.3">
      <c r="A30">
        <v>56</v>
      </c>
      <c r="B30">
        <v>2.16</v>
      </c>
      <c r="C30">
        <v>2.12</v>
      </c>
      <c r="D30">
        <v>2.27</v>
      </c>
      <c r="E30">
        <v>2.41</v>
      </c>
      <c r="F30">
        <v>2.69</v>
      </c>
      <c r="G30">
        <f>9.41*'Проверка стенда по стёклам'!D$8/100</f>
        <v>3.2743036000000001</v>
      </c>
    </row>
    <row r="31" spans="1:7" x14ac:dyDescent="0.3">
      <c r="A31">
        <v>58</v>
      </c>
      <c r="B31">
        <v>2.33</v>
      </c>
      <c r="C31">
        <v>2.35</v>
      </c>
      <c r="D31">
        <v>2.48</v>
      </c>
      <c r="E31">
        <v>2.2799999999999998</v>
      </c>
      <c r="F31">
        <v>2.39</v>
      </c>
      <c r="G31">
        <f>9.41*'Проверка стенда по стёклам'!D$8/100</f>
        <v>3.2743036000000001</v>
      </c>
    </row>
    <row r="32" spans="1:7" x14ac:dyDescent="0.3">
      <c r="A32">
        <v>60</v>
      </c>
      <c r="B32">
        <v>2.57</v>
      </c>
      <c r="C32">
        <v>2.52</v>
      </c>
      <c r="D32">
        <v>2.66</v>
      </c>
      <c r="E32">
        <v>2.2999999999999998</v>
      </c>
      <c r="F32">
        <v>2.16</v>
      </c>
      <c r="G32">
        <f>9.41*'Проверка стенда по стёклам'!D$8/100</f>
        <v>3.2743036000000001</v>
      </c>
    </row>
    <row r="33" spans="1:7" x14ac:dyDescent="0.3">
      <c r="A33">
        <v>62</v>
      </c>
      <c r="B33">
        <v>2.73</v>
      </c>
      <c r="C33">
        <v>2.65</v>
      </c>
      <c r="D33">
        <v>2.67</v>
      </c>
      <c r="E33">
        <v>2.44</v>
      </c>
      <c r="F33">
        <v>2.1</v>
      </c>
      <c r="G33">
        <f>9.41*'Проверка стенда по стёклам'!D$8/100</f>
        <v>3.2743036000000001</v>
      </c>
    </row>
    <row r="34" spans="1:7" x14ac:dyDescent="0.3">
      <c r="A34">
        <v>64</v>
      </c>
      <c r="B34">
        <v>2.67</v>
      </c>
      <c r="C34">
        <v>2.71</v>
      </c>
      <c r="D34">
        <v>2.65</v>
      </c>
      <c r="E34">
        <v>2.56</v>
      </c>
      <c r="F34">
        <v>2.2799999999999998</v>
      </c>
      <c r="G34">
        <f>9.41*'Проверка стенда по стёклам'!D$8/100</f>
        <v>3.2743036000000001</v>
      </c>
    </row>
    <row r="35" spans="1:7" x14ac:dyDescent="0.3">
      <c r="A35">
        <v>66</v>
      </c>
      <c r="B35">
        <v>2.35</v>
      </c>
      <c r="C35">
        <v>2.5099999999999998</v>
      </c>
      <c r="D35">
        <v>2.48</v>
      </c>
      <c r="E35">
        <v>2.5499999999999998</v>
      </c>
      <c r="F35">
        <v>2.4300000000000002</v>
      </c>
      <c r="G35">
        <f>9.41*'Проверка стенда по стёклам'!D$8/100</f>
        <v>3.2743036000000001</v>
      </c>
    </row>
    <row r="36" spans="1:7" x14ac:dyDescent="0.3">
      <c r="A36">
        <v>68</v>
      </c>
      <c r="B36">
        <v>1.99</v>
      </c>
      <c r="C36">
        <v>2.2400000000000002</v>
      </c>
      <c r="D36">
        <v>2.12</v>
      </c>
      <c r="E36">
        <v>2.3199999999999998</v>
      </c>
      <c r="F36">
        <v>2.2799999999999998</v>
      </c>
      <c r="G36">
        <f>9.41*'Проверка стенда по стёклам'!D$8/100</f>
        <v>3.2743036000000001</v>
      </c>
    </row>
    <row r="37" spans="1:7" x14ac:dyDescent="0.3">
      <c r="A37">
        <v>70</v>
      </c>
      <c r="B37">
        <v>1.81</v>
      </c>
      <c r="C37">
        <v>2.02</v>
      </c>
      <c r="D37">
        <v>1.81</v>
      </c>
      <c r="E37">
        <v>1.96</v>
      </c>
      <c r="F37">
        <v>2.0099999999999998</v>
      </c>
      <c r="G37">
        <f>9.41*'Проверка стенда по стёклам'!D$8/100</f>
        <v>3.2743036000000001</v>
      </c>
    </row>
    <row r="38" spans="1:7" x14ac:dyDescent="0.3">
      <c r="A38">
        <v>72</v>
      </c>
      <c r="B38">
        <v>1.9</v>
      </c>
      <c r="C38">
        <v>1.93</v>
      </c>
      <c r="D38">
        <v>1.85</v>
      </c>
      <c r="E38">
        <v>1.84</v>
      </c>
      <c r="F38">
        <v>1.95</v>
      </c>
      <c r="G38">
        <f>9.41*'Проверка стенда по стёклам'!D$8/100</f>
        <v>3.2743036000000001</v>
      </c>
    </row>
    <row r="39" spans="1:7" x14ac:dyDescent="0.3">
      <c r="A39">
        <v>74</v>
      </c>
      <c r="B39">
        <v>1.81</v>
      </c>
      <c r="C39">
        <v>2.02</v>
      </c>
      <c r="D39">
        <v>1.81</v>
      </c>
      <c r="E39">
        <v>1.96</v>
      </c>
      <c r="F39">
        <v>2.0099999999999998</v>
      </c>
      <c r="G39">
        <f>9.41*'Проверка стенда по стёклам'!D$8/100</f>
        <v>3.2743036000000001</v>
      </c>
    </row>
    <row r="40" spans="1:7" x14ac:dyDescent="0.3">
      <c r="A40">
        <v>76</v>
      </c>
      <c r="B40">
        <v>1.99</v>
      </c>
      <c r="C40">
        <v>2.2400000000000002</v>
      </c>
      <c r="D40">
        <v>2.12</v>
      </c>
      <c r="E40">
        <v>2.3199999999999998</v>
      </c>
      <c r="F40">
        <v>2.2799999999999998</v>
      </c>
      <c r="G40">
        <f>9.41*'Проверка стенда по стёклам'!D$8/100</f>
        <v>3.2743036000000001</v>
      </c>
    </row>
    <row r="41" spans="1:7" x14ac:dyDescent="0.3">
      <c r="A41">
        <v>78</v>
      </c>
      <c r="B41">
        <v>2.35</v>
      </c>
      <c r="C41">
        <v>2.5099999999999998</v>
      </c>
      <c r="D41">
        <v>2.48</v>
      </c>
      <c r="E41">
        <v>2.5499999999999998</v>
      </c>
      <c r="F41">
        <v>2.4300000000000002</v>
      </c>
      <c r="G41">
        <f>9.41*'Проверка стенда по стёклам'!D$8/100</f>
        <v>3.2743036000000001</v>
      </c>
    </row>
    <row r="42" spans="1:7" x14ac:dyDescent="0.3">
      <c r="A42">
        <v>80</v>
      </c>
      <c r="B42">
        <v>2.67</v>
      </c>
      <c r="C42">
        <v>2.71</v>
      </c>
      <c r="D42">
        <v>2.65</v>
      </c>
      <c r="E42">
        <v>2.56</v>
      </c>
      <c r="F42">
        <v>2.2799999999999998</v>
      </c>
      <c r="G42">
        <f>9.41*'Проверка стенда по стёклам'!D$8/100</f>
        <v>3.2743036000000001</v>
      </c>
    </row>
    <row r="43" spans="1:7" x14ac:dyDescent="0.3">
      <c r="A43">
        <v>82</v>
      </c>
      <c r="B43">
        <v>2.73</v>
      </c>
      <c r="C43">
        <v>2.65</v>
      </c>
      <c r="D43">
        <v>2.67</v>
      </c>
      <c r="E43">
        <v>2.44</v>
      </c>
      <c r="F43">
        <v>2.1</v>
      </c>
      <c r="G43">
        <f>9.41*'Проверка стенда по стёклам'!D$8/100</f>
        <v>3.2743036000000001</v>
      </c>
    </row>
    <row r="44" spans="1:7" x14ac:dyDescent="0.3">
      <c r="A44">
        <v>84</v>
      </c>
      <c r="B44">
        <v>2.57</v>
      </c>
      <c r="C44">
        <v>2.52</v>
      </c>
      <c r="D44">
        <v>2.66</v>
      </c>
      <c r="E44">
        <v>2.2999999999999998</v>
      </c>
      <c r="F44">
        <v>2.16</v>
      </c>
      <c r="G44">
        <f>9.41*'Проверка стенда по стёклам'!D$8/100</f>
        <v>3.2743036000000001</v>
      </c>
    </row>
    <row r="45" spans="1:7" x14ac:dyDescent="0.3">
      <c r="A45">
        <v>86</v>
      </c>
      <c r="B45">
        <v>2.33</v>
      </c>
      <c r="C45">
        <v>2.35</v>
      </c>
      <c r="D45">
        <v>2.48</v>
      </c>
      <c r="E45">
        <v>2.2799999999999998</v>
      </c>
      <c r="F45">
        <v>2.39</v>
      </c>
      <c r="G45">
        <f>9.41*'Проверка стенда по стёклам'!D$8/100</f>
        <v>3.2743036000000001</v>
      </c>
    </row>
    <row r="46" spans="1:7" x14ac:dyDescent="0.3">
      <c r="A46">
        <v>88</v>
      </c>
      <c r="B46">
        <v>2.16</v>
      </c>
      <c r="C46">
        <v>2.12</v>
      </c>
      <c r="D46">
        <v>2.27</v>
      </c>
      <c r="E46">
        <v>2.41</v>
      </c>
      <c r="F46">
        <v>2.69</v>
      </c>
      <c r="G46">
        <f>9.41*'Проверка стенда по стёклам'!D$8/100</f>
        <v>3.2743036000000001</v>
      </c>
    </row>
    <row r="47" spans="1:7" x14ac:dyDescent="0.3">
      <c r="A47">
        <v>90</v>
      </c>
      <c r="B47">
        <v>2.0699999999999998</v>
      </c>
      <c r="C47">
        <v>1.91</v>
      </c>
      <c r="D47">
        <v>2.09</v>
      </c>
      <c r="E47">
        <v>2.41</v>
      </c>
      <c r="F47">
        <v>2.81</v>
      </c>
      <c r="G47">
        <f>9.41*'Проверка стенда по стёклам'!D$8/100</f>
        <v>3.2743036000000001</v>
      </c>
    </row>
    <row r="48" spans="1:7" x14ac:dyDescent="0.3">
      <c r="A48">
        <v>92</v>
      </c>
      <c r="B48">
        <v>1.97</v>
      </c>
      <c r="C48">
        <v>1.95</v>
      </c>
      <c r="D48">
        <v>1.98</v>
      </c>
      <c r="E48">
        <v>2.2000000000000002</v>
      </c>
      <c r="F48">
        <v>2.52</v>
      </c>
      <c r="G48">
        <f>9.41*'Проверка стенда по стёклам'!D$8/100</f>
        <v>3.2743036000000001</v>
      </c>
    </row>
    <row r="49" spans="1:7" x14ac:dyDescent="0.3">
      <c r="A49">
        <v>94</v>
      </c>
      <c r="B49">
        <v>2.0099999999999998</v>
      </c>
      <c r="C49">
        <v>2.12</v>
      </c>
      <c r="D49">
        <v>1.93</v>
      </c>
      <c r="E49">
        <v>2.2200000000000002</v>
      </c>
      <c r="F49">
        <v>2.5099999999999998</v>
      </c>
      <c r="G49">
        <f>9.41*'Проверка стенда по стёклам'!D$8/100</f>
        <v>3.2743036000000001</v>
      </c>
    </row>
    <row r="50" spans="1:7" x14ac:dyDescent="0.3">
      <c r="A50">
        <v>96</v>
      </c>
      <c r="B50">
        <v>2.17</v>
      </c>
      <c r="C50">
        <v>2.09</v>
      </c>
      <c r="D50">
        <v>2.16</v>
      </c>
      <c r="E50">
        <v>2.39</v>
      </c>
      <c r="F50">
        <v>2.41</v>
      </c>
      <c r="G50">
        <f>9.41*'Проверка стенда по стёклам'!D$8/100</f>
        <v>3.2743036000000001</v>
      </c>
    </row>
    <row r="51" spans="1:7" x14ac:dyDescent="0.3">
      <c r="A51">
        <v>98</v>
      </c>
      <c r="B51">
        <v>2.2400000000000002</v>
      </c>
      <c r="C51">
        <v>2.2400000000000002</v>
      </c>
      <c r="D51">
        <v>2.58</v>
      </c>
      <c r="E51">
        <v>2.67</v>
      </c>
      <c r="F51">
        <v>2.37</v>
      </c>
      <c r="G51">
        <f>9.41*'Проверка стенда по стёклам'!D$8/100</f>
        <v>3.2743036000000001</v>
      </c>
    </row>
    <row r="52" spans="1:7" x14ac:dyDescent="0.3">
      <c r="A52">
        <v>100</v>
      </c>
      <c r="B52">
        <v>2.2999999999999998</v>
      </c>
      <c r="C52">
        <v>2.36</v>
      </c>
      <c r="D52">
        <v>2.79</v>
      </c>
      <c r="E52">
        <v>2.62</v>
      </c>
      <c r="F52">
        <v>2.5099999999999998</v>
      </c>
      <c r="G52">
        <f>9.41*'Проверка стенда по стёклам'!D$8/100</f>
        <v>3.2743036000000001</v>
      </c>
    </row>
    <row r="53" spans="1:7" x14ac:dyDescent="0.3">
      <c r="A53">
        <v>102</v>
      </c>
      <c r="B53">
        <v>2.21</v>
      </c>
      <c r="C53">
        <v>2.27</v>
      </c>
      <c r="D53">
        <v>2.48</v>
      </c>
      <c r="E53">
        <v>2.71</v>
      </c>
      <c r="F53">
        <v>2.88</v>
      </c>
      <c r="G53">
        <f>9.41*'Проверка стенда по стёклам'!D$8/100</f>
        <v>3.2743036000000001</v>
      </c>
    </row>
    <row r="54" spans="1:7" x14ac:dyDescent="0.3">
      <c r="A54">
        <v>104</v>
      </c>
      <c r="B54">
        <v>1.88</v>
      </c>
      <c r="C54">
        <v>1.96</v>
      </c>
      <c r="D54">
        <v>2.42</v>
      </c>
      <c r="E54">
        <v>2.68</v>
      </c>
      <c r="F54">
        <v>2.7</v>
      </c>
      <c r="G54">
        <f>9.41*'Проверка стенда по стёклам'!D$8/100</f>
        <v>3.2743036000000001</v>
      </c>
    </row>
    <row r="55" spans="1:7" x14ac:dyDescent="0.3">
      <c r="A55">
        <v>106</v>
      </c>
      <c r="B55">
        <v>1.75</v>
      </c>
      <c r="C55">
        <v>1.86</v>
      </c>
      <c r="D55">
        <v>2.04</v>
      </c>
      <c r="E55">
        <v>2.16</v>
      </c>
      <c r="F55">
        <v>2.08</v>
      </c>
      <c r="G55">
        <f>9.41*'Проверка стенда по стёклам'!D$8/100</f>
        <v>3.2743036000000001</v>
      </c>
    </row>
    <row r="56" spans="1:7" x14ac:dyDescent="0.3">
      <c r="A56">
        <v>108</v>
      </c>
      <c r="B56">
        <v>1.67</v>
      </c>
      <c r="C56">
        <v>1.75</v>
      </c>
      <c r="D56">
        <v>1.69</v>
      </c>
      <c r="E56">
        <v>1.74</v>
      </c>
      <c r="F56">
        <v>1.74</v>
      </c>
      <c r="G56">
        <f>9.41*'Проверка стенда по стёклам'!D$8/100</f>
        <v>3.2743036000000001</v>
      </c>
    </row>
    <row r="57" spans="1:7" x14ac:dyDescent="0.3">
      <c r="A57">
        <v>110</v>
      </c>
      <c r="B57">
        <v>1.67</v>
      </c>
      <c r="C57">
        <v>1.9</v>
      </c>
      <c r="D57">
        <v>1.83</v>
      </c>
      <c r="E57">
        <v>1.84</v>
      </c>
      <c r="F57">
        <v>2.0699999999999998</v>
      </c>
      <c r="G57">
        <f>9.41*'Проверка стенда по стёклам'!D$8/100</f>
        <v>3.2743036000000001</v>
      </c>
    </row>
    <row r="58" spans="1:7" x14ac:dyDescent="0.3">
      <c r="A58">
        <v>112</v>
      </c>
      <c r="B58">
        <v>1.7</v>
      </c>
      <c r="C58">
        <v>2</v>
      </c>
      <c r="D58">
        <v>2.27</v>
      </c>
      <c r="E58">
        <v>2.36</v>
      </c>
      <c r="F58">
        <v>2.57</v>
      </c>
      <c r="G58">
        <f>9.41*'Проверка стенда по стёклам'!D$8/100</f>
        <v>3.2743036000000001</v>
      </c>
    </row>
    <row r="59" spans="1:7" x14ac:dyDescent="0.3">
      <c r="A59">
        <v>114</v>
      </c>
      <c r="B59">
        <v>1.93</v>
      </c>
      <c r="C59">
        <v>2.29</v>
      </c>
      <c r="D59">
        <v>2.2799999999999998</v>
      </c>
      <c r="E59">
        <v>2.5099999999999998</v>
      </c>
      <c r="F59">
        <v>2.84</v>
      </c>
      <c r="G59">
        <f>9.41*'Проверка стенда по стёклам'!D$8/100</f>
        <v>3.2743036000000001</v>
      </c>
    </row>
    <row r="60" spans="1:7" x14ac:dyDescent="0.3">
      <c r="A60">
        <v>116</v>
      </c>
      <c r="B60">
        <v>2.0299999999999998</v>
      </c>
      <c r="C60">
        <v>2.4500000000000002</v>
      </c>
      <c r="D60">
        <v>2.62</v>
      </c>
      <c r="E60">
        <v>2.56</v>
      </c>
      <c r="F60">
        <v>2.5099999999999998</v>
      </c>
      <c r="G60">
        <f>9.41*'Проверка стенда по стёклам'!D$8/100</f>
        <v>3.2743036000000001</v>
      </c>
    </row>
    <row r="61" spans="1:7" x14ac:dyDescent="0.3">
      <c r="A61">
        <v>118</v>
      </c>
      <c r="B61">
        <v>2.13</v>
      </c>
      <c r="C61">
        <v>2.36</v>
      </c>
      <c r="D61">
        <v>2.8</v>
      </c>
      <c r="E61">
        <v>2.86</v>
      </c>
      <c r="F61">
        <v>2.41</v>
      </c>
      <c r="G61">
        <f>9.41*'Проверка стенда по стёклам'!D$8/100</f>
        <v>3.2743036000000001</v>
      </c>
    </row>
    <row r="62" spans="1:7" x14ac:dyDescent="0.3">
      <c r="A62">
        <v>120</v>
      </c>
      <c r="B62">
        <v>2.0699999999999998</v>
      </c>
      <c r="C62">
        <v>2.27</v>
      </c>
      <c r="D62">
        <v>2.5</v>
      </c>
      <c r="E62">
        <v>2.5299999999999998</v>
      </c>
      <c r="F62">
        <v>2.38</v>
      </c>
      <c r="G62">
        <f>9.41*'Проверка стенда по стёклам'!D$8/100</f>
        <v>3.2743036000000001</v>
      </c>
    </row>
    <row r="63" spans="1:7" x14ac:dyDescent="0.3">
      <c r="A63">
        <v>122</v>
      </c>
      <c r="B63">
        <v>1.92</v>
      </c>
      <c r="C63">
        <v>2.1</v>
      </c>
      <c r="D63">
        <v>2.09</v>
      </c>
      <c r="E63">
        <v>2.14</v>
      </c>
      <c r="F63">
        <v>2.5099999999999998</v>
      </c>
      <c r="G63">
        <f>9.41*'Проверка стенда по стёклам'!D$8/100</f>
        <v>3.2743036000000001</v>
      </c>
    </row>
    <row r="64" spans="1:7" x14ac:dyDescent="0.3">
      <c r="A64">
        <v>124</v>
      </c>
      <c r="B64">
        <v>1.94</v>
      </c>
      <c r="C64">
        <v>1.99</v>
      </c>
      <c r="D64">
        <v>1.88</v>
      </c>
      <c r="E64">
        <v>2.06</v>
      </c>
      <c r="F64">
        <v>2.54</v>
      </c>
      <c r="G64">
        <f>9.41*'Проверка стенда по стёклам'!D$8/100</f>
        <v>3.2743036000000001</v>
      </c>
    </row>
    <row r="65" spans="1:7" x14ac:dyDescent="0.3">
      <c r="A65">
        <v>126</v>
      </c>
      <c r="B65">
        <v>2.08</v>
      </c>
      <c r="C65">
        <v>1.78</v>
      </c>
      <c r="D65">
        <v>1.94</v>
      </c>
      <c r="E65">
        <v>2.2799999999999998</v>
      </c>
      <c r="F65">
        <v>2.74</v>
      </c>
      <c r="G65">
        <f>9.41*'Проверка стенда по стёклам'!D$8/100</f>
        <v>3.2743036000000001</v>
      </c>
    </row>
    <row r="66" spans="1:7" x14ac:dyDescent="0.3">
      <c r="A66">
        <v>128</v>
      </c>
      <c r="B66">
        <v>2.2000000000000002</v>
      </c>
      <c r="C66">
        <v>1.88</v>
      </c>
      <c r="D66">
        <v>2.08</v>
      </c>
      <c r="E66">
        <v>2.44</v>
      </c>
      <c r="F66">
        <v>2.73</v>
      </c>
      <c r="G66">
        <f>9.41*'Проверка стенда по стёклам'!D$8/100</f>
        <v>3.2743036000000001</v>
      </c>
    </row>
    <row r="67" spans="1:7" x14ac:dyDescent="0.3">
      <c r="A67">
        <v>130</v>
      </c>
      <c r="B67">
        <v>2.27</v>
      </c>
      <c r="C67">
        <v>2.38</v>
      </c>
      <c r="D67">
        <v>2.39</v>
      </c>
      <c r="E67">
        <v>2.2999999999999998</v>
      </c>
      <c r="F67">
        <v>2.4500000000000002</v>
      </c>
      <c r="G67">
        <f>9.41*'Проверка стенда по стёклам'!D$8/100</f>
        <v>3.2743036000000001</v>
      </c>
    </row>
    <row r="68" spans="1:7" x14ac:dyDescent="0.3">
      <c r="A68">
        <v>132</v>
      </c>
      <c r="B68">
        <v>2.4</v>
      </c>
      <c r="C68">
        <v>2.76</v>
      </c>
      <c r="D68">
        <v>2.66</v>
      </c>
      <c r="E68">
        <v>2.33</v>
      </c>
      <c r="F68">
        <v>2.25</v>
      </c>
      <c r="G68">
        <f>9.41*'Проверка стенда по стёклам'!D$8/100</f>
        <v>3.2743036000000001</v>
      </c>
    </row>
    <row r="69" spans="1:7" x14ac:dyDescent="0.3">
      <c r="A69">
        <v>134</v>
      </c>
      <c r="B69">
        <v>2.54</v>
      </c>
      <c r="C69">
        <v>2.91</v>
      </c>
      <c r="D69">
        <v>2.81</v>
      </c>
      <c r="E69">
        <v>2.5499999999999998</v>
      </c>
      <c r="F69">
        <v>2.19</v>
      </c>
      <c r="G69">
        <f>9.41*'Проверка стенда по стёклам'!D$8/100</f>
        <v>3.2743036000000001</v>
      </c>
    </row>
    <row r="70" spans="1:7" x14ac:dyDescent="0.3">
      <c r="A70">
        <v>136</v>
      </c>
      <c r="B70">
        <v>2.64</v>
      </c>
      <c r="C70">
        <v>2.85</v>
      </c>
      <c r="D70">
        <v>2.76</v>
      </c>
      <c r="E70">
        <v>2.65</v>
      </c>
      <c r="F70">
        <v>2.2400000000000002</v>
      </c>
      <c r="G70">
        <f>9.41*'Проверка стенда по стёклам'!D$8/100</f>
        <v>3.2743036000000001</v>
      </c>
    </row>
    <row r="71" spans="1:7" x14ac:dyDescent="0.3">
      <c r="A71">
        <v>138</v>
      </c>
      <c r="B71">
        <v>2.63</v>
      </c>
      <c r="C71">
        <v>2.65</v>
      </c>
      <c r="D71">
        <v>2.63</v>
      </c>
      <c r="E71">
        <v>2.58</v>
      </c>
      <c r="F71">
        <v>2.39</v>
      </c>
      <c r="G71">
        <f>9.41*'Проверка стенда по стёклам'!D$8/100</f>
        <v>3.2743036000000001</v>
      </c>
    </row>
    <row r="72" spans="1:7" x14ac:dyDescent="0.3">
      <c r="A72">
        <v>140</v>
      </c>
      <c r="B72">
        <v>2.2799999999999998</v>
      </c>
      <c r="C72">
        <v>2.2400000000000002</v>
      </c>
      <c r="D72">
        <v>2.27</v>
      </c>
      <c r="E72">
        <v>2.4</v>
      </c>
      <c r="F72">
        <v>2.37</v>
      </c>
      <c r="G72">
        <f>9.41*'Проверка стенда по стёклам'!D$8/100</f>
        <v>3.2743036000000001</v>
      </c>
    </row>
    <row r="73" spans="1:7" x14ac:dyDescent="0.3">
      <c r="A73">
        <v>142</v>
      </c>
      <c r="B73">
        <v>1.93</v>
      </c>
      <c r="C73">
        <v>1.84</v>
      </c>
      <c r="D73">
        <v>1.81</v>
      </c>
      <c r="E73">
        <v>2.0499999999999998</v>
      </c>
      <c r="F73">
        <v>2.0099999999999998</v>
      </c>
      <c r="G73">
        <f>9.41*'Проверка стенда по стёклам'!D$8/100</f>
        <v>3.2743036000000001</v>
      </c>
    </row>
    <row r="74" spans="1:7" x14ac:dyDescent="0.3">
      <c r="A74">
        <v>144</v>
      </c>
      <c r="B74">
        <v>1.74</v>
      </c>
      <c r="C74">
        <v>1.74</v>
      </c>
      <c r="D74">
        <v>1.72</v>
      </c>
      <c r="E74">
        <v>1.72</v>
      </c>
      <c r="F74">
        <v>1.72</v>
      </c>
      <c r="G74">
        <f>9.41*'Проверка стенда по стёклам'!D$8/100</f>
        <v>3.2743036000000001</v>
      </c>
    </row>
    <row r="75" spans="1:7" x14ac:dyDescent="0.3">
      <c r="A75">
        <v>146</v>
      </c>
      <c r="B75">
        <v>1.93</v>
      </c>
      <c r="C75">
        <v>1.84</v>
      </c>
      <c r="D75">
        <v>1.81</v>
      </c>
      <c r="E75">
        <v>2.0499999999999998</v>
      </c>
      <c r="F75">
        <v>2.0099999999999998</v>
      </c>
      <c r="G75">
        <f>9.41*'Проверка стенда по стёклам'!D$8/100</f>
        <v>3.2743036000000001</v>
      </c>
    </row>
    <row r="76" spans="1:7" x14ac:dyDescent="0.3">
      <c r="A76">
        <v>148</v>
      </c>
      <c r="B76">
        <v>2.2799999999999998</v>
      </c>
      <c r="C76">
        <v>2.2400000000000002</v>
      </c>
      <c r="D76">
        <v>2.27</v>
      </c>
      <c r="E76">
        <v>2.4</v>
      </c>
      <c r="F76">
        <v>2.37</v>
      </c>
      <c r="G76">
        <f>9.41*'Проверка стенда по стёклам'!D$8/100</f>
        <v>3.2743036000000001</v>
      </c>
    </row>
    <row r="77" spans="1:7" x14ac:dyDescent="0.3">
      <c r="A77">
        <v>150</v>
      </c>
      <c r="B77">
        <v>2.63</v>
      </c>
      <c r="C77">
        <v>2.65</v>
      </c>
      <c r="D77">
        <v>2.63</v>
      </c>
      <c r="E77">
        <v>2.58</v>
      </c>
      <c r="F77">
        <v>2.39</v>
      </c>
      <c r="G77">
        <f>9.41*'Проверка стенда по стёклам'!D$8/100</f>
        <v>3.2743036000000001</v>
      </c>
    </row>
    <row r="78" spans="1:7" x14ac:dyDescent="0.3">
      <c r="A78">
        <v>152</v>
      </c>
      <c r="B78">
        <v>2.64</v>
      </c>
      <c r="C78">
        <v>2.85</v>
      </c>
      <c r="D78">
        <v>2.76</v>
      </c>
      <c r="E78">
        <v>2.65</v>
      </c>
      <c r="F78">
        <v>2.2400000000000002</v>
      </c>
      <c r="G78">
        <f>9.41*'Проверка стенда по стёклам'!D$8/100</f>
        <v>3.2743036000000001</v>
      </c>
    </row>
    <row r="79" spans="1:7" x14ac:dyDescent="0.3">
      <c r="A79">
        <v>154</v>
      </c>
      <c r="B79">
        <v>2.54</v>
      </c>
      <c r="C79">
        <v>2.91</v>
      </c>
      <c r="D79">
        <v>2.81</v>
      </c>
      <c r="E79">
        <v>2.5499999999999998</v>
      </c>
      <c r="F79">
        <v>2.19</v>
      </c>
      <c r="G79">
        <f>9.41*'Проверка стенда по стёклам'!D$8/100</f>
        <v>3.2743036000000001</v>
      </c>
    </row>
    <row r="80" spans="1:7" x14ac:dyDescent="0.3">
      <c r="A80">
        <v>156</v>
      </c>
      <c r="B80">
        <v>2.4</v>
      </c>
      <c r="C80">
        <v>2.76</v>
      </c>
      <c r="D80">
        <v>2.66</v>
      </c>
      <c r="E80">
        <v>2.33</v>
      </c>
      <c r="F80">
        <v>2.25</v>
      </c>
      <c r="G80">
        <f>9.41*'Проверка стенда по стёклам'!D$8/100</f>
        <v>3.2743036000000001</v>
      </c>
    </row>
    <row r="81" spans="1:7" x14ac:dyDescent="0.3">
      <c r="A81">
        <v>158</v>
      </c>
      <c r="B81">
        <v>2.27</v>
      </c>
      <c r="C81">
        <v>2.38</v>
      </c>
      <c r="D81">
        <v>2.39</v>
      </c>
      <c r="E81">
        <v>2.2999999999999998</v>
      </c>
      <c r="F81">
        <v>2.4500000000000002</v>
      </c>
      <c r="G81">
        <f>9.41*'Проверка стенда по стёклам'!D$8/100</f>
        <v>3.2743036000000001</v>
      </c>
    </row>
    <row r="82" spans="1:7" x14ac:dyDescent="0.3">
      <c r="A82">
        <v>160</v>
      </c>
      <c r="B82">
        <v>2.2000000000000002</v>
      </c>
      <c r="C82">
        <v>1.88</v>
      </c>
      <c r="D82">
        <v>2.08</v>
      </c>
      <c r="E82">
        <v>2.44</v>
      </c>
      <c r="F82">
        <v>2.73</v>
      </c>
      <c r="G82">
        <f>9.41*'Проверка стенда по стёклам'!D$8/100</f>
        <v>3.2743036000000001</v>
      </c>
    </row>
    <row r="83" spans="1:7" x14ac:dyDescent="0.3">
      <c r="A83">
        <v>162</v>
      </c>
      <c r="B83">
        <v>2.08</v>
      </c>
      <c r="C83">
        <v>1.78</v>
      </c>
      <c r="D83">
        <v>1.94</v>
      </c>
      <c r="E83">
        <v>2.2799999999999998</v>
      </c>
      <c r="F83">
        <v>2.74</v>
      </c>
      <c r="G83">
        <f>9.41*'Проверка стенда по стёклам'!D$8/100</f>
        <v>3.2743036000000001</v>
      </c>
    </row>
    <row r="84" spans="1:7" x14ac:dyDescent="0.3">
      <c r="A84">
        <v>164</v>
      </c>
      <c r="B84">
        <v>1.94</v>
      </c>
      <c r="C84">
        <v>1.99</v>
      </c>
      <c r="D84">
        <v>1.88</v>
      </c>
      <c r="E84">
        <v>2.06</v>
      </c>
      <c r="F84">
        <v>2.54</v>
      </c>
      <c r="G84">
        <f>9.41*'Проверка стенда по стёклам'!D$8/100</f>
        <v>3.2743036000000001</v>
      </c>
    </row>
    <row r="85" spans="1:7" x14ac:dyDescent="0.3">
      <c r="A85">
        <v>166</v>
      </c>
      <c r="B85">
        <v>1.92</v>
      </c>
      <c r="C85">
        <v>2.1</v>
      </c>
      <c r="D85">
        <v>2.09</v>
      </c>
      <c r="E85">
        <v>2.14</v>
      </c>
      <c r="F85">
        <v>2.5099999999999998</v>
      </c>
      <c r="G85">
        <f>9.41*'Проверка стенда по стёклам'!D$8/100</f>
        <v>3.2743036000000001</v>
      </c>
    </row>
    <row r="86" spans="1:7" x14ac:dyDescent="0.3">
      <c r="A86">
        <v>168</v>
      </c>
      <c r="B86">
        <v>2.0699999999999998</v>
      </c>
      <c r="C86">
        <v>2.27</v>
      </c>
      <c r="D86">
        <v>2.5</v>
      </c>
      <c r="E86">
        <v>2.5299999999999998</v>
      </c>
      <c r="F86">
        <v>2.38</v>
      </c>
      <c r="G86">
        <f>9.41*'Проверка стенда по стёклам'!D$8/100</f>
        <v>3.2743036000000001</v>
      </c>
    </row>
    <row r="87" spans="1:7" x14ac:dyDescent="0.3">
      <c r="A87">
        <v>170</v>
      </c>
      <c r="B87">
        <v>2.13</v>
      </c>
      <c r="C87">
        <v>2.36</v>
      </c>
      <c r="D87">
        <v>2.8</v>
      </c>
      <c r="E87">
        <v>2.86</v>
      </c>
      <c r="F87">
        <v>2.41</v>
      </c>
      <c r="G87">
        <f>9.41*'Проверка стенда по стёклам'!D$8/100</f>
        <v>3.2743036000000001</v>
      </c>
    </row>
    <row r="88" spans="1:7" x14ac:dyDescent="0.3">
      <c r="A88">
        <v>172</v>
      </c>
      <c r="B88">
        <v>2.0299999999999998</v>
      </c>
      <c r="C88">
        <v>2.4500000000000002</v>
      </c>
      <c r="D88">
        <v>2.62</v>
      </c>
      <c r="E88">
        <v>2.56</v>
      </c>
      <c r="F88">
        <v>2.5099999999999998</v>
      </c>
      <c r="G88">
        <f>9.41*'Проверка стенда по стёклам'!D$8/100</f>
        <v>3.2743036000000001</v>
      </c>
    </row>
    <row r="89" spans="1:7" x14ac:dyDescent="0.3">
      <c r="A89">
        <v>174</v>
      </c>
      <c r="B89">
        <v>1.93</v>
      </c>
      <c r="C89">
        <v>2.29</v>
      </c>
      <c r="D89">
        <v>2.2799999999999998</v>
      </c>
      <c r="E89">
        <v>2.5099999999999998</v>
      </c>
      <c r="F89">
        <v>2.84</v>
      </c>
      <c r="G89">
        <f>9.41*'Проверка стенда по стёклам'!D$8/100</f>
        <v>3.2743036000000001</v>
      </c>
    </row>
    <row r="90" spans="1:7" x14ac:dyDescent="0.3">
      <c r="A90">
        <v>176</v>
      </c>
      <c r="B90">
        <v>1.7</v>
      </c>
      <c r="C90">
        <v>2</v>
      </c>
      <c r="D90">
        <v>2.27</v>
      </c>
      <c r="E90">
        <v>2.36</v>
      </c>
      <c r="F90">
        <v>2.57</v>
      </c>
      <c r="G90">
        <f>9.41*'Проверка стенда по стёклам'!D$8/100</f>
        <v>3.2743036000000001</v>
      </c>
    </row>
    <row r="91" spans="1:7" x14ac:dyDescent="0.3">
      <c r="A91">
        <v>178</v>
      </c>
      <c r="B91">
        <v>1.67</v>
      </c>
      <c r="C91">
        <v>1.9</v>
      </c>
      <c r="D91">
        <v>1.83</v>
      </c>
      <c r="E91">
        <v>1.84</v>
      </c>
      <c r="F91">
        <v>2.0699999999999998</v>
      </c>
      <c r="G91">
        <f>9.41*'Проверка стенда по стёклам'!D$8/100</f>
        <v>3.2743036000000001</v>
      </c>
    </row>
    <row r="92" spans="1:7" x14ac:dyDescent="0.3">
      <c r="A92">
        <v>180</v>
      </c>
      <c r="B92">
        <v>1.67</v>
      </c>
      <c r="C92">
        <v>1.75</v>
      </c>
      <c r="D92">
        <v>1.69</v>
      </c>
      <c r="E92">
        <v>1.74</v>
      </c>
      <c r="F92">
        <v>1.74</v>
      </c>
      <c r="G92">
        <f>9.41*'Проверка стенда по стёклам'!D$8/100</f>
        <v>3.2743036000000001</v>
      </c>
    </row>
    <row r="93" spans="1:7" x14ac:dyDescent="0.3">
      <c r="A93">
        <v>182</v>
      </c>
      <c r="B93">
        <v>1.75</v>
      </c>
      <c r="C93">
        <v>1.86</v>
      </c>
      <c r="D93">
        <v>2.04</v>
      </c>
      <c r="E93">
        <v>2.16</v>
      </c>
      <c r="F93">
        <v>2.08</v>
      </c>
      <c r="G93">
        <f>9.41*'Проверка стенда по стёклам'!D$8/100</f>
        <v>3.2743036000000001</v>
      </c>
    </row>
    <row r="94" spans="1:7" x14ac:dyDescent="0.3">
      <c r="A94">
        <v>184</v>
      </c>
      <c r="B94">
        <v>1.88</v>
      </c>
      <c r="C94">
        <v>1.96</v>
      </c>
      <c r="D94">
        <v>2.42</v>
      </c>
      <c r="E94">
        <v>2.68</v>
      </c>
      <c r="F94">
        <v>2.7</v>
      </c>
      <c r="G94">
        <f>9.41*'Проверка стенда по стёклам'!D$8/100</f>
        <v>3.2743036000000001</v>
      </c>
    </row>
    <row r="95" spans="1:7" x14ac:dyDescent="0.3">
      <c r="A95">
        <v>186</v>
      </c>
      <c r="B95">
        <v>2.21</v>
      </c>
      <c r="C95">
        <v>2.27</v>
      </c>
      <c r="D95">
        <v>2.48</v>
      </c>
      <c r="E95">
        <v>2.71</v>
      </c>
      <c r="F95">
        <v>2.88</v>
      </c>
      <c r="G95">
        <f>9.41*'Проверка стенда по стёклам'!D$8/100</f>
        <v>3.2743036000000001</v>
      </c>
    </row>
    <row r="96" spans="1:7" x14ac:dyDescent="0.3">
      <c r="A96">
        <v>188</v>
      </c>
      <c r="B96">
        <v>2.2999999999999998</v>
      </c>
      <c r="C96">
        <v>2.36</v>
      </c>
      <c r="D96">
        <v>2.79</v>
      </c>
      <c r="E96">
        <v>2.62</v>
      </c>
      <c r="F96">
        <v>2.5099999999999998</v>
      </c>
      <c r="G96">
        <f>9.41*'Проверка стенда по стёклам'!D$8/100</f>
        <v>3.2743036000000001</v>
      </c>
    </row>
    <row r="97" spans="1:7" x14ac:dyDescent="0.3">
      <c r="A97">
        <v>190</v>
      </c>
      <c r="B97">
        <v>2.2400000000000002</v>
      </c>
      <c r="C97">
        <v>2.2400000000000002</v>
      </c>
      <c r="D97">
        <v>2.58</v>
      </c>
      <c r="E97">
        <v>2.67</v>
      </c>
      <c r="F97">
        <v>2.37</v>
      </c>
      <c r="G97">
        <f>9.41*'Проверка стенда по стёклам'!D$8/100</f>
        <v>3.2743036000000001</v>
      </c>
    </row>
    <row r="98" spans="1:7" x14ac:dyDescent="0.3">
      <c r="A98">
        <v>192</v>
      </c>
      <c r="B98">
        <v>2.17</v>
      </c>
      <c r="C98">
        <v>2.09</v>
      </c>
      <c r="D98">
        <v>2.16</v>
      </c>
      <c r="E98">
        <v>2.39</v>
      </c>
      <c r="F98">
        <v>2.41</v>
      </c>
      <c r="G98">
        <f>9.41*'Проверка стенда по стёклам'!D$8/100</f>
        <v>3.2743036000000001</v>
      </c>
    </row>
    <row r="99" spans="1:7" x14ac:dyDescent="0.3">
      <c r="A99">
        <v>194</v>
      </c>
      <c r="B99">
        <v>2.0099999999999998</v>
      </c>
      <c r="C99">
        <v>2.12</v>
      </c>
      <c r="D99">
        <v>1.93</v>
      </c>
      <c r="E99">
        <v>2.2200000000000002</v>
      </c>
      <c r="F99">
        <v>2.5099999999999998</v>
      </c>
      <c r="G99">
        <f>9.41*'Проверка стенда по стёклам'!D$8/100</f>
        <v>3.2743036000000001</v>
      </c>
    </row>
    <row r="100" spans="1:7" x14ac:dyDescent="0.3">
      <c r="A100">
        <v>196</v>
      </c>
      <c r="B100">
        <v>1.97</v>
      </c>
      <c r="C100">
        <v>1.95</v>
      </c>
      <c r="D100">
        <v>1.98</v>
      </c>
      <c r="E100">
        <v>2.2000000000000002</v>
      </c>
      <c r="F100">
        <v>2.52</v>
      </c>
      <c r="G100">
        <f>9.41*'Проверка стенда по стёклам'!D$8/100</f>
        <v>3.2743036000000001</v>
      </c>
    </row>
    <row r="101" spans="1:7" x14ac:dyDescent="0.3">
      <c r="A101">
        <v>198</v>
      </c>
      <c r="B101">
        <v>2.0699999999999998</v>
      </c>
      <c r="C101">
        <v>1.91</v>
      </c>
      <c r="D101">
        <v>2.09</v>
      </c>
      <c r="E101">
        <v>2.41</v>
      </c>
      <c r="F101">
        <v>2.81</v>
      </c>
      <c r="G101">
        <f>9.41*'Проверка стенда по стёклам'!D$8/100</f>
        <v>3.2743036000000001</v>
      </c>
    </row>
    <row r="102" spans="1:7" x14ac:dyDescent="0.3">
      <c r="A102">
        <v>200</v>
      </c>
      <c r="B102">
        <v>2.16</v>
      </c>
      <c r="C102">
        <v>2.12</v>
      </c>
      <c r="D102">
        <v>2.27</v>
      </c>
      <c r="E102">
        <v>2.41</v>
      </c>
      <c r="F102">
        <v>2.69</v>
      </c>
      <c r="G102">
        <f>9.41*'Проверка стенда по стёклам'!D$8/100</f>
        <v>3.2743036000000001</v>
      </c>
    </row>
    <row r="103" spans="1:7" x14ac:dyDescent="0.3">
      <c r="A103">
        <v>202</v>
      </c>
      <c r="B103">
        <v>2.33</v>
      </c>
      <c r="C103">
        <v>2.35</v>
      </c>
      <c r="D103">
        <v>2.48</v>
      </c>
      <c r="E103">
        <v>2.2799999999999998</v>
      </c>
      <c r="F103">
        <v>2.39</v>
      </c>
      <c r="G103">
        <f>9.41*'Проверка стенда по стёклам'!D$8/100</f>
        <v>3.2743036000000001</v>
      </c>
    </row>
    <row r="104" spans="1:7" x14ac:dyDescent="0.3">
      <c r="A104">
        <v>204</v>
      </c>
      <c r="B104">
        <v>2.57</v>
      </c>
      <c r="C104">
        <v>2.52</v>
      </c>
      <c r="D104">
        <v>2.66</v>
      </c>
      <c r="E104">
        <v>2.2999999999999998</v>
      </c>
      <c r="F104">
        <v>2.16</v>
      </c>
      <c r="G104">
        <f>9.41*'Проверка стенда по стёклам'!D$8/100</f>
        <v>3.2743036000000001</v>
      </c>
    </row>
    <row r="105" spans="1:7" x14ac:dyDescent="0.3">
      <c r="A105">
        <v>206</v>
      </c>
      <c r="B105">
        <v>2.73</v>
      </c>
      <c r="C105">
        <v>2.65</v>
      </c>
      <c r="D105">
        <v>2.67</v>
      </c>
      <c r="E105">
        <v>2.44</v>
      </c>
      <c r="F105">
        <v>2.1</v>
      </c>
      <c r="G105">
        <f>9.41*'Проверка стенда по стёклам'!D$8/100</f>
        <v>3.2743036000000001</v>
      </c>
    </row>
    <row r="106" spans="1:7" x14ac:dyDescent="0.3">
      <c r="A106">
        <v>208</v>
      </c>
      <c r="B106">
        <v>2.67</v>
      </c>
      <c r="C106">
        <v>2.71</v>
      </c>
      <c r="D106">
        <v>2.65</v>
      </c>
      <c r="E106">
        <v>2.56</v>
      </c>
      <c r="F106">
        <v>2.2799999999999998</v>
      </c>
      <c r="G106">
        <f>9.41*'Проверка стенда по стёклам'!D$8/100</f>
        <v>3.2743036000000001</v>
      </c>
    </row>
    <row r="107" spans="1:7" x14ac:dyDescent="0.3">
      <c r="A107">
        <v>210</v>
      </c>
      <c r="B107">
        <v>2.35</v>
      </c>
      <c r="C107">
        <v>2.5099999999999998</v>
      </c>
      <c r="D107">
        <v>2.48</v>
      </c>
      <c r="E107">
        <v>2.5499999999999998</v>
      </c>
      <c r="F107">
        <v>2.4300000000000002</v>
      </c>
      <c r="G107">
        <f>9.41*'Проверка стенда по стёклам'!D$8/100</f>
        <v>3.2743036000000001</v>
      </c>
    </row>
    <row r="108" spans="1:7" x14ac:dyDescent="0.3">
      <c r="A108">
        <v>212</v>
      </c>
      <c r="B108">
        <v>1.99</v>
      </c>
      <c r="C108">
        <v>2.2400000000000002</v>
      </c>
      <c r="D108">
        <v>2.12</v>
      </c>
      <c r="E108">
        <v>2.3199999999999998</v>
      </c>
      <c r="F108">
        <v>2.2799999999999998</v>
      </c>
      <c r="G108">
        <f>9.41*'Проверка стенда по стёклам'!D$8/100</f>
        <v>3.2743036000000001</v>
      </c>
    </row>
    <row r="109" spans="1:7" x14ac:dyDescent="0.3">
      <c r="A109">
        <v>214</v>
      </c>
      <c r="B109">
        <v>1.81</v>
      </c>
      <c r="C109">
        <v>2.02</v>
      </c>
      <c r="D109">
        <v>1.81</v>
      </c>
      <c r="E109">
        <v>1.96</v>
      </c>
      <c r="F109">
        <v>2.0099999999999998</v>
      </c>
      <c r="G109">
        <f>9.41*'Проверка стенда по стёклам'!D$8/100</f>
        <v>3.2743036000000001</v>
      </c>
    </row>
    <row r="110" spans="1:7" x14ac:dyDescent="0.3">
      <c r="A110">
        <v>216</v>
      </c>
      <c r="B110">
        <v>1.9</v>
      </c>
      <c r="C110">
        <v>1.93</v>
      </c>
      <c r="D110">
        <v>1.85</v>
      </c>
      <c r="E110">
        <v>1.84</v>
      </c>
      <c r="F110">
        <v>1.95</v>
      </c>
      <c r="G110">
        <f>9.41*'Проверка стенда по стёклам'!D$8/100</f>
        <v>3.2743036000000001</v>
      </c>
    </row>
    <row r="111" spans="1:7" x14ac:dyDescent="0.3">
      <c r="A111">
        <v>218</v>
      </c>
      <c r="B111">
        <v>1.81</v>
      </c>
      <c r="C111">
        <v>2.02</v>
      </c>
      <c r="D111">
        <v>1.81</v>
      </c>
      <c r="E111">
        <v>1.96</v>
      </c>
      <c r="F111">
        <v>2.0099999999999998</v>
      </c>
      <c r="G111">
        <f>9.41*'Проверка стенда по стёклам'!D$8/100</f>
        <v>3.2743036000000001</v>
      </c>
    </row>
    <row r="112" spans="1:7" x14ac:dyDescent="0.3">
      <c r="A112">
        <v>220</v>
      </c>
      <c r="B112">
        <v>1.99</v>
      </c>
      <c r="C112">
        <v>2.2400000000000002</v>
      </c>
      <c r="D112">
        <v>2.12</v>
      </c>
      <c r="E112">
        <v>2.3199999999999998</v>
      </c>
      <c r="F112">
        <v>2.2799999999999998</v>
      </c>
      <c r="G112">
        <f>9.41*'Проверка стенда по стёклам'!D$8/100</f>
        <v>3.2743036000000001</v>
      </c>
    </row>
    <row r="113" spans="1:7" x14ac:dyDescent="0.3">
      <c r="A113">
        <v>222</v>
      </c>
      <c r="B113">
        <v>2.35</v>
      </c>
      <c r="C113">
        <v>2.5099999999999998</v>
      </c>
      <c r="D113">
        <v>2.48</v>
      </c>
      <c r="E113">
        <v>2.5499999999999998</v>
      </c>
      <c r="F113">
        <v>2.4300000000000002</v>
      </c>
      <c r="G113">
        <f>9.41*'Проверка стенда по стёклам'!D$8/100</f>
        <v>3.2743036000000001</v>
      </c>
    </row>
    <row r="114" spans="1:7" x14ac:dyDescent="0.3">
      <c r="A114">
        <v>224</v>
      </c>
      <c r="B114">
        <v>2.67</v>
      </c>
      <c r="C114">
        <v>2.71</v>
      </c>
      <c r="D114">
        <v>2.65</v>
      </c>
      <c r="E114">
        <v>2.56</v>
      </c>
      <c r="F114">
        <v>2.2799999999999998</v>
      </c>
      <c r="G114">
        <f>9.41*'Проверка стенда по стёклам'!D$8/100</f>
        <v>3.2743036000000001</v>
      </c>
    </row>
    <row r="115" spans="1:7" x14ac:dyDescent="0.3">
      <c r="A115">
        <v>226</v>
      </c>
      <c r="B115">
        <v>2.73</v>
      </c>
      <c r="C115">
        <v>2.65</v>
      </c>
      <c r="D115">
        <v>2.67</v>
      </c>
      <c r="E115">
        <v>2.44</v>
      </c>
      <c r="F115">
        <v>2.1</v>
      </c>
      <c r="G115">
        <f>9.41*'Проверка стенда по стёклам'!D$8/100</f>
        <v>3.2743036000000001</v>
      </c>
    </row>
    <row r="116" spans="1:7" x14ac:dyDescent="0.3">
      <c r="A116">
        <v>228</v>
      </c>
      <c r="B116">
        <v>2.57</v>
      </c>
      <c r="C116">
        <v>2.52</v>
      </c>
      <c r="D116">
        <v>2.66</v>
      </c>
      <c r="E116">
        <v>2.2999999999999998</v>
      </c>
      <c r="F116">
        <v>2.16</v>
      </c>
      <c r="G116">
        <f>9.41*'Проверка стенда по стёклам'!D$8/100</f>
        <v>3.2743036000000001</v>
      </c>
    </row>
    <row r="117" spans="1:7" x14ac:dyDescent="0.3">
      <c r="A117">
        <v>230</v>
      </c>
      <c r="B117">
        <v>2.33</v>
      </c>
      <c r="C117">
        <v>2.35</v>
      </c>
      <c r="D117">
        <v>2.48</v>
      </c>
      <c r="E117">
        <v>2.2799999999999998</v>
      </c>
      <c r="F117">
        <v>2.39</v>
      </c>
      <c r="G117">
        <f>9.41*'Проверка стенда по стёклам'!D$8/100</f>
        <v>3.2743036000000001</v>
      </c>
    </row>
    <row r="118" spans="1:7" x14ac:dyDescent="0.3">
      <c r="A118">
        <v>232</v>
      </c>
      <c r="B118">
        <v>2.16</v>
      </c>
      <c r="C118">
        <v>2.12</v>
      </c>
      <c r="D118">
        <v>2.27</v>
      </c>
      <c r="E118">
        <v>2.41</v>
      </c>
      <c r="F118">
        <v>2.69</v>
      </c>
      <c r="G118">
        <f>9.41*'Проверка стенда по стёклам'!D$8/100</f>
        <v>3.2743036000000001</v>
      </c>
    </row>
    <row r="119" spans="1:7" x14ac:dyDescent="0.3">
      <c r="A119">
        <v>234</v>
      </c>
      <c r="B119">
        <v>2.0699999999999998</v>
      </c>
      <c r="C119">
        <v>1.91</v>
      </c>
      <c r="D119">
        <v>2.09</v>
      </c>
      <c r="E119">
        <v>2.41</v>
      </c>
      <c r="F119">
        <v>2.81</v>
      </c>
      <c r="G119">
        <f>9.41*'Проверка стенда по стёклам'!D$8/100</f>
        <v>3.2743036000000001</v>
      </c>
    </row>
    <row r="120" spans="1:7" x14ac:dyDescent="0.3">
      <c r="A120">
        <v>236</v>
      </c>
      <c r="B120">
        <v>1.97</v>
      </c>
      <c r="C120">
        <v>1.95</v>
      </c>
      <c r="D120">
        <v>1.98</v>
      </c>
      <c r="E120">
        <v>2.2000000000000002</v>
      </c>
      <c r="F120">
        <v>2.52</v>
      </c>
      <c r="G120">
        <f>9.41*'Проверка стенда по стёклам'!D$8/100</f>
        <v>3.2743036000000001</v>
      </c>
    </row>
    <row r="121" spans="1:7" x14ac:dyDescent="0.3">
      <c r="A121">
        <v>238</v>
      </c>
      <c r="B121">
        <v>2.0099999999999998</v>
      </c>
      <c r="C121">
        <v>2.12</v>
      </c>
      <c r="D121">
        <v>1.93</v>
      </c>
      <c r="E121">
        <v>2.2200000000000002</v>
      </c>
      <c r="F121">
        <v>2.5099999999999998</v>
      </c>
      <c r="G121">
        <f>9.41*'Проверка стенда по стёклам'!D$8/100</f>
        <v>3.2743036000000001</v>
      </c>
    </row>
    <row r="122" spans="1:7" x14ac:dyDescent="0.3">
      <c r="A122">
        <v>240</v>
      </c>
      <c r="B122">
        <v>2.17</v>
      </c>
      <c r="C122">
        <v>2.09</v>
      </c>
      <c r="D122">
        <v>2.16</v>
      </c>
      <c r="E122">
        <v>2.39</v>
      </c>
      <c r="F122">
        <v>2.41</v>
      </c>
      <c r="G122">
        <f>9.41*'Проверка стенда по стёклам'!D$8/100</f>
        <v>3.2743036000000001</v>
      </c>
    </row>
    <row r="123" spans="1:7" x14ac:dyDescent="0.3">
      <c r="A123">
        <v>242</v>
      </c>
      <c r="B123">
        <v>2.2400000000000002</v>
      </c>
      <c r="C123">
        <v>2.2400000000000002</v>
      </c>
      <c r="D123">
        <v>2.58</v>
      </c>
      <c r="E123">
        <v>2.67</v>
      </c>
      <c r="F123">
        <v>2.37</v>
      </c>
      <c r="G123">
        <f>9.41*'Проверка стенда по стёклам'!D$8/100</f>
        <v>3.2743036000000001</v>
      </c>
    </row>
    <row r="124" spans="1:7" x14ac:dyDescent="0.3">
      <c r="A124">
        <v>244</v>
      </c>
      <c r="B124">
        <v>2.2999999999999998</v>
      </c>
      <c r="C124">
        <v>2.36</v>
      </c>
      <c r="D124">
        <v>2.79</v>
      </c>
      <c r="E124">
        <v>2.62</v>
      </c>
      <c r="F124">
        <v>2.5099999999999998</v>
      </c>
      <c r="G124">
        <f>9.41*'Проверка стенда по стёклам'!D$8/100</f>
        <v>3.2743036000000001</v>
      </c>
    </row>
    <row r="125" spans="1:7" x14ac:dyDescent="0.3">
      <c r="A125">
        <v>246</v>
      </c>
      <c r="B125">
        <v>2.21</v>
      </c>
      <c r="C125">
        <v>2.27</v>
      </c>
      <c r="D125">
        <v>2.48</v>
      </c>
      <c r="E125">
        <v>2.71</v>
      </c>
      <c r="F125">
        <v>2.88</v>
      </c>
      <c r="G125">
        <f>9.41*'Проверка стенда по стёклам'!D$8/100</f>
        <v>3.2743036000000001</v>
      </c>
    </row>
    <row r="126" spans="1:7" x14ac:dyDescent="0.3">
      <c r="A126">
        <v>248</v>
      </c>
      <c r="B126">
        <v>1.88</v>
      </c>
      <c r="C126">
        <v>1.96</v>
      </c>
      <c r="D126">
        <v>2.42</v>
      </c>
      <c r="E126">
        <v>2.68</v>
      </c>
      <c r="F126">
        <v>2.7</v>
      </c>
      <c r="G126">
        <f>9.41*'Проверка стенда по стёклам'!D$8/100</f>
        <v>3.2743036000000001</v>
      </c>
    </row>
    <row r="127" spans="1:7" x14ac:dyDescent="0.3">
      <c r="A127">
        <v>250</v>
      </c>
      <c r="B127">
        <v>1.75</v>
      </c>
      <c r="C127">
        <v>1.86</v>
      </c>
      <c r="D127">
        <v>2.04</v>
      </c>
      <c r="E127">
        <v>2.16</v>
      </c>
      <c r="F127">
        <v>2.08</v>
      </c>
      <c r="G127">
        <f>9.41*'Проверка стенда по стёклам'!D$8/100</f>
        <v>3.2743036000000001</v>
      </c>
    </row>
    <row r="128" spans="1:7" x14ac:dyDescent="0.3">
      <c r="A128">
        <v>252</v>
      </c>
      <c r="B128">
        <v>1.67</v>
      </c>
      <c r="C128">
        <v>1.75</v>
      </c>
      <c r="D128">
        <v>1.69</v>
      </c>
      <c r="E128">
        <v>1.74</v>
      </c>
      <c r="F128">
        <v>1.74</v>
      </c>
      <c r="G128">
        <f>9.41*'Проверка стенда по стёклам'!D$8/100</f>
        <v>3.2743036000000001</v>
      </c>
    </row>
    <row r="129" spans="1:7" x14ac:dyDescent="0.3">
      <c r="A129">
        <v>254</v>
      </c>
      <c r="B129">
        <v>1.67</v>
      </c>
      <c r="C129">
        <v>1.9</v>
      </c>
      <c r="D129">
        <v>1.83</v>
      </c>
      <c r="E129">
        <v>1.84</v>
      </c>
      <c r="F129">
        <v>2.0699999999999998</v>
      </c>
      <c r="G129">
        <f>9.41*'Проверка стенда по стёклам'!D$8/100</f>
        <v>3.2743036000000001</v>
      </c>
    </row>
    <row r="130" spans="1:7" x14ac:dyDescent="0.3">
      <c r="A130">
        <v>256</v>
      </c>
      <c r="B130">
        <v>1.7</v>
      </c>
      <c r="C130">
        <v>2</v>
      </c>
      <c r="D130">
        <v>2.27</v>
      </c>
      <c r="E130">
        <v>2.36</v>
      </c>
      <c r="F130">
        <v>2.57</v>
      </c>
      <c r="G130">
        <f>9.41*'Проверка стенда по стёклам'!D$8/100</f>
        <v>3.2743036000000001</v>
      </c>
    </row>
    <row r="131" spans="1:7" x14ac:dyDescent="0.3">
      <c r="A131">
        <v>258</v>
      </c>
      <c r="B131">
        <v>1.93</v>
      </c>
      <c r="C131">
        <v>2.29</v>
      </c>
      <c r="D131">
        <v>2.2799999999999998</v>
      </c>
      <c r="E131">
        <v>2.5099999999999998</v>
      </c>
      <c r="F131">
        <v>2.84</v>
      </c>
      <c r="G131">
        <f>9.41*'Проверка стенда по стёклам'!D$8/100</f>
        <v>3.2743036000000001</v>
      </c>
    </row>
    <row r="132" spans="1:7" x14ac:dyDescent="0.3">
      <c r="A132">
        <v>260</v>
      </c>
      <c r="B132">
        <v>2.0299999999999998</v>
      </c>
      <c r="C132">
        <v>2.4500000000000002</v>
      </c>
      <c r="D132">
        <v>2.62</v>
      </c>
      <c r="E132">
        <v>2.56</v>
      </c>
      <c r="F132">
        <v>2.5099999999999998</v>
      </c>
      <c r="G132">
        <f>9.41*'Проверка стенда по стёклам'!D$8/100</f>
        <v>3.2743036000000001</v>
      </c>
    </row>
    <row r="133" spans="1:7" x14ac:dyDescent="0.3">
      <c r="A133">
        <v>262</v>
      </c>
      <c r="B133">
        <v>2.13</v>
      </c>
      <c r="C133">
        <v>2.36</v>
      </c>
      <c r="D133">
        <v>2.8</v>
      </c>
      <c r="E133">
        <v>2.86</v>
      </c>
      <c r="F133">
        <v>2.41</v>
      </c>
      <c r="G133">
        <f>9.41*'Проверка стенда по стёклам'!D$8/100</f>
        <v>3.2743036000000001</v>
      </c>
    </row>
    <row r="134" spans="1:7" x14ac:dyDescent="0.3">
      <c r="A134">
        <v>264</v>
      </c>
      <c r="B134">
        <v>2.0699999999999998</v>
      </c>
      <c r="C134">
        <v>2.27</v>
      </c>
      <c r="D134">
        <v>2.5</v>
      </c>
      <c r="E134">
        <v>2.5299999999999998</v>
      </c>
      <c r="F134">
        <v>2.38</v>
      </c>
      <c r="G134">
        <f>9.41*'Проверка стенда по стёклам'!D$8/100</f>
        <v>3.2743036000000001</v>
      </c>
    </row>
    <row r="135" spans="1:7" x14ac:dyDescent="0.3">
      <c r="A135">
        <v>266</v>
      </c>
      <c r="B135">
        <v>1.92</v>
      </c>
      <c r="C135">
        <v>2.1</v>
      </c>
      <c r="D135">
        <v>2.09</v>
      </c>
      <c r="E135">
        <v>2.14</v>
      </c>
      <c r="F135">
        <v>2.5099999999999998</v>
      </c>
      <c r="G135">
        <f>9.41*'Проверка стенда по стёклам'!D$8/100</f>
        <v>3.2743036000000001</v>
      </c>
    </row>
    <row r="136" spans="1:7" x14ac:dyDescent="0.3">
      <c r="A136">
        <v>268</v>
      </c>
      <c r="B136">
        <v>1.94</v>
      </c>
      <c r="C136">
        <v>1.99</v>
      </c>
      <c r="D136">
        <v>1.88</v>
      </c>
      <c r="E136">
        <v>2.06</v>
      </c>
      <c r="F136">
        <v>2.54</v>
      </c>
      <c r="G136">
        <f>9.41*'Проверка стенда по стёклам'!D$8/100</f>
        <v>3.2743036000000001</v>
      </c>
    </row>
    <row r="137" spans="1:7" x14ac:dyDescent="0.3">
      <c r="A137">
        <v>270</v>
      </c>
      <c r="B137">
        <v>2.08</v>
      </c>
      <c r="C137">
        <v>1.78</v>
      </c>
      <c r="D137">
        <v>1.94</v>
      </c>
      <c r="E137">
        <v>2.2799999999999998</v>
      </c>
      <c r="F137">
        <v>2.74</v>
      </c>
      <c r="G137">
        <f>9.41*'Проверка стенда по стёклам'!D$8/100</f>
        <v>3.2743036000000001</v>
      </c>
    </row>
    <row r="138" spans="1:7" x14ac:dyDescent="0.3">
      <c r="A138">
        <v>272</v>
      </c>
      <c r="B138">
        <v>2.2000000000000002</v>
      </c>
      <c r="C138">
        <v>1.88</v>
      </c>
      <c r="D138">
        <v>2.08</v>
      </c>
      <c r="E138">
        <v>2.44</v>
      </c>
      <c r="F138">
        <v>2.73</v>
      </c>
      <c r="G138">
        <f>9.41*'Проверка стенда по стёклам'!D$8/100</f>
        <v>3.2743036000000001</v>
      </c>
    </row>
    <row r="139" spans="1:7" x14ac:dyDescent="0.3">
      <c r="A139">
        <v>274</v>
      </c>
      <c r="B139">
        <v>2.27</v>
      </c>
      <c r="C139">
        <v>2.38</v>
      </c>
      <c r="D139">
        <v>2.39</v>
      </c>
      <c r="E139">
        <v>2.2999999999999998</v>
      </c>
      <c r="F139">
        <v>2.4500000000000002</v>
      </c>
      <c r="G139">
        <f>9.41*'Проверка стенда по стёклам'!D$8/100</f>
        <v>3.2743036000000001</v>
      </c>
    </row>
    <row r="140" spans="1:7" x14ac:dyDescent="0.3">
      <c r="A140">
        <v>276</v>
      </c>
      <c r="B140">
        <v>2.4</v>
      </c>
      <c r="C140">
        <v>2.76</v>
      </c>
      <c r="D140">
        <v>2.66</v>
      </c>
      <c r="E140">
        <v>2.33</v>
      </c>
      <c r="F140">
        <v>2.25</v>
      </c>
      <c r="G140">
        <f>9.41*'Проверка стенда по стёклам'!D$8/100</f>
        <v>3.2743036000000001</v>
      </c>
    </row>
    <row r="141" spans="1:7" x14ac:dyDescent="0.3">
      <c r="A141">
        <v>278</v>
      </c>
      <c r="B141">
        <v>2.54</v>
      </c>
      <c r="C141">
        <v>2.91</v>
      </c>
      <c r="D141">
        <v>2.81</v>
      </c>
      <c r="E141">
        <v>2.5499999999999998</v>
      </c>
      <c r="F141">
        <v>2.19</v>
      </c>
      <c r="G141">
        <f>9.41*'Проверка стенда по стёклам'!D$8/100</f>
        <v>3.2743036000000001</v>
      </c>
    </row>
    <row r="142" spans="1:7" x14ac:dyDescent="0.3">
      <c r="A142">
        <v>280</v>
      </c>
      <c r="B142">
        <v>2.64</v>
      </c>
      <c r="C142">
        <v>2.85</v>
      </c>
      <c r="D142">
        <v>2.76</v>
      </c>
      <c r="E142">
        <v>2.65</v>
      </c>
      <c r="F142">
        <v>2.2400000000000002</v>
      </c>
      <c r="G142">
        <f>9.41*'Проверка стенда по стёклам'!D$8/100</f>
        <v>3.2743036000000001</v>
      </c>
    </row>
    <row r="143" spans="1:7" x14ac:dyDescent="0.3">
      <c r="A143">
        <v>282</v>
      </c>
      <c r="B143">
        <v>2.63</v>
      </c>
      <c r="C143">
        <v>2.65</v>
      </c>
      <c r="D143">
        <v>2.63</v>
      </c>
      <c r="E143">
        <v>2.58</v>
      </c>
      <c r="F143">
        <v>2.39</v>
      </c>
      <c r="G143">
        <f>9.41*'Проверка стенда по стёклам'!D$8/100</f>
        <v>3.2743036000000001</v>
      </c>
    </row>
    <row r="144" spans="1:7" x14ac:dyDescent="0.3">
      <c r="A144">
        <v>284</v>
      </c>
      <c r="B144">
        <v>2.2799999999999998</v>
      </c>
      <c r="C144">
        <v>2.2400000000000002</v>
      </c>
      <c r="D144">
        <v>2.27</v>
      </c>
      <c r="E144">
        <v>2.4</v>
      </c>
      <c r="F144">
        <v>2.37</v>
      </c>
      <c r="G144">
        <f>9.41*'Проверка стенда по стёклам'!D$8/100</f>
        <v>3.2743036000000001</v>
      </c>
    </row>
    <row r="145" spans="1:7" x14ac:dyDescent="0.3">
      <c r="A145">
        <v>286</v>
      </c>
      <c r="B145">
        <v>1.93</v>
      </c>
      <c r="C145">
        <v>1.84</v>
      </c>
      <c r="D145">
        <v>1.81</v>
      </c>
      <c r="E145">
        <v>2.0499999999999998</v>
      </c>
      <c r="F145">
        <v>2.0099999999999998</v>
      </c>
      <c r="G145">
        <f>9.41*'Проверка стенда по стёклам'!D$8/100</f>
        <v>3.2743036000000001</v>
      </c>
    </row>
  </sheetData>
  <sortState xmlns:xlrd2="http://schemas.microsoft.com/office/spreadsheetml/2017/richdata2" ref="K12:P48">
    <sortCondition descending="1" ref="K12:K48"/>
  </sortState>
  <mergeCells count="1">
    <mergeCell ref="I5:M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0D2A-6E73-48CC-805D-2F5CD5583FFC}">
  <dimension ref="A1:N572"/>
  <sheetViews>
    <sheetView topLeftCell="A262" zoomScaleNormal="100" workbookViewId="0">
      <selection activeCell="A2" sqref="A2:A288"/>
    </sheetView>
  </sheetViews>
  <sheetFormatPr defaultRowHeight="14.4" x14ac:dyDescent="0.3"/>
  <cols>
    <col min="11" max="11" width="21.88671875" bestFit="1" customWidth="1"/>
    <col min="13" max="13" width="14.21875" bestFit="1" customWidth="1"/>
    <col min="14" max="14" width="13.109375" bestFit="1" customWidth="1"/>
  </cols>
  <sheetData>
    <row r="1" spans="1:14" ht="15" thickBot="1" x14ac:dyDescent="0.35">
      <c r="A1" s="87" t="s">
        <v>103</v>
      </c>
      <c r="B1" s="87"/>
      <c r="C1" s="62"/>
      <c r="F1" s="87" t="s">
        <v>104</v>
      </c>
      <c r="G1" s="87"/>
      <c r="H1" s="87" t="s">
        <v>105</v>
      </c>
      <c r="I1" s="87"/>
      <c r="J1" s="87"/>
      <c r="K1" s="5" t="s">
        <v>107</v>
      </c>
      <c r="L1" t="s">
        <v>108</v>
      </c>
      <c r="M1" s="5" t="s">
        <v>106</v>
      </c>
      <c r="N1" s="9" t="s">
        <v>109</v>
      </c>
    </row>
    <row r="2" spans="1:14" x14ac:dyDescent="0.3">
      <c r="A2">
        <v>1.88</v>
      </c>
      <c r="B2">
        <v>0.77964211772695502</v>
      </c>
      <c r="C2">
        <f>A2/MAX(A:A)</f>
        <v>0.87037037037037024</v>
      </c>
      <c r="D2" s="61">
        <v>5.1729746160621302</v>
      </c>
      <c r="E2" s="61">
        <f>D2/'6 ламп'!G$2*'Проверка стенда по стёклам'!D$8/100</f>
        <v>0.74646098355874879</v>
      </c>
      <c r="F2">
        <v>1.74</v>
      </c>
      <c r="G2">
        <f>F2/'8 ламп'!G2</f>
        <v>0.53141070974603577</v>
      </c>
      <c r="H2">
        <v>0</v>
      </c>
      <c r="I2">
        <v>2.12</v>
      </c>
      <c r="J2">
        <f>I2/(7.26*0.357)</f>
        <v>0.81795803720937421</v>
      </c>
      <c r="K2" s="1">
        <v>1.27</v>
      </c>
      <c r="L2" s="44">
        <v>1.2</v>
      </c>
      <c r="M2" s="1">
        <f>K2/('Сравнение с расчётом'!$P$7*'Проверка стенда по стёклам'!$D$8/100)</f>
        <v>0.79036573257723086</v>
      </c>
      <c r="N2" s="1">
        <f>L2/('Сравнение с расчётом'!$P$7*'Проверка стенда по стёклам'!$D$8/100)</f>
        <v>0.74680226700210783</v>
      </c>
    </row>
    <row r="3" spans="1:14" x14ac:dyDescent="0.3">
      <c r="A3">
        <v>1.9</v>
      </c>
      <c r="B3">
        <v>0.78793618280915667</v>
      </c>
      <c r="C3">
        <f t="shared" ref="C3:C66" si="0">A3/MAX(A:A)</f>
        <v>0.87962962962962954</v>
      </c>
      <c r="D3" s="61">
        <v>5.1729687276222398</v>
      </c>
      <c r="E3" s="61">
        <f>D3/'6 ламп'!G$2*'Проверка стенда по стёклам'!D$8/100</f>
        <v>0.74646013385602317</v>
      </c>
      <c r="F3">
        <v>1.84</v>
      </c>
      <c r="G3">
        <f>F3/'8 ламп'!G3</f>
        <v>0.56195155513373896</v>
      </c>
      <c r="H3">
        <v>1</v>
      </c>
      <c r="I3">
        <v>2.14</v>
      </c>
      <c r="J3">
        <f t="shared" ref="J3:J66" si="1">I3/(7.26*0.357)</f>
        <v>0.82567462246606638</v>
      </c>
      <c r="K3" s="1">
        <v>1.29</v>
      </c>
      <c r="L3" s="41">
        <v>1.23</v>
      </c>
      <c r="M3" s="1">
        <f>K3/('Сравнение с расчётом'!$P$7*'Проверка стенда по стёклам'!$D$8/100)</f>
        <v>0.80281243702726601</v>
      </c>
      <c r="N3" s="1">
        <f>L3/('Сравнение с расчётом'!$P$7*'Проверка стенда по стёклам'!$D$8/100)</f>
        <v>0.76547232367716056</v>
      </c>
    </row>
    <row r="4" spans="1:14" x14ac:dyDescent="0.3">
      <c r="A4">
        <v>1.9</v>
      </c>
      <c r="B4">
        <v>0.78793618280915667</v>
      </c>
      <c r="C4">
        <f t="shared" si="0"/>
        <v>0.87962962962962954</v>
      </c>
      <c r="D4" s="61">
        <v>5.0744257992890898</v>
      </c>
      <c r="E4" s="61">
        <f>D4/'6 ламп'!G$2*'Проверка стенда по стёклам'!D$8/100</f>
        <v>0.73224037507779072</v>
      </c>
      <c r="F4">
        <v>2.2400000000000002</v>
      </c>
      <c r="G4">
        <f>F4/'8 ламп'!G4</f>
        <v>0.68411493668455181</v>
      </c>
      <c r="H4">
        <v>2</v>
      </c>
      <c r="I4">
        <v>2.16</v>
      </c>
      <c r="J4">
        <f t="shared" si="1"/>
        <v>0.83339120772275865</v>
      </c>
      <c r="K4" s="1">
        <v>1.33</v>
      </c>
      <c r="L4" s="41">
        <v>1.26</v>
      </c>
      <c r="M4" s="1">
        <f>K4/('Сравнение с расчётом'!$P$7*'Проверка стенда по стёклам'!$D$8/100)</f>
        <v>0.82770584592733631</v>
      </c>
      <c r="N4" s="1">
        <f>L4/('Сравнение с расчётом'!$P$7*'Проверка стенда по стёклам'!$D$8/100)</f>
        <v>0.78414238035221329</v>
      </c>
    </row>
    <row r="5" spans="1:14" x14ac:dyDescent="0.3">
      <c r="A5">
        <v>1.89</v>
      </c>
      <c r="B5">
        <v>0.78378915026805585</v>
      </c>
      <c r="C5">
        <f t="shared" si="0"/>
        <v>0.87499999999999989</v>
      </c>
      <c r="D5" s="61">
        <v>5.1729216233265696</v>
      </c>
      <c r="E5" s="61">
        <f>D5/'6 ламп'!G$2*'Проверка стенда по стёклам'!D$8/100</f>
        <v>0.74645333669936065</v>
      </c>
      <c r="F5">
        <v>2.65</v>
      </c>
      <c r="G5">
        <f>F5/'8 ламп'!G5</f>
        <v>0.80933240277413487</v>
      </c>
      <c r="H5">
        <v>3</v>
      </c>
      <c r="I5">
        <v>2.1800000000000002</v>
      </c>
      <c r="J5">
        <f t="shared" si="1"/>
        <v>0.84110779297945082</v>
      </c>
      <c r="K5" s="1">
        <v>1.38</v>
      </c>
      <c r="L5" s="41">
        <v>1.29</v>
      </c>
      <c r="M5" s="1">
        <f>K5/('Сравнение с расчётом'!$P$7*'Проверка стенда по стёклам'!$D$8/100)</f>
        <v>0.85882260705242397</v>
      </c>
      <c r="N5" s="1">
        <f>L5/('Сравнение с расчётом'!$P$7*'Проверка стенда по стёклам'!$D$8/100)</f>
        <v>0.80281243702726601</v>
      </c>
    </row>
    <row r="6" spans="1:14" x14ac:dyDescent="0.3">
      <c r="A6">
        <v>1.89</v>
      </c>
      <c r="B6">
        <v>0.78378915026805585</v>
      </c>
      <c r="C6">
        <f t="shared" si="0"/>
        <v>0.87499999999999989</v>
      </c>
      <c r="D6" s="61">
        <v>5.1728804117687499</v>
      </c>
      <c r="E6" s="61">
        <f>D6/'6 ламп'!G$2*'Проверка стенда по стёклам'!D$8/100</f>
        <v>0.74644738986562043</v>
      </c>
      <c r="F6">
        <v>2.85</v>
      </c>
      <c r="G6">
        <f>F6/'8 ламп'!G6</f>
        <v>0.87041409354954136</v>
      </c>
      <c r="H6">
        <v>4</v>
      </c>
      <c r="I6">
        <v>2.2000000000000002</v>
      </c>
      <c r="J6">
        <f t="shared" si="1"/>
        <v>0.8488243782361431</v>
      </c>
      <c r="K6" s="1">
        <v>1.41</v>
      </c>
      <c r="L6" s="41">
        <v>1.32</v>
      </c>
      <c r="M6" s="1">
        <f>K6/('Сравнение с расчётом'!$P$7*'Проверка стенда по стёклам'!$D$8/100)</f>
        <v>0.8774926637274767</v>
      </c>
      <c r="N6" s="1">
        <f>L6/('Сравнение с расчётом'!$P$7*'Проверка стенда по стёклам'!$D$8/100)</f>
        <v>0.82148249370231874</v>
      </c>
    </row>
    <row r="7" spans="1:14" x14ac:dyDescent="0.3">
      <c r="A7">
        <v>1.9</v>
      </c>
      <c r="B7">
        <v>0.78793618280915667</v>
      </c>
      <c r="C7">
        <f t="shared" si="0"/>
        <v>0.87962962962962954</v>
      </c>
      <c r="D7" s="61">
        <v>5.8609575266443104</v>
      </c>
      <c r="E7" s="61">
        <f>D7/'6 ламп'!G$2*'Проверка стенда по стёклам'!D$8/100</f>
        <v>0.84573701683179081</v>
      </c>
      <c r="F7">
        <v>2.91</v>
      </c>
      <c r="G7">
        <f>F7/'8 ламп'!G7</f>
        <v>0.88873860078216327</v>
      </c>
      <c r="H7">
        <v>5</v>
      </c>
      <c r="I7">
        <v>2.23</v>
      </c>
      <c r="J7">
        <f t="shared" si="1"/>
        <v>0.86039925612118129</v>
      </c>
      <c r="K7" s="1">
        <v>1.41</v>
      </c>
      <c r="L7" s="41">
        <v>1.36</v>
      </c>
      <c r="M7" s="1">
        <f>K7/('Сравнение с расчётом'!$P$7*'Проверка стенда по стёклам'!$D$8/100)</f>
        <v>0.8774926637274767</v>
      </c>
      <c r="N7" s="1">
        <f>L7/('Сравнение с расчётом'!$P$7*'Проверка стенда по стёклам'!$D$8/100)</f>
        <v>0.84637590260238904</v>
      </c>
    </row>
    <row r="8" spans="1:14" x14ac:dyDescent="0.3">
      <c r="A8">
        <v>1.9</v>
      </c>
      <c r="B8">
        <v>0.78793618280915667</v>
      </c>
      <c r="C8">
        <f t="shared" si="0"/>
        <v>0.87962962962962954</v>
      </c>
      <c r="D8" s="61">
        <v>5.9589657561682099</v>
      </c>
      <c r="E8" s="61">
        <f>D8/'6 ламп'!G$2*'Проверка стенда по стёклам'!D$8/100</f>
        <v>0.85987961849469119</v>
      </c>
      <c r="F8">
        <v>2.76</v>
      </c>
      <c r="G8">
        <f>F8/'8 ламп'!G8</f>
        <v>0.84292733270060838</v>
      </c>
      <c r="H8">
        <v>6</v>
      </c>
      <c r="I8">
        <v>2.27</v>
      </c>
      <c r="J8">
        <f t="shared" si="1"/>
        <v>0.87583242663456573</v>
      </c>
      <c r="K8" s="1">
        <v>1.41</v>
      </c>
      <c r="L8" s="41">
        <v>1.4</v>
      </c>
      <c r="M8" s="1">
        <f>K8/('Сравнение с расчётом'!$P$7*'Проверка стенда по стёклам'!$D$8/100)</f>
        <v>0.8774926637274767</v>
      </c>
      <c r="N8" s="1">
        <f>L8/('Сравнение с расчётом'!$P$7*'Проверка стенда по стёклам'!$D$8/100)</f>
        <v>0.87126931150245912</v>
      </c>
    </row>
    <row r="9" spans="1:14" x14ac:dyDescent="0.3">
      <c r="A9">
        <v>1.96</v>
      </c>
      <c r="B9">
        <v>0.81281837805576163</v>
      </c>
      <c r="C9">
        <f t="shared" si="0"/>
        <v>0.90740740740740733</v>
      </c>
      <c r="D9" s="61">
        <v>5.9586632884610102</v>
      </c>
      <c r="E9" s="61">
        <f>D9/'6 ламп'!G$2*'Проверка стенда по стёклам'!D$8/100</f>
        <v>0.85983597236089626</v>
      </c>
      <c r="F9">
        <v>2.38</v>
      </c>
      <c r="G9">
        <f>F9/'8 ламп'!G9</f>
        <v>0.72687212022733627</v>
      </c>
      <c r="H9">
        <v>7</v>
      </c>
      <c r="I9">
        <v>2.27</v>
      </c>
      <c r="J9">
        <f t="shared" si="1"/>
        <v>0.87583242663456573</v>
      </c>
      <c r="K9" s="1">
        <v>1.42</v>
      </c>
      <c r="L9" s="41">
        <v>1.42</v>
      </c>
      <c r="M9" s="1">
        <f>K9/('Сравнение с расчётом'!$P$7*'Проверка стенда по стёклам'!$D$8/100)</f>
        <v>0.88371601595249427</v>
      </c>
      <c r="N9" s="1">
        <f>L9/('Сравнение с расчётом'!$P$7*'Проверка стенда по стёклам'!$D$8/100)</f>
        <v>0.88371601595249427</v>
      </c>
    </row>
    <row r="10" spans="1:14" x14ac:dyDescent="0.3">
      <c r="A10">
        <v>1.96</v>
      </c>
      <c r="B10">
        <v>0.81281837805576163</v>
      </c>
      <c r="C10">
        <f t="shared" si="0"/>
        <v>0.90740740740740733</v>
      </c>
      <c r="D10" s="61">
        <v>5.9583544480620301</v>
      </c>
      <c r="E10" s="61">
        <f>D10/'6 ламп'!G$2*'Проверка стенда по стёклам'!D$8/100</f>
        <v>0.85979140664675757</v>
      </c>
      <c r="F10">
        <v>1.88</v>
      </c>
      <c r="G10">
        <f>F10/'8 ламп'!G10</f>
        <v>0.57416789328882023</v>
      </c>
      <c r="H10">
        <v>8</v>
      </c>
      <c r="I10">
        <v>2.2599999999999998</v>
      </c>
      <c r="J10">
        <f t="shared" si="1"/>
        <v>0.87197413400621959</v>
      </c>
      <c r="K10" s="1">
        <v>1.42</v>
      </c>
      <c r="L10" s="41">
        <v>1.44</v>
      </c>
      <c r="M10" s="1">
        <f>K10/('Сравнение с расчётом'!$P$7*'Проверка стенда по стёклам'!$D$8/100)</f>
        <v>0.88371601595249427</v>
      </c>
      <c r="N10" s="1">
        <f>L10/('Сравнение с расчётом'!$P$7*'Проверка стенда по стёклам'!$D$8/100)</f>
        <v>0.89616272040252942</v>
      </c>
    </row>
    <row r="11" spans="1:14" x14ac:dyDescent="0.3">
      <c r="A11">
        <v>1.98</v>
      </c>
      <c r="B11">
        <v>0.82111244313796328</v>
      </c>
      <c r="C11">
        <f t="shared" si="0"/>
        <v>0.91666666666666663</v>
      </c>
      <c r="D11" s="61">
        <v>6.0568173014591</v>
      </c>
      <c r="E11" s="61">
        <f>D11/'6 ламп'!G$2*'Проверка стенда по стёклам'!D$8/100</f>
        <v>0.87399961060015874</v>
      </c>
      <c r="F11">
        <v>1.78</v>
      </c>
      <c r="G11">
        <f>F11/'8 ламп'!G11</f>
        <v>0.54362704790111704</v>
      </c>
      <c r="H11">
        <v>9</v>
      </c>
      <c r="I11">
        <v>2.2400000000000002</v>
      </c>
      <c r="J11">
        <f t="shared" si="1"/>
        <v>0.86425754874952754</v>
      </c>
      <c r="K11" s="1">
        <v>1.42</v>
      </c>
      <c r="L11" s="41">
        <v>1.46</v>
      </c>
      <c r="M11" s="1">
        <f>K11/('Сравнение с расчётом'!$P$7*'Проверка стенда по стёклам'!$D$8/100)</f>
        <v>0.88371601595249427</v>
      </c>
      <c r="N11" s="1">
        <f>L11/('Сравнение с расчётом'!$P$7*'Проверка стенда по стёклам'!$D$8/100)</f>
        <v>0.90860942485256457</v>
      </c>
    </row>
    <row r="12" spans="1:14" x14ac:dyDescent="0.3">
      <c r="A12">
        <v>1.98</v>
      </c>
      <c r="B12">
        <v>0.82111244313796328</v>
      </c>
      <c r="C12">
        <f t="shared" si="0"/>
        <v>0.91666666666666663</v>
      </c>
      <c r="D12" s="61">
        <v>6.7482512743553</v>
      </c>
      <c r="E12" s="61">
        <f>D12/'6 ламп'!G$2*'Проверка стенда по стёклам'!D$8/100</f>
        <v>0.97377363266310235</v>
      </c>
      <c r="F12">
        <v>1.99</v>
      </c>
      <c r="G12">
        <f>F12/'8 ламп'!G12</f>
        <v>0.60776282321529373</v>
      </c>
      <c r="H12">
        <v>10</v>
      </c>
      <c r="I12">
        <v>2.19</v>
      </c>
      <c r="J12">
        <f t="shared" si="1"/>
        <v>0.84496608560779685</v>
      </c>
      <c r="K12" s="1">
        <v>1.42</v>
      </c>
      <c r="L12" s="41">
        <v>1.47</v>
      </c>
      <c r="M12" s="1">
        <f>K12/('Сравнение с расчётом'!$P$7*'Проверка стенда по стёклам'!$D$8/100)</f>
        <v>0.88371601595249427</v>
      </c>
      <c r="N12" s="1">
        <f>L12/('Сравнение с расчётом'!$P$7*'Проверка стенда по стёклам'!$D$8/100)</f>
        <v>0.91483277707758215</v>
      </c>
    </row>
    <row r="13" spans="1:14" x14ac:dyDescent="0.3">
      <c r="A13">
        <v>1.97</v>
      </c>
      <c r="B13">
        <v>0.81696541059686245</v>
      </c>
      <c r="C13">
        <f t="shared" si="0"/>
        <v>0.91203703703703698</v>
      </c>
      <c r="D13" s="61">
        <v>6.7482376709422001</v>
      </c>
      <c r="E13" s="61">
        <f>D13/'6 ламп'!G$2*'Проверка стенда по стёклам'!D$8/100</f>
        <v>0.97377166968862905</v>
      </c>
      <c r="F13">
        <v>2.1</v>
      </c>
      <c r="G13">
        <f>F13/'8 ламп'!G13</f>
        <v>0.64135775314176735</v>
      </c>
      <c r="H13">
        <v>11</v>
      </c>
      <c r="I13">
        <v>2.14</v>
      </c>
      <c r="J13">
        <f t="shared" si="1"/>
        <v>0.82567462246606638</v>
      </c>
      <c r="K13" s="1">
        <v>1.41</v>
      </c>
      <c r="L13" s="41">
        <v>1.49</v>
      </c>
      <c r="M13" s="1">
        <f>K13/('Сравнение с расчётом'!$P$7*'Проверка стенда по стёклам'!$D$8/100)</f>
        <v>0.8774926637274767</v>
      </c>
      <c r="N13" s="1">
        <f>L13/('Сравнение с расчётом'!$P$7*'Проверка стенда по стёклам'!$D$8/100)</f>
        <v>0.9272794815276173</v>
      </c>
    </row>
    <row r="14" spans="1:14" x14ac:dyDescent="0.3">
      <c r="A14">
        <v>1.97</v>
      </c>
      <c r="B14">
        <v>0.81696541059686245</v>
      </c>
      <c r="C14">
        <f t="shared" si="0"/>
        <v>0.91203703703703698</v>
      </c>
      <c r="D14" s="61">
        <v>6.8463388119623101</v>
      </c>
      <c r="E14" s="61">
        <f>D14/'6 ламп'!G$2*'Проверка стенда по стёклам'!D$8/100</f>
        <v>0.98792767849383989</v>
      </c>
      <c r="F14">
        <v>2.27</v>
      </c>
      <c r="G14">
        <f>F14/'8 ламп'!G14</f>
        <v>0.69327719030086277</v>
      </c>
      <c r="H14">
        <v>12</v>
      </c>
      <c r="I14">
        <v>2.1</v>
      </c>
      <c r="J14">
        <f t="shared" si="1"/>
        <v>0.81024145195268205</v>
      </c>
      <c r="K14" s="1">
        <v>1.4</v>
      </c>
      <c r="L14" s="41">
        <v>1.49</v>
      </c>
      <c r="M14" s="1">
        <f>K14/('Сравнение с расчётом'!$P$7*'Проверка стенда по стёклам'!$D$8/100)</f>
        <v>0.87126931150245912</v>
      </c>
      <c r="N14" s="1">
        <f>L14/('Сравнение с расчётом'!$P$7*'Проверка стенда по стёклам'!$D$8/100)</f>
        <v>0.9272794815276173</v>
      </c>
    </row>
    <row r="15" spans="1:14" x14ac:dyDescent="0.3">
      <c r="A15">
        <v>1.87</v>
      </c>
      <c r="B15">
        <v>0.7754950851858543</v>
      </c>
      <c r="C15">
        <f t="shared" si="0"/>
        <v>0.8657407407407407</v>
      </c>
      <c r="D15" s="61">
        <v>6.8462984475101196</v>
      </c>
      <c r="E15" s="61">
        <f>D15/'6 ламп'!G$2*'Проверка стенда по стёклам'!D$8/100</f>
        <v>0.98792185389756415</v>
      </c>
      <c r="F15">
        <v>2.36</v>
      </c>
      <c r="G15">
        <f>F15/'8 ламп'!G15</f>
        <v>0.72076395114979563</v>
      </c>
      <c r="H15">
        <v>13</v>
      </c>
      <c r="I15">
        <v>2.09</v>
      </c>
      <c r="J15">
        <f t="shared" si="1"/>
        <v>0.8063831593243358</v>
      </c>
      <c r="K15" s="1">
        <v>1.41</v>
      </c>
      <c r="L15" s="41">
        <v>1.5</v>
      </c>
      <c r="M15" s="1">
        <f>K15/('Сравнение с расчётом'!$P$7*'Проверка стенда по стёклам'!$D$8/100)</f>
        <v>0.8774926637274767</v>
      </c>
      <c r="N15" s="1">
        <f>L15/('Сравнение с расчётом'!$P$7*'Проверка стенда по стёклам'!$D$8/100)</f>
        <v>0.93350283375263488</v>
      </c>
    </row>
    <row r="16" spans="1:14" x14ac:dyDescent="0.3">
      <c r="A16">
        <v>1.87</v>
      </c>
      <c r="B16">
        <v>0.7754950851858543</v>
      </c>
      <c r="C16">
        <f t="shared" si="0"/>
        <v>0.8657407407407407</v>
      </c>
      <c r="D16" s="61">
        <v>6.8462574793301103</v>
      </c>
      <c r="E16" s="61">
        <f>D16/'6 ламп'!G$2*'Проверка стенда по стёклам'!D$8/100</f>
        <v>0.98791594218327705</v>
      </c>
      <c r="F16">
        <v>2.4500000000000002</v>
      </c>
      <c r="G16">
        <f>F16/'8 ламп'!G16</f>
        <v>0.7482507119987285</v>
      </c>
      <c r="H16">
        <v>14</v>
      </c>
      <c r="I16">
        <v>2.12</v>
      </c>
      <c r="J16">
        <f t="shared" si="1"/>
        <v>0.81795803720937421</v>
      </c>
      <c r="K16" s="1">
        <v>1.41</v>
      </c>
      <c r="L16" s="41">
        <v>1.49</v>
      </c>
      <c r="M16" s="1">
        <f>K16/('Сравнение с расчётом'!$P$7*'Проверка стенда по стёклам'!$D$8/100)</f>
        <v>0.8774926637274767</v>
      </c>
      <c r="N16" s="1">
        <f>L16/('Сравнение с расчётом'!$P$7*'Проверка стенда по стёклам'!$D$8/100)</f>
        <v>0.9272794815276173</v>
      </c>
    </row>
    <row r="17" spans="1:14" x14ac:dyDescent="0.3">
      <c r="A17">
        <v>1.72</v>
      </c>
      <c r="B17">
        <v>0.71328959706934181</v>
      </c>
      <c r="C17">
        <f t="shared" si="0"/>
        <v>0.79629629629629628</v>
      </c>
      <c r="D17" s="61">
        <v>6.8462159107537</v>
      </c>
      <c r="E17" s="61">
        <f>D17/'6 ламп'!G$2*'Проверка стенда по стёклам'!D$8/100</f>
        <v>0.98790994383170272</v>
      </c>
      <c r="F17">
        <v>2.29</v>
      </c>
      <c r="G17">
        <f>F17/'8 ламп'!G17</f>
        <v>0.6993853593784034</v>
      </c>
      <c r="H17">
        <v>15</v>
      </c>
      <c r="I17">
        <v>2.15</v>
      </c>
      <c r="J17">
        <f t="shared" si="1"/>
        <v>0.8295329150944124</v>
      </c>
      <c r="K17" s="1">
        <v>1.42</v>
      </c>
      <c r="L17" s="41">
        <v>1.48</v>
      </c>
      <c r="M17" s="1">
        <f>K17/('Сравнение с расчётом'!$P$7*'Проверка стенда по стёклам'!$D$8/100)</f>
        <v>0.88371601595249427</v>
      </c>
      <c r="N17" s="1">
        <f>L17/('Сравнение с расчётом'!$P$7*'Проверка стенда по стёклам'!$D$8/100)</f>
        <v>0.92105612930259972</v>
      </c>
    </row>
    <row r="18" spans="1:14" x14ac:dyDescent="0.3">
      <c r="A18">
        <v>1.72</v>
      </c>
      <c r="B18">
        <v>0.71328959706934181</v>
      </c>
      <c r="C18">
        <f t="shared" si="0"/>
        <v>0.79629629629629628</v>
      </c>
      <c r="D18" s="61">
        <v>6.9452353416811397</v>
      </c>
      <c r="E18" s="61">
        <f>D18/'6 ламп'!G$2*'Проверка стенда по стёклам'!D$8/100</f>
        <v>1.0021984620030504</v>
      </c>
      <c r="F18">
        <v>2</v>
      </c>
      <c r="G18">
        <f>F18/'8 ламп'!G18</f>
        <v>0.61081690775406405</v>
      </c>
      <c r="H18">
        <v>16</v>
      </c>
      <c r="I18">
        <v>2.2000000000000002</v>
      </c>
      <c r="J18">
        <f t="shared" si="1"/>
        <v>0.8488243782361431</v>
      </c>
      <c r="K18" s="1">
        <v>1.44</v>
      </c>
      <c r="L18" s="41">
        <v>1.44</v>
      </c>
      <c r="M18" s="1">
        <f>K18/('Сравнение с расчётом'!$P$7*'Проверка стенда по стёклам'!$D$8/100)</f>
        <v>0.89616272040252942</v>
      </c>
      <c r="N18" s="1">
        <f>L18/('Сравнение с расчётом'!$P$7*'Проверка стенда по стёклам'!$D$8/100)</f>
        <v>0.89616272040252942</v>
      </c>
    </row>
    <row r="19" spans="1:14" x14ac:dyDescent="0.3">
      <c r="A19">
        <v>1.56</v>
      </c>
      <c r="B19">
        <v>0.64693707641172871</v>
      </c>
      <c r="C19">
        <f t="shared" si="0"/>
        <v>0.72222222222222221</v>
      </c>
      <c r="D19" s="61">
        <v>6.9452355359686999</v>
      </c>
      <c r="E19" s="61">
        <f>D19/'6 ламп'!G$2*'Проверка стенда по стёклам'!D$8/100</f>
        <v>1.0021984900387735</v>
      </c>
      <c r="F19">
        <v>1.9</v>
      </c>
      <c r="G19">
        <f>F19/'8 ламп'!G19</f>
        <v>0.58027606236636087</v>
      </c>
      <c r="H19">
        <v>17</v>
      </c>
      <c r="I19">
        <v>2.2200000000000002</v>
      </c>
      <c r="J19">
        <f t="shared" si="1"/>
        <v>0.85654096349283526</v>
      </c>
      <c r="K19" s="1">
        <v>1.45</v>
      </c>
      <c r="L19" s="41">
        <v>1.37</v>
      </c>
      <c r="M19" s="1">
        <f>K19/('Сравнение с расчётом'!$P$7*'Проверка стенда по стёклам'!$D$8/100)</f>
        <v>0.902386072627547</v>
      </c>
      <c r="N19" s="1">
        <f>L19/('Сравнение с расчётом'!$P$7*'Проверка стенда по стёклам'!$D$8/100)</f>
        <v>0.85259925482740662</v>
      </c>
    </row>
    <row r="20" spans="1:14" x14ac:dyDescent="0.3">
      <c r="A20">
        <v>1.56</v>
      </c>
      <c r="B20">
        <v>0.64693707641172871</v>
      </c>
      <c r="C20">
        <f t="shared" si="0"/>
        <v>0.72222222222222221</v>
      </c>
      <c r="D20" s="61">
        <v>6.9452357407110199</v>
      </c>
      <c r="E20" s="61">
        <f>D20/'6 ламп'!G$2*'Проверка стенда по стёклам'!D$8/100</f>
        <v>1.0021985195831196</v>
      </c>
      <c r="F20">
        <v>1.75</v>
      </c>
      <c r="G20">
        <f>F20/'8 ламп'!G20</f>
        <v>0.53446479428480609</v>
      </c>
      <c r="H20">
        <v>18</v>
      </c>
      <c r="I20">
        <v>2.2200000000000002</v>
      </c>
      <c r="J20">
        <f t="shared" si="1"/>
        <v>0.85654096349283526</v>
      </c>
      <c r="K20" s="1">
        <v>1.47</v>
      </c>
      <c r="L20" s="41">
        <v>1.3</v>
      </c>
      <c r="M20" s="1">
        <f>K20/('Сравнение с расчётом'!$P$7*'Проверка стенда по стёклам'!$D$8/100)</f>
        <v>0.91483277707758215</v>
      </c>
      <c r="N20" s="1">
        <f>L20/('Сравнение с расчётом'!$P$7*'Проверка стенда по стёклам'!$D$8/100)</f>
        <v>0.80903578925228359</v>
      </c>
    </row>
    <row r="21" spans="1:14" x14ac:dyDescent="0.3">
      <c r="A21">
        <v>1.4</v>
      </c>
      <c r="B21">
        <v>0.58058455575411538</v>
      </c>
      <c r="C21">
        <f t="shared" si="0"/>
        <v>0.64814814814814803</v>
      </c>
      <c r="D21" s="61">
        <v>6.94523595568117</v>
      </c>
      <c r="E21" s="61">
        <f>D21/'6 ламп'!G$2*'Проверка стенда по стёклам'!D$8/100</f>
        <v>1.0021985506033435</v>
      </c>
      <c r="F21">
        <v>1.86</v>
      </c>
      <c r="G21">
        <f>F21/'8 ламп'!G21</f>
        <v>0.56805972421127959</v>
      </c>
      <c r="H21">
        <v>19</v>
      </c>
      <c r="I21">
        <v>2.2000000000000002</v>
      </c>
      <c r="J21">
        <f t="shared" si="1"/>
        <v>0.8488243782361431</v>
      </c>
      <c r="K21" s="1">
        <v>1.47</v>
      </c>
      <c r="L21" s="41">
        <v>1.25</v>
      </c>
      <c r="M21" s="1">
        <f>K21/('Сравнение с расчётом'!$P$7*'Проверка стенда по стёклам'!$D$8/100)</f>
        <v>0.91483277707758215</v>
      </c>
      <c r="N21" s="1">
        <f>L21/('Сравнение с расчётом'!$P$7*'Проверка стенда по стёклам'!$D$8/100)</f>
        <v>0.77791902812719571</v>
      </c>
    </row>
    <row r="22" spans="1:14" x14ac:dyDescent="0.3">
      <c r="A22">
        <v>1.4</v>
      </c>
      <c r="B22">
        <v>0.58058455575411538</v>
      </c>
      <c r="C22">
        <f t="shared" si="0"/>
        <v>0.64814814814814803</v>
      </c>
      <c r="D22" s="61">
        <v>6.9452361806409302</v>
      </c>
      <c r="E22" s="61">
        <f>D22/'6 ламп'!G$2*'Проверка стенда по стёклам'!D$8/100</f>
        <v>1.0021985830650693</v>
      </c>
      <c r="F22">
        <v>1.96</v>
      </c>
      <c r="G22">
        <f>F22/'8 ламп'!G22</f>
        <v>0.59860056959898278</v>
      </c>
      <c r="H22">
        <v>20</v>
      </c>
      <c r="I22">
        <v>2.17</v>
      </c>
      <c r="J22">
        <f t="shared" si="1"/>
        <v>0.83724950035110468</v>
      </c>
      <c r="K22" s="1">
        <v>1.46</v>
      </c>
      <c r="L22" s="41">
        <v>1.23</v>
      </c>
      <c r="M22" s="1">
        <f>K22/('Сравнение с расчётом'!$P$7*'Проверка стенда по стёклам'!$D$8/100)</f>
        <v>0.90860942485256457</v>
      </c>
      <c r="N22" s="1">
        <f>L22/('Сравнение с расчётом'!$P$7*'Проверка стенда по стёклам'!$D$8/100)</f>
        <v>0.76547232367716056</v>
      </c>
    </row>
    <row r="23" spans="1:14" x14ac:dyDescent="0.3">
      <c r="A23">
        <v>1.23</v>
      </c>
      <c r="B23">
        <v>0.51008500255540146</v>
      </c>
      <c r="C23">
        <f t="shared" si="0"/>
        <v>0.56944444444444442</v>
      </c>
      <c r="D23" s="61">
        <v>6.9452364153411201</v>
      </c>
      <c r="E23" s="61">
        <f>D23/'6 ламп'!G$2*'Проверка стенда по стёклам'!D$8/100</f>
        <v>1.0021986169323405</v>
      </c>
      <c r="F23">
        <v>2.27</v>
      </c>
      <c r="G23">
        <f>F23/'8 ламп'!G23</f>
        <v>0.69327719030086277</v>
      </c>
      <c r="H23">
        <v>21</v>
      </c>
      <c r="I23">
        <v>2.11</v>
      </c>
      <c r="J23">
        <f t="shared" si="1"/>
        <v>0.81409974458102807</v>
      </c>
      <c r="K23" s="1">
        <v>1.45</v>
      </c>
      <c r="L23" s="41">
        <v>1.26</v>
      </c>
      <c r="M23" s="1">
        <f>K23/('Сравнение с расчётом'!$P$7*'Проверка стенда по стёклам'!$D$8/100)</f>
        <v>0.902386072627547</v>
      </c>
      <c r="N23" s="1">
        <f>L23/('Сравнение с расчётом'!$P$7*'Проверка стенда по стёклам'!$D$8/100)</f>
        <v>0.78414238035221329</v>
      </c>
    </row>
    <row r="24" spans="1:14" x14ac:dyDescent="0.3">
      <c r="A24">
        <v>1.23</v>
      </c>
      <c r="B24">
        <v>0.51008500255540146</v>
      </c>
      <c r="C24">
        <f t="shared" si="0"/>
        <v>0.56944444444444442</v>
      </c>
      <c r="D24" s="61">
        <v>6.8428019648939902</v>
      </c>
      <c r="E24" s="61">
        <f>D24/'6 ламп'!G$2*'Проверка стенда по стёклам'!D$8/100</f>
        <v>0.98741731095151375</v>
      </c>
      <c r="F24">
        <v>2.36</v>
      </c>
      <c r="G24">
        <f>F24/'8 ламп'!G24</f>
        <v>0.72076395114979563</v>
      </c>
      <c r="H24">
        <v>22</v>
      </c>
      <c r="I24">
        <v>2.04</v>
      </c>
      <c r="J24">
        <f t="shared" si="1"/>
        <v>0.78709169618260533</v>
      </c>
      <c r="K24" s="1">
        <v>1.45</v>
      </c>
      <c r="L24" s="41">
        <v>1.32</v>
      </c>
      <c r="M24" s="1">
        <f>K24/('Сравнение с расчётом'!$P$7*'Проверка стенда по стёклам'!$D$8/100)</f>
        <v>0.902386072627547</v>
      </c>
      <c r="N24" s="1">
        <f>L24/('Сравнение с расчётом'!$P$7*'Проверка стенда по стёклам'!$D$8/100)</f>
        <v>0.82148249370231874</v>
      </c>
    </row>
    <row r="25" spans="1:14" x14ac:dyDescent="0.3">
      <c r="A25">
        <v>1.02</v>
      </c>
      <c r="B25">
        <v>0.42299731919228412</v>
      </c>
      <c r="C25">
        <f t="shared" si="0"/>
        <v>0.47222222222222221</v>
      </c>
      <c r="D25" s="61">
        <v>6.8428716119638802</v>
      </c>
      <c r="E25" s="61">
        <f>D25/'6 ламп'!G$2*'Проверка стенда по стёклам'!D$8/100</f>
        <v>0.98742736103374895</v>
      </c>
      <c r="F25">
        <v>2.2400000000000002</v>
      </c>
      <c r="G25">
        <f>F25/'8 ламп'!G25</f>
        <v>0.68411493668455181</v>
      </c>
      <c r="H25">
        <v>23</v>
      </c>
      <c r="I25">
        <v>1.92</v>
      </c>
      <c r="J25">
        <f t="shared" si="1"/>
        <v>0.740792184642452</v>
      </c>
      <c r="K25" s="1">
        <v>1.44</v>
      </c>
      <c r="L25" s="41">
        <v>1.39</v>
      </c>
      <c r="M25" s="1">
        <f>K25/('Сравнение с расчётом'!$P$7*'Проверка стенда по стёклам'!$D$8/100)</f>
        <v>0.89616272040252942</v>
      </c>
      <c r="N25" s="1">
        <f>L25/('Сравнение с расчётом'!$P$7*'Проверка стенда по стёклам'!$D$8/100)</f>
        <v>0.86504595927744155</v>
      </c>
    </row>
    <row r="26" spans="1:14" x14ac:dyDescent="0.3">
      <c r="A26">
        <v>1.02</v>
      </c>
      <c r="B26">
        <v>0.42299731919228412</v>
      </c>
      <c r="C26">
        <f t="shared" si="0"/>
        <v>0.47222222222222221</v>
      </c>
      <c r="D26" s="61">
        <v>6.73419492832166</v>
      </c>
      <c r="E26" s="61">
        <f>D26/'6 ламп'!G$2*'Проверка стенда по стёклам'!D$8/100</f>
        <v>0.97174529990211544</v>
      </c>
      <c r="F26">
        <v>2.09</v>
      </c>
      <c r="G26">
        <f>F26/'8 ламп'!G26</f>
        <v>0.63830366860299692</v>
      </c>
      <c r="H26">
        <v>24</v>
      </c>
      <c r="I26">
        <v>1.83</v>
      </c>
      <c r="J26">
        <f t="shared" si="1"/>
        <v>0.7060675509873372</v>
      </c>
      <c r="K26" s="1">
        <v>1.44</v>
      </c>
      <c r="L26" s="41">
        <v>1.42</v>
      </c>
      <c r="M26" s="1">
        <f>K26/('Сравнение с расчётом'!$P$7*'Проверка стенда по стёклам'!$D$8/100)</f>
        <v>0.89616272040252942</v>
      </c>
      <c r="N26" s="1">
        <f>L26/('Сравнение с расчётом'!$P$7*'Проверка стенда по стёклам'!$D$8/100)</f>
        <v>0.88371601595249427</v>
      </c>
    </row>
    <row r="27" spans="1:14" x14ac:dyDescent="0.3">
      <c r="A27">
        <v>0.95</v>
      </c>
      <c r="B27">
        <v>0.39396809140457834</v>
      </c>
      <c r="C27">
        <f t="shared" si="0"/>
        <v>0.43981481481481477</v>
      </c>
      <c r="D27" s="61">
        <v>6.7342816294120196</v>
      </c>
      <c r="E27" s="61">
        <f>D27/'6 ламп'!G$2*'Проверка стенда по стёклам'!D$8/100</f>
        <v>0.97175781088196533</v>
      </c>
      <c r="F27">
        <v>2.12</v>
      </c>
      <c r="G27">
        <f>F27/'8 ламп'!G27</f>
        <v>0.64746592221930799</v>
      </c>
      <c r="H27">
        <v>25</v>
      </c>
      <c r="I27">
        <v>1.8</v>
      </c>
      <c r="J27">
        <f t="shared" si="1"/>
        <v>0.6944926731022989</v>
      </c>
      <c r="K27" s="1">
        <v>1.43</v>
      </c>
      <c r="L27" s="41">
        <v>1.35</v>
      </c>
      <c r="M27" s="1">
        <f>K27/('Сравнение с расчётом'!$P$7*'Проверка стенда по стёклам'!$D$8/100)</f>
        <v>0.88993936817751185</v>
      </c>
      <c r="N27" s="1">
        <f>L27/('Сравнение с расчётом'!$P$7*'Проверка стенда по стёклам'!$D$8/100)</f>
        <v>0.84015255037737147</v>
      </c>
    </row>
    <row r="28" spans="1:14" x14ac:dyDescent="0.3">
      <c r="A28">
        <v>0.95</v>
      </c>
      <c r="B28">
        <v>0.39396809140457834</v>
      </c>
      <c r="C28">
        <f t="shared" si="0"/>
        <v>0.43981481481481477</v>
      </c>
      <c r="D28" s="61">
        <v>6.7343672575585201</v>
      </c>
      <c r="E28" s="61">
        <f>D28/'6 ламп'!G$2*'Проверка стенда по стёклам'!D$8/100</f>
        <v>0.97177016703586139</v>
      </c>
      <c r="F28">
        <v>1.95</v>
      </c>
      <c r="G28">
        <f>F28/'8 ламп'!G28</f>
        <v>0.59554648506021246</v>
      </c>
      <c r="H28">
        <v>26</v>
      </c>
      <c r="I28">
        <v>1.83</v>
      </c>
      <c r="J28">
        <f t="shared" si="1"/>
        <v>0.7060675509873372</v>
      </c>
      <c r="K28" s="1">
        <v>1.42</v>
      </c>
      <c r="L28" s="41">
        <v>1.24</v>
      </c>
      <c r="M28" s="1">
        <f>K28/('Сравнение с расчётом'!$P$7*'Проверка стенда по стёклам'!$D$8/100)</f>
        <v>0.88371601595249427</v>
      </c>
      <c r="N28" s="1">
        <f>L28/('Сравнение с расчётом'!$P$7*'Проверка стенда по стёклам'!$D$8/100)</f>
        <v>0.77169567590217814</v>
      </c>
    </row>
    <row r="29" spans="1:14" x14ac:dyDescent="0.3">
      <c r="A29">
        <v>1.23</v>
      </c>
      <c r="B29">
        <v>0.51008500255540146</v>
      </c>
      <c r="C29">
        <f t="shared" si="0"/>
        <v>0.56944444444444442</v>
      </c>
      <c r="D29" s="61">
        <v>6.7344518038417203</v>
      </c>
      <c r="E29" s="61">
        <f>D29/'6 ламп'!G$2*'Проверка стенда по стёклам'!D$8/100</f>
        <v>0.97178236707672727</v>
      </c>
      <c r="F29">
        <v>1.91</v>
      </c>
      <c r="G29">
        <f>F29/'8 ламп'!G29</f>
        <v>0.58333014690513119</v>
      </c>
      <c r="H29">
        <v>27</v>
      </c>
      <c r="I29">
        <v>1.88</v>
      </c>
      <c r="J29">
        <f t="shared" si="1"/>
        <v>0.72535901412906767</v>
      </c>
      <c r="K29" s="1">
        <v>1.42</v>
      </c>
      <c r="L29" s="41">
        <v>1.19</v>
      </c>
      <c r="M29" s="1">
        <f>K29/('Сравнение с расчётом'!$P$7*'Проверка стенда по стёклам'!$D$8/100)</f>
        <v>0.88371601595249427</v>
      </c>
      <c r="N29" s="1">
        <f>L29/('Сравнение с расчётом'!$P$7*'Проверка стенда по стёклам'!$D$8/100)</f>
        <v>0.74057891477709026</v>
      </c>
    </row>
    <row r="30" spans="1:14" x14ac:dyDescent="0.3">
      <c r="A30">
        <v>1.23</v>
      </c>
      <c r="B30">
        <v>0.51008500255540146</v>
      </c>
      <c r="C30">
        <f t="shared" si="0"/>
        <v>0.56944444444444442</v>
      </c>
      <c r="D30" s="61">
        <v>6.63491944495666</v>
      </c>
      <c r="E30" s="61">
        <f>D30/'6 ламп'!G$2*'Проверка стенда по стёклам'!D$8/100</f>
        <v>0.95741983332707936</v>
      </c>
      <c r="F30">
        <v>2.12</v>
      </c>
      <c r="G30">
        <f>F30/'8 ламп'!G30</f>
        <v>0.64746592221930799</v>
      </c>
      <c r="H30">
        <v>28</v>
      </c>
      <c r="I30">
        <v>1.92</v>
      </c>
      <c r="J30">
        <f t="shared" si="1"/>
        <v>0.740792184642452</v>
      </c>
      <c r="K30" s="1">
        <v>1.42</v>
      </c>
      <c r="L30" s="41">
        <v>1.23</v>
      </c>
      <c r="M30" s="1">
        <f>K30/('Сравнение с расчётом'!$P$7*'Проверка стенда по стёклам'!$D$8/100)</f>
        <v>0.88371601595249427</v>
      </c>
      <c r="N30" s="1">
        <f>L30/('Сравнение с расчётом'!$P$7*'Проверка стенда по стёклам'!$D$8/100)</f>
        <v>0.76547232367716056</v>
      </c>
    </row>
    <row r="31" spans="1:14" x14ac:dyDescent="0.3">
      <c r="A31">
        <v>1.54</v>
      </c>
      <c r="B31">
        <v>0.63864301132952705</v>
      </c>
      <c r="C31">
        <f t="shared" si="0"/>
        <v>0.71296296296296291</v>
      </c>
      <c r="D31" s="61">
        <v>6.6349519037219702</v>
      </c>
      <c r="E31" s="61">
        <f>D31/'6 ламп'!G$2*'Проверка стенда по стёклам'!D$8/100</f>
        <v>0.95742451713159737</v>
      </c>
      <c r="F31">
        <v>2.35</v>
      </c>
      <c r="G31">
        <f>F31/'8 ламп'!G31</f>
        <v>0.71770986661102532</v>
      </c>
      <c r="H31">
        <v>29</v>
      </c>
      <c r="I31">
        <v>1.92</v>
      </c>
      <c r="J31">
        <f t="shared" si="1"/>
        <v>0.740792184642452</v>
      </c>
      <c r="K31" s="1">
        <v>1.43</v>
      </c>
      <c r="L31" s="41">
        <v>1.32</v>
      </c>
      <c r="M31" s="1">
        <f>K31/('Сравнение с расчётом'!$P$7*'Проверка стенда по стёклам'!$D$8/100)</f>
        <v>0.88993936817751185</v>
      </c>
      <c r="N31" s="1">
        <f>L31/('Сравнение с расчётом'!$P$7*'Проверка стенда по стёклам'!$D$8/100)</f>
        <v>0.82148249370231874</v>
      </c>
    </row>
    <row r="32" spans="1:14" x14ac:dyDescent="0.3">
      <c r="A32">
        <v>1.54</v>
      </c>
      <c r="B32">
        <v>0.63864301132952705</v>
      </c>
      <c r="C32">
        <f t="shared" si="0"/>
        <v>0.71296296296296291</v>
      </c>
      <c r="D32" s="61">
        <v>6.5330947700431699</v>
      </c>
      <c r="E32" s="61">
        <f>D32/'6 ламп'!G$2*'Проверка стенда по стёклам'!D$8/100</f>
        <v>0.9427265180437473</v>
      </c>
      <c r="F32">
        <v>2.52</v>
      </c>
      <c r="G32">
        <f>F32/'8 ламп'!G32</f>
        <v>0.76962930377012073</v>
      </c>
      <c r="H32">
        <v>30</v>
      </c>
      <c r="I32">
        <v>1.9</v>
      </c>
      <c r="J32">
        <f t="shared" si="1"/>
        <v>0.73307559938575984</v>
      </c>
      <c r="K32" s="1">
        <v>1.42</v>
      </c>
      <c r="L32" s="41">
        <v>1.36</v>
      </c>
      <c r="M32" s="1">
        <f>K32/('Сравнение с расчётом'!$P$7*'Проверка стенда по стёклам'!$D$8/100)</f>
        <v>0.88371601595249427</v>
      </c>
      <c r="N32" s="1">
        <f>L32/('Сравнение с расчётом'!$P$7*'Проверка стенда по стёклам'!$D$8/100)</f>
        <v>0.84637590260238904</v>
      </c>
    </row>
    <row r="33" spans="1:14" x14ac:dyDescent="0.3">
      <c r="A33">
        <v>1.5</v>
      </c>
      <c r="B33">
        <v>0.62205488116512375</v>
      </c>
      <c r="C33">
        <f t="shared" si="0"/>
        <v>0.69444444444444442</v>
      </c>
      <c r="D33" s="61">
        <v>6.5331908171634803</v>
      </c>
      <c r="E33" s="61">
        <f>D33/'6 ламп'!G$2*'Проверка стенда по стёклам'!D$8/100</f>
        <v>0.94274037765706797</v>
      </c>
      <c r="F33">
        <v>2.65</v>
      </c>
      <c r="G33">
        <f>F33/'8 ламп'!G33</f>
        <v>0.80933240277413487</v>
      </c>
      <c r="H33">
        <v>31</v>
      </c>
      <c r="I33">
        <v>1.89</v>
      </c>
      <c r="J33">
        <f t="shared" si="1"/>
        <v>0.7292173067574137</v>
      </c>
      <c r="K33" s="1">
        <v>1.41</v>
      </c>
      <c r="L33" s="41">
        <v>1.31</v>
      </c>
      <c r="M33" s="1">
        <f>K33/('Сравнение с расчётом'!$P$7*'Проверка стенда по стёклам'!$D$8/100)</f>
        <v>0.8774926637274767</v>
      </c>
      <c r="N33" s="1">
        <f>L33/('Сравнение с расчётом'!$P$7*'Проверка стенда по стёклам'!$D$8/100)</f>
        <v>0.81525914147730116</v>
      </c>
    </row>
    <row r="34" spans="1:14" x14ac:dyDescent="0.3">
      <c r="A34">
        <v>1.5</v>
      </c>
      <c r="B34">
        <v>0.62205488116512375</v>
      </c>
      <c r="C34">
        <f t="shared" si="0"/>
        <v>0.69444444444444442</v>
      </c>
      <c r="D34" s="61">
        <v>6.4246577552039996</v>
      </c>
      <c r="E34" s="61">
        <f>D34/'6 ламп'!G$2*'Проверка стенда по стёклам'!D$8/100</f>
        <v>0.9270790411549783</v>
      </c>
      <c r="F34">
        <v>2.71</v>
      </c>
      <c r="G34">
        <f>F34/'8 ламп'!G34</f>
        <v>0.82765691000675679</v>
      </c>
      <c r="H34">
        <v>32</v>
      </c>
      <c r="I34">
        <v>1.88</v>
      </c>
      <c r="J34">
        <f t="shared" si="1"/>
        <v>0.72535901412906767</v>
      </c>
      <c r="K34" s="1">
        <v>1.4</v>
      </c>
      <c r="L34" s="41">
        <v>1.2</v>
      </c>
      <c r="M34" s="1">
        <f>K34/('Сравнение с расчётом'!$P$7*'Проверка стенда по стёклам'!$D$8/100)</f>
        <v>0.87126931150245912</v>
      </c>
      <c r="N34" s="1">
        <f>L34/('Сравнение с расчётом'!$P$7*'Проверка стенда по стёклам'!$D$8/100)</f>
        <v>0.74680226700210783</v>
      </c>
    </row>
    <row r="35" spans="1:14" x14ac:dyDescent="0.3">
      <c r="A35">
        <v>1.58</v>
      </c>
      <c r="B35">
        <v>0.65523114149393036</v>
      </c>
      <c r="C35">
        <f t="shared" si="0"/>
        <v>0.73148148148148151</v>
      </c>
      <c r="D35" s="61">
        <v>6.4247611009993602</v>
      </c>
      <c r="E35" s="61">
        <f>D35/'6 ламп'!G$2*'Проверка стенда по стёклам'!D$8/100</f>
        <v>0.92709395396816152</v>
      </c>
      <c r="F35">
        <v>2.5099999999999998</v>
      </c>
      <c r="G35">
        <f>F35/'8 ламп'!G35</f>
        <v>0.76657521923135041</v>
      </c>
      <c r="H35">
        <v>33</v>
      </c>
      <c r="I35">
        <v>1.89</v>
      </c>
      <c r="J35">
        <f t="shared" si="1"/>
        <v>0.7292173067574137</v>
      </c>
      <c r="K35" s="1">
        <v>1.38</v>
      </c>
      <c r="L35" s="41">
        <v>1.1000000000000001</v>
      </c>
      <c r="M35" s="1">
        <f>K35/('Сравнение с расчётом'!$P$7*'Проверка стенда по стёклам'!$D$8/100)</f>
        <v>0.85882260705242397</v>
      </c>
      <c r="N35" s="1">
        <f>L35/('Сравнение с расчётом'!$P$7*'Проверка стенда по стёклам'!$D$8/100)</f>
        <v>0.6845687447519323</v>
      </c>
    </row>
    <row r="36" spans="1:14" x14ac:dyDescent="0.3">
      <c r="A36">
        <v>1.58</v>
      </c>
      <c r="B36">
        <v>0.65523114149393036</v>
      </c>
      <c r="C36">
        <f t="shared" si="0"/>
        <v>0.73148148148148151</v>
      </c>
      <c r="D36" s="61">
        <v>5.8151273811146202</v>
      </c>
      <c r="E36" s="61">
        <f>D36/'6 ламп'!G$2*'Проверка стенда по стёклам'!D$8/100</f>
        <v>0.83912372021855985</v>
      </c>
      <c r="F36">
        <v>2.2400000000000002</v>
      </c>
      <c r="G36">
        <f>F36/'8 ламп'!G36</f>
        <v>0.68411493668455181</v>
      </c>
      <c r="H36">
        <v>34</v>
      </c>
      <c r="I36">
        <v>1.91</v>
      </c>
      <c r="J36">
        <f t="shared" si="1"/>
        <v>0.73693389201410597</v>
      </c>
      <c r="K36" s="1">
        <v>1.36</v>
      </c>
      <c r="L36" s="41">
        <v>1</v>
      </c>
      <c r="M36" s="1">
        <f>K36/('Сравнение с расчётом'!$P$7*'Проверка стенда по стёклам'!$D$8/100)</f>
        <v>0.84637590260238904</v>
      </c>
      <c r="N36" s="1">
        <f>L36/('Сравнение с расчётом'!$P$7*'Проверка стенда по стёклам'!$D$8/100)</f>
        <v>0.62233522250175655</v>
      </c>
    </row>
    <row r="37" spans="1:14" x14ac:dyDescent="0.3">
      <c r="A37">
        <v>1.89</v>
      </c>
      <c r="B37">
        <v>0.78378915026805585</v>
      </c>
      <c r="C37">
        <f t="shared" si="0"/>
        <v>0.87499999999999989</v>
      </c>
      <c r="D37" s="61">
        <v>5.5972057035551197</v>
      </c>
      <c r="E37" s="61">
        <f>D37/'6 ламп'!G$2*'Проверка стенда по стёклам'!D$8/100</f>
        <v>0.80767759070059442</v>
      </c>
      <c r="F37">
        <v>2.02</v>
      </c>
      <c r="G37">
        <f>F37/'8 ламп'!G37</f>
        <v>0.61692507683160469</v>
      </c>
      <c r="H37">
        <v>35</v>
      </c>
      <c r="I37">
        <v>1.94</v>
      </c>
      <c r="J37">
        <f t="shared" si="1"/>
        <v>0.74850876989914428</v>
      </c>
      <c r="K37" s="1">
        <v>1.35</v>
      </c>
      <c r="L37" s="41">
        <v>0.92</v>
      </c>
      <c r="M37" s="1">
        <f>K37/('Сравнение с расчётом'!$P$7*'Проверка стенда по стёклам'!$D$8/100)</f>
        <v>0.84015255037737147</v>
      </c>
      <c r="N37" s="1">
        <f>L37/('Сравнение с расчётом'!$P$7*'Проверка стенда по стёклам'!$D$8/100)</f>
        <v>0.57254840470161605</v>
      </c>
    </row>
    <row r="38" spans="1:14" x14ac:dyDescent="0.3">
      <c r="A38">
        <v>1.89</v>
      </c>
      <c r="B38">
        <v>0.78378915026805585</v>
      </c>
      <c r="C38">
        <f t="shared" si="0"/>
        <v>0.87499999999999989</v>
      </c>
      <c r="D38" s="61">
        <v>4.9460391663913299</v>
      </c>
      <c r="E38" s="61">
        <f>D38/'6 ламп'!G$2*'Проверка стенда по стёклам'!D$8/100</f>
        <v>0.71371416542443444</v>
      </c>
      <c r="F38">
        <v>1.93</v>
      </c>
      <c r="G38">
        <f>F38/'8 ламп'!G38</f>
        <v>0.58943831598267182</v>
      </c>
      <c r="H38">
        <v>36</v>
      </c>
      <c r="I38">
        <v>1.99</v>
      </c>
      <c r="J38">
        <f t="shared" si="1"/>
        <v>0.76780023304087486</v>
      </c>
      <c r="K38" s="1">
        <v>1.34</v>
      </c>
      <c r="L38" s="41">
        <v>0.88</v>
      </c>
      <c r="M38" s="1">
        <f>K38/('Сравнение с расчётом'!$P$7*'Проверка стенда по стёклам'!$D$8/100)</f>
        <v>0.83392919815235389</v>
      </c>
      <c r="N38" s="1">
        <f>L38/('Сравнение с расчётом'!$P$7*'Проверка стенда по стёклам'!$D$8/100)</f>
        <v>0.54765499580154575</v>
      </c>
    </row>
    <row r="39" spans="1:14" x14ac:dyDescent="0.3">
      <c r="A39">
        <v>1.85</v>
      </c>
      <c r="B39">
        <v>0.76720102010365265</v>
      </c>
      <c r="C39">
        <f t="shared" si="0"/>
        <v>0.85648148148148151</v>
      </c>
      <c r="D39" s="61">
        <v>4.9464354545047202</v>
      </c>
      <c r="E39" s="61">
        <f>D39/'6 ламп'!G$2*'Проверка стенда по стёклам'!D$8/100</f>
        <v>0.71377134985638091</v>
      </c>
      <c r="F39">
        <v>2.02</v>
      </c>
      <c r="G39">
        <f>F39/'8 ламп'!G39</f>
        <v>0.61692507683160469</v>
      </c>
      <c r="H39">
        <v>37</v>
      </c>
      <c r="I39">
        <v>2.0499999999999998</v>
      </c>
      <c r="J39">
        <f t="shared" si="1"/>
        <v>0.79094998881095135</v>
      </c>
      <c r="K39" s="1">
        <v>1.33</v>
      </c>
      <c r="L39" s="41">
        <v>0.87</v>
      </c>
      <c r="M39" s="1">
        <f>K39/('Сравнение с расчётом'!$P$7*'Проверка стенда по стёклам'!$D$8/100)</f>
        <v>0.82770584592733631</v>
      </c>
      <c r="N39" s="1">
        <f>L39/('Сравнение с расчётом'!$P$7*'Проверка стенда по стёклам'!$D$8/100)</f>
        <v>0.54143164357652818</v>
      </c>
    </row>
    <row r="40" spans="1:14" x14ac:dyDescent="0.3">
      <c r="A40">
        <v>1.85</v>
      </c>
      <c r="B40">
        <v>0.76720102010365265</v>
      </c>
      <c r="C40">
        <f t="shared" si="0"/>
        <v>0.85648148148148151</v>
      </c>
      <c r="D40" s="61">
        <v>4.8281486683213997</v>
      </c>
      <c r="E40" s="61">
        <f>D40/'6 ламп'!G$2*'Проверка стенда по стёклам'!D$8/100</f>
        <v>0.69670254954132749</v>
      </c>
      <c r="F40">
        <v>2.2400000000000002</v>
      </c>
      <c r="G40">
        <f>F40/'8 ламп'!G40</f>
        <v>0.68411493668455181</v>
      </c>
      <c r="H40">
        <v>38</v>
      </c>
      <c r="I40">
        <v>2.12</v>
      </c>
      <c r="J40">
        <f t="shared" si="1"/>
        <v>0.81795803720937421</v>
      </c>
      <c r="K40" s="1">
        <v>1.33</v>
      </c>
      <c r="L40" s="41">
        <v>0.9</v>
      </c>
      <c r="M40" s="1">
        <f>K40/('Сравнение с расчётом'!$P$7*'Проверка стенда по стёклам'!$D$8/100)</f>
        <v>0.82770584592733631</v>
      </c>
      <c r="N40" s="1">
        <f>L40/('Сравнение с расчётом'!$P$7*'Проверка стенда по стёклам'!$D$8/100)</f>
        <v>0.5601017002515809</v>
      </c>
    </row>
    <row r="41" spans="1:14" x14ac:dyDescent="0.3">
      <c r="A41">
        <v>1.68</v>
      </c>
      <c r="B41">
        <v>0.6967014669049385</v>
      </c>
      <c r="C41">
        <f t="shared" si="0"/>
        <v>0.77777777777777768</v>
      </c>
      <c r="D41" s="61">
        <v>4.8284461606607696</v>
      </c>
      <c r="E41" s="61">
        <f>D41/'6 ламп'!G$2*'Проверка стенда по стёклам'!D$8/100</f>
        <v>0.69674547772882678</v>
      </c>
      <c r="F41">
        <v>2.5099999999999998</v>
      </c>
      <c r="G41">
        <f>F41/'8 ламп'!G41</f>
        <v>0.76657521923135041</v>
      </c>
      <c r="H41">
        <v>39</v>
      </c>
      <c r="I41">
        <v>2.17</v>
      </c>
      <c r="J41">
        <f t="shared" si="1"/>
        <v>0.83724950035110468</v>
      </c>
      <c r="K41" s="1">
        <v>1.33</v>
      </c>
      <c r="L41" s="41">
        <v>0.96</v>
      </c>
      <c r="M41" s="1">
        <f>K41/('Сравнение с расчётом'!$P$7*'Проверка стенда по стёклам'!$D$8/100)</f>
        <v>0.82770584592733631</v>
      </c>
      <c r="N41" s="1">
        <f>L41/('Сравнение с расчётом'!$P$7*'Проверка стенда по стёклам'!$D$8/100)</f>
        <v>0.59744181360168624</v>
      </c>
    </row>
    <row r="42" spans="1:14" x14ac:dyDescent="0.3">
      <c r="A42">
        <v>1.68</v>
      </c>
      <c r="B42">
        <v>0.6967014669049385</v>
      </c>
      <c r="C42">
        <f t="shared" si="0"/>
        <v>0.77777777777777768</v>
      </c>
      <c r="D42" s="61">
        <v>3.4018830388063601</v>
      </c>
      <c r="E42" s="61">
        <f>D42/'6 ламп'!G$2*'Проверка стенда по стёклам'!D$8/100</f>
        <v>0.49089221339197109</v>
      </c>
      <c r="F42">
        <v>2.71</v>
      </c>
      <c r="G42">
        <f>F42/'8 ламп'!G42</f>
        <v>0.82765691000675679</v>
      </c>
      <c r="H42">
        <v>40</v>
      </c>
      <c r="I42">
        <v>2.23</v>
      </c>
      <c r="J42">
        <f t="shared" si="1"/>
        <v>0.86039925612118129</v>
      </c>
      <c r="K42" s="1">
        <v>1.34</v>
      </c>
      <c r="L42" s="41">
        <v>1.03</v>
      </c>
      <c r="M42" s="1">
        <f>K42/('Сравнение с расчётом'!$P$7*'Проверка стенда по стёклам'!$D$8/100)</f>
        <v>0.83392919815235389</v>
      </c>
      <c r="N42" s="1">
        <f>L42/('Сравнение с расчётом'!$P$7*'Проверка стенда по стёклам'!$D$8/100)</f>
        <v>0.64100527917680927</v>
      </c>
    </row>
    <row r="43" spans="1:14" x14ac:dyDescent="0.3">
      <c r="A43">
        <v>1.63</v>
      </c>
      <c r="B43">
        <v>0.67596630419943438</v>
      </c>
      <c r="C43">
        <f t="shared" si="0"/>
        <v>0.75462962962962954</v>
      </c>
      <c r="D43" s="61">
        <v>3.4014133675457701</v>
      </c>
      <c r="E43" s="61">
        <f>D43/'6 ламп'!G$2*'Проверка стенда по стёклам'!D$8/100</f>
        <v>0.49082443976129442</v>
      </c>
      <c r="F43">
        <v>2.65</v>
      </c>
      <c r="G43">
        <f>F43/'8 ламп'!G43</f>
        <v>0.80933240277413487</v>
      </c>
      <c r="H43">
        <v>41</v>
      </c>
      <c r="I43">
        <v>2.21</v>
      </c>
      <c r="J43">
        <f t="shared" si="1"/>
        <v>0.85268267086448912</v>
      </c>
      <c r="K43" s="1">
        <v>1.36</v>
      </c>
      <c r="L43" s="41">
        <v>1.1299999999999999</v>
      </c>
      <c r="M43" s="1">
        <f>K43/('Сравнение с расчётом'!$P$7*'Проверка стенда по стёклам'!$D$8/100)</f>
        <v>0.84637590260238904</v>
      </c>
      <c r="N43" s="1">
        <f>L43/('Сравнение с расчётом'!$P$7*'Проверка стенда по стёклам'!$D$8/100)</f>
        <v>0.70323880142698492</v>
      </c>
    </row>
    <row r="44" spans="1:14" x14ac:dyDescent="0.3">
      <c r="A44">
        <v>1.63</v>
      </c>
      <c r="B44">
        <v>0.67596630419943438</v>
      </c>
      <c r="C44">
        <f t="shared" si="0"/>
        <v>0.75462962962962954</v>
      </c>
      <c r="D44" s="61">
        <v>3.1622464513447901</v>
      </c>
      <c r="E44" s="61">
        <f>D44/'6 ламп'!G$2*'Проверка стенда по стёклам'!D$8/100</f>
        <v>0.45631261924167243</v>
      </c>
      <c r="F44">
        <v>2.52</v>
      </c>
      <c r="G44">
        <f>F44/'8 ламп'!G44</f>
        <v>0.76962930377012073</v>
      </c>
      <c r="H44">
        <v>42</v>
      </c>
      <c r="I44">
        <v>2.13</v>
      </c>
      <c r="J44">
        <f t="shared" si="1"/>
        <v>0.82181632983772024</v>
      </c>
      <c r="K44" s="1">
        <v>1.37</v>
      </c>
      <c r="L44" s="41">
        <v>1.22</v>
      </c>
      <c r="M44" s="1">
        <f>K44/('Сравнение с расчётом'!$P$7*'Проверка стенда по стёклам'!$D$8/100)</f>
        <v>0.85259925482740662</v>
      </c>
      <c r="N44" s="1">
        <f>L44/('Сравнение с расчётом'!$P$7*'Проверка стенда по стёклам'!$D$8/100)</f>
        <v>0.75924897145214298</v>
      </c>
    </row>
    <row r="45" spans="1:14" x14ac:dyDescent="0.3">
      <c r="A45">
        <v>1.45</v>
      </c>
      <c r="B45">
        <v>0.60131971845961962</v>
      </c>
      <c r="C45">
        <f t="shared" si="0"/>
        <v>0.67129629629629628</v>
      </c>
      <c r="D45" s="61">
        <v>3.09472715368114</v>
      </c>
      <c r="E45" s="61">
        <f>D45/'6 ламп'!G$2*'Проверка стенда по стёклам'!D$8/100</f>
        <v>0.44656957484576332</v>
      </c>
      <c r="F45">
        <v>2.35</v>
      </c>
      <c r="G45">
        <f>F45/'8 ламп'!G45</f>
        <v>0.71770986661102532</v>
      </c>
      <c r="H45">
        <v>43</v>
      </c>
      <c r="I45">
        <v>2.0499999999999998</v>
      </c>
      <c r="J45">
        <f t="shared" si="1"/>
        <v>0.79094998881095135</v>
      </c>
      <c r="K45" s="1">
        <v>1.39</v>
      </c>
      <c r="L45" s="41">
        <v>1.22</v>
      </c>
      <c r="M45" s="1">
        <f>K45/('Сравнение с расчётом'!$P$7*'Проверка стенда по стёклам'!$D$8/100)</f>
        <v>0.86504595927744155</v>
      </c>
      <c r="N45" s="1">
        <f>L45/('Сравнение с расчётом'!$P$7*'Проверка стенда по стёклам'!$D$8/100)</f>
        <v>0.75924897145214298</v>
      </c>
    </row>
    <row r="46" spans="1:14" x14ac:dyDescent="0.3">
      <c r="A46">
        <v>1.45</v>
      </c>
      <c r="B46">
        <v>0.60131971845961962</v>
      </c>
      <c r="C46">
        <f t="shared" si="0"/>
        <v>0.67129629629629628</v>
      </c>
      <c r="D46" s="61">
        <v>3.0941042706897499</v>
      </c>
      <c r="E46" s="61">
        <f>D46/'6 ламп'!G$2*'Проверка стенда по стёклам'!D$8/100</f>
        <v>0.44647969274022359</v>
      </c>
      <c r="F46">
        <v>2.12</v>
      </c>
      <c r="G46">
        <f>F46/'8 ламп'!G46</f>
        <v>0.64746592221930799</v>
      </c>
      <c r="H46">
        <v>44</v>
      </c>
      <c r="I46">
        <v>2.0499999999999998</v>
      </c>
      <c r="J46">
        <f t="shared" si="1"/>
        <v>0.79094998881095135</v>
      </c>
      <c r="K46" s="1">
        <v>1.41</v>
      </c>
      <c r="L46" s="41">
        <v>1.1299999999999999</v>
      </c>
      <c r="M46" s="1">
        <f>K46/('Сравнение с расчётом'!$P$7*'Проверка стенда по стёклам'!$D$8/100)</f>
        <v>0.8774926637274767</v>
      </c>
      <c r="N46" s="1">
        <f>L46/('Сравнение с расчётом'!$P$7*'Проверка стенда по стёклам'!$D$8/100)</f>
        <v>0.70323880142698492</v>
      </c>
    </row>
    <row r="47" spans="1:14" x14ac:dyDescent="0.3">
      <c r="A47">
        <v>1.5</v>
      </c>
      <c r="B47">
        <v>0.62205488116512375</v>
      </c>
      <c r="C47">
        <f t="shared" si="0"/>
        <v>0.69444444444444442</v>
      </c>
      <c r="D47" s="61">
        <v>2.8808396399309202</v>
      </c>
      <c r="E47" s="61">
        <f>D47/'6 ламп'!G$2*'Проверка стенда по стёклам'!D$8/100</f>
        <v>0.41570557574760758</v>
      </c>
      <c r="F47">
        <v>1.91</v>
      </c>
      <c r="G47">
        <f>F47/'8 ламп'!G47</f>
        <v>0.58333014690513119</v>
      </c>
      <c r="H47">
        <v>45</v>
      </c>
      <c r="I47">
        <v>2.08</v>
      </c>
      <c r="J47">
        <f t="shared" si="1"/>
        <v>0.80252486669598977</v>
      </c>
      <c r="K47" s="1">
        <v>1.42</v>
      </c>
      <c r="L47" s="41">
        <v>1.08</v>
      </c>
      <c r="M47" s="1">
        <f>K47/('Сравнение с расчётом'!$P$7*'Проверка стенда по стёклам'!$D$8/100)</f>
        <v>0.88371601595249427</v>
      </c>
      <c r="N47" s="1">
        <f>L47/('Сравнение с расчётом'!$P$7*'Проверка стенда по стёклам'!$D$8/100)</f>
        <v>0.67212204030189715</v>
      </c>
    </row>
    <row r="48" spans="1:14" x14ac:dyDescent="0.3">
      <c r="A48">
        <v>1.5</v>
      </c>
      <c r="B48">
        <v>0.62205488116512375</v>
      </c>
      <c r="C48">
        <f t="shared" si="0"/>
        <v>0.69444444444444442</v>
      </c>
      <c r="D48" s="61">
        <v>2.8692794016352301</v>
      </c>
      <c r="E48" s="61">
        <f>D48/'6 ламп'!G$2*'Проверка стенда по стёклам'!D$8/100</f>
        <v>0.41403743169339541</v>
      </c>
      <c r="F48">
        <v>1.95</v>
      </c>
      <c r="G48">
        <f>F48/'8 ламп'!G48</f>
        <v>0.59554648506021246</v>
      </c>
      <c r="H48">
        <v>46</v>
      </c>
      <c r="I48">
        <v>2.06</v>
      </c>
      <c r="J48">
        <f t="shared" si="1"/>
        <v>0.7948082814392976</v>
      </c>
      <c r="K48" s="1">
        <v>1.43</v>
      </c>
      <c r="L48" s="41">
        <v>1.18</v>
      </c>
      <c r="M48" s="1">
        <f>K48/('Сравнение с расчётом'!$P$7*'Проверка стенда по стёклам'!$D$8/100)</f>
        <v>0.88993936817751185</v>
      </c>
      <c r="N48" s="1">
        <f>L48/('Сравнение с расчётом'!$P$7*'Проверка стенда по стёклам'!$D$8/100)</f>
        <v>0.73435556255207268</v>
      </c>
    </row>
    <row r="49" spans="1:14" x14ac:dyDescent="0.3">
      <c r="A49">
        <v>1.47</v>
      </c>
      <c r="B49">
        <v>0.60961378354182127</v>
      </c>
      <c r="C49">
        <f t="shared" si="0"/>
        <v>0.68055555555555547</v>
      </c>
      <c r="D49" s="61">
        <v>2.9013539733382601</v>
      </c>
      <c r="E49" s="61">
        <f>D49/'6 ламп'!G$2*'Проверка стенда по стёклам'!D$8/100</f>
        <v>0.41866579701850787</v>
      </c>
      <c r="F49">
        <v>2.12</v>
      </c>
      <c r="G49">
        <f>F49/'8 ламп'!G49</f>
        <v>0.64746592221930799</v>
      </c>
      <c r="H49">
        <v>47</v>
      </c>
      <c r="I49">
        <v>2.0299999999999998</v>
      </c>
      <c r="J49">
        <f t="shared" si="1"/>
        <v>0.78323340355425919</v>
      </c>
      <c r="K49" s="1">
        <v>1.44</v>
      </c>
      <c r="L49" s="41">
        <v>1.34</v>
      </c>
      <c r="M49" s="1">
        <f>K49/('Сравнение с расчётом'!$P$7*'Проверка стенда по стёклам'!$D$8/100)</f>
        <v>0.89616272040252942</v>
      </c>
      <c r="N49" s="1">
        <f>L49/('Сравнение с расчётом'!$P$7*'Проверка стенда по стёклам'!$D$8/100)</f>
        <v>0.83392919815235389</v>
      </c>
    </row>
    <row r="50" spans="1:14" x14ac:dyDescent="0.3">
      <c r="A50">
        <v>1.47</v>
      </c>
      <c r="B50">
        <v>0.60961378354182127</v>
      </c>
      <c r="C50">
        <f t="shared" si="0"/>
        <v>0.68055555555555547</v>
      </c>
      <c r="D50" s="61">
        <v>3.0095099296673702</v>
      </c>
      <c r="E50" s="61">
        <f>D50/'6 ламп'!G$2*'Проверка стенда по стёклам'!D$8/100</f>
        <v>0.43427271712371862</v>
      </c>
      <c r="F50">
        <v>2.09</v>
      </c>
      <c r="G50">
        <f>F50/'8 ламп'!G50</f>
        <v>0.63830366860299692</v>
      </c>
      <c r="H50">
        <v>48</v>
      </c>
      <c r="I50">
        <v>2.0299999999999998</v>
      </c>
      <c r="J50">
        <f t="shared" si="1"/>
        <v>0.78323340355425919</v>
      </c>
      <c r="K50" s="1">
        <v>1.45</v>
      </c>
      <c r="L50" s="41">
        <v>1.42</v>
      </c>
      <c r="M50" s="1">
        <f>K50/('Сравнение с расчётом'!$P$7*'Проверка стенда по стёклам'!$D$8/100)</f>
        <v>0.902386072627547</v>
      </c>
      <c r="N50" s="1">
        <f>L50/('Сравнение с расчётом'!$P$7*'Проверка стенда по стёклам'!$D$8/100)</f>
        <v>0.88371601595249427</v>
      </c>
    </row>
    <row r="51" spans="1:14" x14ac:dyDescent="0.3">
      <c r="A51">
        <v>1.44</v>
      </c>
      <c r="B51">
        <v>0.5971726859185188</v>
      </c>
      <c r="C51">
        <f t="shared" si="0"/>
        <v>0.66666666666666663</v>
      </c>
      <c r="D51" s="61">
        <v>3.8265698673521702</v>
      </c>
      <c r="E51" s="61">
        <f>D51/'6 ламп'!G$2*'Проверка стенда по стёклам'!D$8/100</f>
        <v>0.55217458403350217</v>
      </c>
      <c r="F51">
        <v>2.2400000000000002</v>
      </c>
      <c r="G51">
        <f>F51/'8 ламп'!G51</f>
        <v>0.68411493668455181</v>
      </c>
      <c r="H51">
        <v>49</v>
      </c>
      <c r="I51">
        <v>2.09</v>
      </c>
      <c r="J51">
        <f t="shared" si="1"/>
        <v>0.8063831593243358</v>
      </c>
      <c r="K51" s="1">
        <v>1.45</v>
      </c>
      <c r="L51" s="41">
        <v>1.37</v>
      </c>
      <c r="M51" s="1">
        <f>K51/('Сравнение с расчётом'!$P$7*'Проверка стенда по стёклам'!$D$8/100)</f>
        <v>0.902386072627547</v>
      </c>
      <c r="N51" s="1">
        <f>L51/('Сравнение с расчётом'!$P$7*'Проверка стенда по стёклам'!$D$8/100)</f>
        <v>0.85259925482740662</v>
      </c>
    </row>
    <row r="52" spans="1:14" x14ac:dyDescent="0.3">
      <c r="A52">
        <v>1.73</v>
      </c>
      <c r="B52">
        <v>0.71743662961044263</v>
      </c>
      <c r="C52">
        <f t="shared" si="0"/>
        <v>0.80092592592592582</v>
      </c>
      <c r="D52" s="61">
        <v>3.8934400871160202</v>
      </c>
      <c r="E52" s="61">
        <f>D52/'6 ламп'!G$2*'Проверка стенда по стёклам'!D$8/100</f>
        <v>0.56182396639480803</v>
      </c>
      <c r="F52">
        <v>2.36</v>
      </c>
      <c r="G52">
        <f>F52/'8 ламп'!G52</f>
        <v>0.72076395114979563</v>
      </c>
      <c r="H52">
        <v>50</v>
      </c>
      <c r="I52">
        <v>2.12</v>
      </c>
      <c r="J52">
        <f t="shared" si="1"/>
        <v>0.81795803720937421</v>
      </c>
      <c r="K52" s="1">
        <v>1.45</v>
      </c>
      <c r="L52" s="41">
        <v>1.29</v>
      </c>
      <c r="M52" s="1">
        <f>K52/('Сравнение с расчётом'!$P$7*'Проверка стенда по стёклам'!$D$8/100)</f>
        <v>0.902386072627547</v>
      </c>
      <c r="N52" s="1">
        <f>L52/('Сравнение с расчётом'!$P$7*'Проверка стенда по стёклам'!$D$8/100)</f>
        <v>0.80281243702726601</v>
      </c>
    </row>
    <row r="53" spans="1:14" x14ac:dyDescent="0.3">
      <c r="A53">
        <v>1.44</v>
      </c>
      <c r="B53">
        <v>0.5971726859185188</v>
      </c>
      <c r="C53">
        <f t="shared" si="0"/>
        <v>0.66666666666666663</v>
      </c>
      <c r="D53" s="61">
        <v>4.1137661297908696</v>
      </c>
      <c r="E53" s="61">
        <f>D53/'6 ламп'!G$2*'Проверка стенда по стёклам'!D$8/100</f>
        <v>0.59361704614586863</v>
      </c>
      <c r="F53">
        <v>2.27</v>
      </c>
      <c r="G53">
        <f>F53/'8 ламп'!G53</f>
        <v>0.69327719030086277</v>
      </c>
      <c r="H53">
        <v>51</v>
      </c>
      <c r="I53">
        <v>2.14</v>
      </c>
      <c r="J53">
        <f t="shared" si="1"/>
        <v>0.82567462246606638</v>
      </c>
      <c r="K53" s="1">
        <v>1.45</v>
      </c>
      <c r="L53" s="41">
        <v>1.23</v>
      </c>
      <c r="M53" s="1">
        <f>K53/('Сравнение с расчётом'!$P$7*'Проверка стенда по стёклам'!$D$8/100)</f>
        <v>0.902386072627547</v>
      </c>
      <c r="N53" s="1">
        <f>L53/('Сравнение с расчётом'!$P$7*'Проверка стенда по стёклам'!$D$8/100)</f>
        <v>0.76547232367716056</v>
      </c>
    </row>
    <row r="54" spans="1:14" x14ac:dyDescent="0.3">
      <c r="A54">
        <v>1.73</v>
      </c>
      <c r="B54">
        <v>0.71743662961044263</v>
      </c>
      <c r="C54">
        <f t="shared" si="0"/>
        <v>0.80092592592592582</v>
      </c>
      <c r="D54" s="61">
        <v>4.2332371678229297</v>
      </c>
      <c r="E54" s="61">
        <f>D54/'6 ламп'!G$2*'Проверка стенда по стёклам'!D$8/100</f>
        <v>0.61085673417358288</v>
      </c>
      <c r="F54">
        <v>1.96</v>
      </c>
      <c r="G54">
        <f>F54/'8 ламп'!G54</f>
        <v>0.59860056959898278</v>
      </c>
      <c r="H54">
        <v>52</v>
      </c>
      <c r="I54">
        <v>2.11</v>
      </c>
      <c r="J54">
        <f t="shared" si="1"/>
        <v>0.81409974458102807</v>
      </c>
      <c r="K54" s="1">
        <v>1.45</v>
      </c>
      <c r="L54" s="41">
        <v>1.22</v>
      </c>
      <c r="M54" s="1">
        <f>K54/('Сравнение с расчётом'!$P$7*'Проверка стенда по стёклам'!$D$8/100)</f>
        <v>0.902386072627547</v>
      </c>
      <c r="N54" s="1">
        <f>L54/('Сравнение с расчётом'!$P$7*'Проверка стенда по стёклам'!$D$8/100)</f>
        <v>0.75924897145214298</v>
      </c>
    </row>
    <row r="55" spans="1:14" x14ac:dyDescent="0.3">
      <c r="A55">
        <v>1.95</v>
      </c>
      <c r="B55">
        <v>0.8086713455146608</v>
      </c>
      <c r="C55">
        <f t="shared" si="0"/>
        <v>0.90277777777777768</v>
      </c>
      <c r="D55" s="61">
        <v>4.2442524753915096</v>
      </c>
      <c r="E55" s="61">
        <f>D55/'6 ламп'!G$2*'Проверка стенда по стёклам'!D$8/100</f>
        <v>0.61244624464523945</v>
      </c>
      <c r="F55">
        <v>1.86</v>
      </c>
      <c r="G55">
        <f>F55/'8 ламп'!G55</f>
        <v>0.56805972421127959</v>
      </c>
      <c r="H55">
        <v>53</v>
      </c>
      <c r="I55">
        <v>2.0699999999999998</v>
      </c>
      <c r="J55">
        <f t="shared" si="1"/>
        <v>0.79866657406764363</v>
      </c>
      <c r="K55" s="1">
        <v>1.45</v>
      </c>
      <c r="L55" s="41">
        <v>1.26</v>
      </c>
      <c r="M55" s="1">
        <f>K55/('Сравнение с расчётом'!$P$7*'Проверка стенда по стёклам'!$D$8/100)</f>
        <v>0.902386072627547</v>
      </c>
      <c r="N55" s="1">
        <f>L55/('Сравнение с расчётом'!$P$7*'Проверка стенда по стёклам'!$D$8/100)</f>
        <v>0.78414238035221329</v>
      </c>
    </row>
    <row r="56" spans="1:14" x14ac:dyDescent="0.3">
      <c r="A56">
        <v>1.95</v>
      </c>
      <c r="B56">
        <v>0.8086713455146608</v>
      </c>
      <c r="C56">
        <f t="shared" si="0"/>
        <v>0.90277777777777768</v>
      </c>
      <c r="D56" s="61">
        <v>4.3639229340217103</v>
      </c>
      <c r="E56" s="61">
        <f>D56/'6 ламп'!G$2*'Проверка стенда по стёклам'!D$8/100</f>
        <v>0.62971470909404181</v>
      </c>
      <c r="F56">
        <v>1.75</v>
      </c>
      <c r="G56">
        <f>F56/'8 ламп'!G56</f>
        <v>0.53446479428480609</v>
      </c>
      <c r="H56">
        <v>54</v>
      </c>
      <c r="I56">
        <v>2.0099999999999998</v>
      </c>
      <c r="J56">
        <f t="shared" si="1"/>
        <v>0.77551681829756691</v>
      </c>
      <c r="K56" s="1">
        <v>1.45</v>
      </c>
      <c r="L56" s="41">
        <v>1.33</v>
      </c>
      <c r="M56" s="1">
        <f>K56/('Сравнение с расчётом'!$P$7*'Проверка стенда по стёклам'!$D$8/100)</f>
        <v>0.902386072627547</v>
      </c>
      <c r="N56" s="1">
        <f>L56/('Сравнение с расчётом'!$P$7*'Проверка стенда по стёклам'!$D$8/100)</f>
        <v>0.82770584592733631</v>
      </c>
    </row>
    <row r="57" spans="1:14" x14ac:dyDescent="0.3">
      <c r="A57">
        <v>2.0299999999999998</v>
      </c>
      <c r="B57">
        <v>0.84184760584346729</v>
      </c>
      <c r="C57">
        <f t="shared" si="0"/>
        <v>0.93981481481481466</v>
      </c>
      <c r="D57" s="61">
        <v>5.06690593724145</v>
      </c>
      <c r="E57" s="61">
        <f>D57/'6 ламп'!G$2*'Проверка стенда по стёклам'!D$8/100</f>
        <v>0.731155257899199</v>
      </c>
      <c r="F57">
        <v>1.9</v>
      </c>
      <c r="G57">
        <f>F57/'8 ламп'!G57</f>
        <v>0.58027606236636087</v>
      </c>
      <c r="H57">
        <v>55</v>
      </c>
      <c r="I57">
        <v>1.96</v>
      </c>
      <c r="J57">
        <f t="shared" si="1"/>
        <v>0.75622535515583644</v>
      </c>
      <c r="K57" s="1">
        <v>1.44</v>
      </c>
      <c r="L57" s="41">
        <v>1.4</v>
      </c>
      <c r="M57" s="1">
        <f>K57/('Сравнение с расчётом'!$P$7*'Проверка стенда по стёклам'!$D$8/100)</f>
        <v>0.89616272040252942</v>
      </c>
      <c r="N57" s="1">
        <f>L57/('Сравнение с расчётом'!$P$7*'Проверка стенда по стёклам'!$D$8/100)</f>
        <v>0.87126931150245912</v>
      </c>
    </row>
    <row r="58" spans="1:14" x14ac:dyDescent="0.3">
      <c r="A58">
        <v>2.0299999999999998</v>
      </c>
      <c r="B58">
        <v>0.84184760584346729</v>
      </c>
      <c r="C58">
        <f t="shared" si="0"/>
        <v>0.93981481481481466</v>
      </c>
      <c r="D58" s="61">
        <v>5.0664596341756596</v>
      </c>
      <c r="E58" s="61">
        <f>D58/'6 ламп'!G$2*'Проверка стенда по стёклам'!D$8/100</f>
        <v>0.731090856302404</v>
      </c>
      <c r="F58">
        <v>2</v>
      </c>
      <c r="G58">
        <f>F58/'8 ламп'!G58</f>
        <v>0.61081690775406405</v>
      </c>
      <c r="H58">
        <v>56</v>
      </c>
      <c r="I58">
        <v>1.92</v>
      </c>
      <c r="J58">
        <f t="shared" si="1"/>
        <v>0.740792184642452</v>
      </c>
      <c r="K58" s="1">
        <v>1.44</v>
      </c>
      <c r="L58" s="41">
        <v>1.47</v>
      </c>
      <c r="M58" s="1">
        <f>K58/('Сравнение с расчётом'!$P$7*'Проверка стенда по стёклам'!$D$8/100)</f>
        <v>0.89616272040252942</v>
      </c>
      <c r="N58" s="1">
        <f>L58/('Сравнение с расчётом'!$P$7*'Проверка стенда по стёклам'!$D$8/100)</f>
        <v>0.91483277707758215</v>
      </c>
    </row>
    <row r="59" spans="1:14" x14ac:dyDescent="0.3">
      <c r="A59">
        <v>2.09</v>
      </c>
      <c r="B59">
        <v>0.86672980109007236</v>
      </c>
      <c r="C59">
        <f t="shared" si="0"/>
        <v>0.96759259259259245</v>
      </c>
      <c r="D59" s="61">
        <v>5.7174956270905204</v>
      </c>
      <c r="E59" s="61">
        <f>D59/'6 ламп'!G$2*'Проверка стенда по стёклам'!D$8/100</f>
        <v>0.82503544402460616</v>
      </c>
      <c r="F59">
        <v>2.29</v>
      </c>
      <c r="G59">
        <f>F59/'8 ламп'!G59</f>
        <v>0.6993853593784034</v>
      </c>
      <c r="H59">
        <v>57</v>
      </c>
      <c r="I59">
        <v>1.89</v>
      </c>
      <c r="J59">
        <f t="shared" si="1"/>
        <v>0.7292173067574137</v>
      </c>
      <c r="K59" s="1">
        <v>1.44</v>
      </c>
      <c r="L59" s="41">
        <v>1.51</v>
      </c>
      <c r="M59" s="1">
        <f>K59/('Сравнение с расчётом'!$P$7*'Проверка стенда по стёклам'!$D$8/100)</f>
        <v>0.89616272040252942</v>
      </c>
      <c r="N59" s="1">
        <f>L59/('Сравнение с расчётом'!$P$7*'Проверка стенда по стёклам'!$D$8/100)</f>
        <v>0.93972618597765245</v>
      </c>
    </row>
    <row r="60" spans="1:14" x14ac:dyDescent="0.3">
      <c r="A60">
        <v>2.09</v>
      </c>
      <c r="B60">
        <v>0.86672980109007236</v>
      </c>
      <c r="C60">
        <f t="shared" si="0"/>
        <v>0.96759259259259245</v>
      </c>
      <c r="D60" s="61">
        <v>5.7170794220453498</v>
      </c>
      <c r="E60" s="61">
        <f>D60/'6 ламп'!G$2*'Проверка стенда по стёклам'!D$8/100</f>
        <v>0.82497538557652961</v>
      </c>
      <c r="F60">
        <v>2.4500000000000002</v>
      </c>
      <c r="G60">
        <f>F60/'8 ламп'!G60</f>
        <v>0.7482507119987285</v>
      </c>
      <c r="H60">
        <v>58</v>
      </c>
      <c r="I60">
        <v>1.89</v>
      </c>
      <c r="J60">
        <f t="shared" si="1"/>
        <v>0.7292173067574137</v>
      </c>
      <c r="K60" s="1">
        <v>1.44</v>
      </c>
      <c r="L60" s="41">
        <v>1.52</v>
      </c>
      <c r="M60" s="1">
        <f>K60/('Сравнение с расчётом'!$P$7*'Проверка стенда по стёклам'!$D$8/100)</f>
        <v>0.89616272040252942</v>
      </c>
      <c r="N60" s="1">
        <f>L60/('Сравнение с расчётом'!$P$7*'Проверка стенда по стёклам'!$D$8/100)</f>
        <v>0.94594953820267003</v>
      </c>
    </row>
    <row r="61" spans="1:14" x14ac:dyDescent="0.3">
      <c r="A61">
        <v>2.0699999999999998</v>
      </c>
      <c r="B61">
        <v>0.85843573600787071</v>
      </c>
      <c r="C61">
        <f t="shared" si="0"/>
        <v>0.95833333333333315</v>
      </c>
      <c r="D61" s="61">
        <v>5.7166574775476304</v>
      </c>
      <c r="E61" s="61">
        <f>D61/'6 ламп'!G$2*'Проверка стенда по стёклам'!D$8/100</f>
        <v>0.82491449892462199</v>
      </c>
      <c r="F61">
        <v>2.36</v>
      </c>
      <c r="G61">
        <f>F61/'8 ламп'!G61</f>
        <v>0.72076395114979563</v>
      </c>
      <c r="H61">
        <v>59</v>
      </c>
      <c r="I61">
        <v>1.91</v>
      </c>
      <c r="J61">
        <f t="shared" si="1"/>
        <v>0.73693389201410597</v>
      </c>
      <c r="K61" s="1">
        <v>1.45</v>
      </c>
      <c r="L61" s="41">
        <v>1.52</v>
      </c>
      <c r="M61" s="1">
        <f>K61/('Сравнение с расчётом'!$P$7*'Проверка стенда по стёклам'!$D$8/100)</f>
        <v>0.902386072627547</v>
      </c>
      <c r="N61" s="1">
        <f>L61/('Сравнение с расчётом'!$P$7*'Проверка стенда по стёклам'!$D$8/100)</f>
        <v>0.94594953820267003</v>
      </c>
    </row>
    <row r="62" spans="1:14" x14ac:dyDescent="0.3">
      <c r="A62">
        <v>2.0699999999999998</v>
      </c>
      <c r="B62">
        <v>0.85843573600787071</v>
      </c>
      <c r="C62">
        <f t="shared" si="0"/>
        <v>0.95833333333333315</v>
      </c>
      <c r="D62" s="61">
        <v>6.32499577662617</v>
      </c>
      <c r="E62" s="61">
        <f>D62/'6 ламп'!G$2*'Проверка стенда по стёклам'!D$8/100</f>
        <v>0.91269780326495953</v>
      </c>
      <c r="F62">
        <v>2.27</v>
      </c>
      <c r="G62">
        <f>F62/'8 ламп'!G62</f>
        <v>0.69327719030086277</v>
      </c>
      <c r="H62">
        <v>60</v>
      </c>
      <c r="I62">
        <v>1.92</v>
      </c>
      <c r="J62">
        <f t="shared" si="1"/>
        <v>0.740792184642452</v>
      </c>
      <c r="K62" s="1">
        <v>1.45</v>
      </c>
      <c r="L62" s="41">
        <v>1.51</v>
      </c>
      <c r="M62" s="1">
        <f>K62/('Сравнение с расчётом'!$P$7*'Проверка стенда по стёклам'!$D$8/100)</f>
        <v>0.902386072627547</v>
      </c>
      <c r="N62" s="1">
        <f>L62/('Сравнение с расчётом'!$P$7*'Проверка стенда по стёклам'!$D$8/100)</f>
        <v>0.93972618597765245</v>
      </c>
    </row>
    <row r="63" spans="1:14" x14ac:dyDescent="0.3">
      <c r="A63">
        <v>1.96</v>
      </c>
      <c r="B63">
        <v>0.81281837805576163</v>
      </c>
      <c r="C63">
        <f t="shared" si="0"/>
        <v>0.90740740740740733</v>
      </c>
      <c r="D63" s="61">
        <v>6.2163311488342696</v>
      </c>
      <c r="E63" s="61">
        <f>D63/'6 ламп'!G$2*'Проверка стенда по стёклам'!D$8/100</f>
        <v>0.89701748179426688</v>
      </c>
      <c r="F63">
        <v>2.1</v>
      </c>
      <c r="G63">
        <f>F63/'8 ламп'!G63</f>
        <v>0.64135775314176735</v>
      </c>
      <c r="H63">
        <v>61</v>
      </c>
      <c r="I63">
        <v>1.95</v>
      </c>
      <c r="J63">
        <f t="shared" si="1"/>
        <v>0.75236706252749042</v>
      </c>
      <c r="K63" s="1">
        <v>1.45</v>
      </c>
      <c r="L63" s="41">
        <v>1.5</v>
      </c>
      <c r="M63" s="1">
        <f>K63/('Сравнение с расчётом'!$P$7*'Проверка стенда по стёклам'!$D$8/100)</f>
        <v>0.902386072627547</v>
      </c>
      <c r="N63" s="1">
        <f>L63/('Сравнение с расчётом'!$P$7*'Проверка стенда по стёклам'!$D$8/100)</f>
        <v>0.93350283375263488</v>
      </c>
    </row>
    <row r="64" spans="1:14" x14ac:dyDescent="0.3">
      <c r="A64">
        <v>1.96</v>
      </c>
      <c r="B64">
        <v>0.81281837805576163</v>
      </c>
      <c r="C64">
        <f t="shared" si="0"/>
        <v>0.90740740740740733</v>
      </c>
      <c r="D64" s="61">
        <v>6.1076397451623796</v>
      </c>
      <c r="E64" s="61">
        <f>D64/'6 ламп'!G$2*'Проверка стенда по стёклам'!D$8/100</f>
        <v>0.88133329656022796</v>
      </c>
      <c r="F64">
        <v>1.99</v>
      </c>
      <c r="G64">
        <f>F64/'8 ламп'!G64</f>
        <v>0.60776282321529373</v>
      </c>
      <c r="H64">
        <v>62</v>
      </c>
      <c r="I64">
        <v>2.0099999999999998</v>
      </c>
      <c r="J64">
        <f t="shared" si="1"/>
        <v>0.77551681829756691</v>
      </c>
      <c r="K64" s="1">
        <v>1.45</v>
      </c>
      <c r="L64" s="41">
        <v>1.48</v>
      </c>
      <c r="M64" s="1">
        <f>K64/('Сравнение с расчётом'!$P$7*'Проверка стенда по стёклам'!$D$8/100)</f>
        <v>0.902386072627547</v>
      </c>
      <c r="N64" s="1">
        <f>L64/('Сравнение с расчётом'!$P$7*'Проверка стенда по стёклам'!$D$8/100)</f>
        <v>0.92105612930259972</v>
      </c>
    </row>
    <row r="65" spans="1:14" x14ac:dyDescent="0.3">
      <c r="A65">
        <v>1.81</v>
      </c>
      <c r="B65">
        <v>0.75061288993924935</v>
      </c>
      <c r="C65">
        <f t="shared" si="0"/>
        <v>0.83796296296296291</v>
      </c>
      <c r="D65" s="61">
        <v>5.5555886590477401</v>
      </c>
      <c r="E65" s="61">
        <f>D65/'6 ламп'!G$2*'Проверка стенда по стёклам'!D$8/100</f>
        <v>0.80167224517283397</v>
      </c>
      <c r="F65">
        <v>1.78</v>
      </c>
      <c r="G65">
        <f>F65/'8 ламп'!G65</f>
        <v>0.54362704790111704</v>
      </c>
      <c r="H65">
        <v>63</v>
      </c>
      <c r="I65">
        <v>2.04</v>
      </c>
      <c r="J65">
        <f t="shared" si="1"/>
        <v>0.78709169618260533</v>
      </c>
      <c r="K65" s="1">
        <v>1.44</v>
      </c>
      <c r="L65" s="41">
        <v>1.45</v>
      </c>
      <c r="M65" s="1">
        <f>K65/('Сравнение с расчётом'!$P$7*'Проверка стенда по стёклам'!$D$8/100)</f>
        <v>0.89616272040252942</v>
      </c>
      <c r="N65" s="1">
        <f>L65/('Сравнение с расчётом'!$P$7*'Проверка стенда по стёклам'!$D$8/100)</f>
        <v>0.902386072627547</v>
      </c>
    </row>
    <row r="66" spans="1:14" x14ac:dyDescent="0.3">
      <c r="A66">
        <v>1.81</v>
      </c>
      <c r="B66">
        <v>0.75061288993924935</v>
      </c>
      <c r="C66">
        <f t="shared" si="0"/>
        <v>0.83796296296296291</v>
      </c>
      <c r="D66" s="61">
        <v>5.7638782549468504</v>
      </c>
      <c r="E66" s="61">
        <f>D66/'6 ламп'!G$2*'Проверка стенда по стёклам'!D$8/100</f>
        <v>0.83172846391729449</v>
      </c>
      <c r="F66">
        <v>1.88</v>
      </c>
      <c r="G66">
        <f>F66/'8 ламп'!G66</f>
        <v>0.57416789328882023</v>
      </c>
      <c r="H66">
        <v>64</v>
      </c>
      <c r="I66">
        <v>2.11</v>
      </c>
      <c r="J66">
        <f t="shared" si="1"/>
        <v>0.81409974458102807</v>
      </c>
      <c r="K66" s="1">
        <v>1.43</v>
      </c>
      <c r="L66" s="41">
        <v>1.41</v>
      </c>
      <c r="M66" s="1">
        <f>K66/('Сравнение с расчётом'!$P$7*'Проверка стенда по стёклам'!$D$8/100)</f>
        <v>0.88993936817751185</v>
      </c>
      <c r="N66" s="1">
        <f>L66/('Сравнение с расчётом'!$P$7*'Проверка стенда по стёклам'!$D$8/100)</f>
        <v>0.8774926637274767</v>
      </c>
    </row>
    <row r="67" spans="1:14" x14ac:dyDescent="0.3">
      <c r="A67">
        <v>1.65</v>
      </c>
      <c r="B67">
        <v>0.68426036928163603</v>
      </c>
      <c r="C67">
        <f t="shared" ref="C67:C130" si="2">A67/MAX(A:A)</f>
        <v>0.76388888888888884</v>
      </c>
      <c r="D67" s="61">
        <v>5.7636191676051398</v>
      </c>
      <c r="E67" s="61">
        <f>D67/'6 ламп'!G$2*'Проверка стенда по стёклам'!D$8/100</f>
        <v>0.83169107757649929</v>
      </c>
      <c r="F67">
        <v>2.38</v>
      </c>
      <c r="G67">
        <f>F67/'8 ламп'!G67</f>
        <v>0.72687212022733627</v>
      </c>
      <c r="H67">
        <v>65</v>
      </c>
      <c r="I67">
        <v>2.1800000000000002</v>
      </c>
      <c r="J67">
        <f t="shared" ref="J67:J130" si="3">I67/(7.26*0.357)</f>
        <v>0.84110779297945082</v>
      </c>
      <c r="K67" s="1">
        <v>1.4</v>
      </c>
      <c r="L67" s="41">
        <v>1.37</v>
      </c>
      <c r="M67" s="1">
        <f>K67/('Сравнение с расчётом'!$P$7*'Проверка стенда по стёклам'!$D$8/100)</f>
        <v>0.87126931150245912</v>
      </c>
      <c r="N67" s="1">
        <f>L67/('Сравнение с расчётом'!$P$7*'Проверка стенда по стёклам'!$D$8/100)</f>
        <v>0.85259925482740662</v>
      </c>
    </row>
    <row r="68" spans="1:14" x14ac:dyDescent="0.3">
      <c r="A68">
        <v>1.65</v>
      </c>
      <c r="B68">
        <v>0.68426036928163603</v>
      </c>
      <c r="C68">
        <f t="shared" si="2"/>
        <v>0.76388888888888884</v>
      </c>
      <c r="D68" s="61">
        <v>5.8720397442555701</v>
      </c>
      <c r="E68" s="61">
        <f>D68/'6 ламп'!G$2*'Проверка стенда по стёклам'!D$8/100</f>
        <v>0.84733618243226116</v>
      </c>
      <c r="F68">
        <v>2.76</v>
      </c>
      <c r="G68">
        <f>F68/'8 ламп'!G68</f>
        <v>0.84292733270060838</v>
      </c>
      <c r="H68">
        <v>66</v>
      </c>
      <c r="I68">
        <v>2.21</v>
      </c>
      <c r="J68">
        <f t="shared" si="3"/>
        <v>0.85268267086448912</v>
      </c>
      <c r="K68" s="1">
        <v>1.38</v>
      </c>
      <c r="L68" s="41">
        <v>1.33</v>
      </c>
      <c r="M68" s="1">
        <f>K68/('Сравнение с расчётом'!$P$7*'Проверка стенда по стёклам'!$D$8/100)</f>
        <v>0.85882260705242397</v>
      </c>
      <c r="N68" s="1">
        <f>L68/('Сравнение с расчётом'!$P$7*'Проверка стенда по стёклам'!$D$8/100)</f>
        <v>0.82770584592733631</v>
      </c>
    </row>
    <row r="69" spans="1:14" x14ac:dyDescent="0.3">
      <c r="A69">
        <v>1.45</v>
      </c>
      <c r="B69">
        <v>0.60131971845961962</v>
      </c>
      <c r="C69">
        <f t="shared" si="2"/>
        <v>0.67129629629629628</v>
      </c>
      <c r="D69" s="61">
        <v>5.9737040218381301</v>
      </c>
      <c r="E69" s="61">
        <f>D69/'6 ламп'!G$2*'Проверка стенда по стёклам'!D$8/100</f>
        <v>0.86200635235759449</v>
      </c>
      <c r="F69">
        <v>2.91</v>
      </c>
      <c r="G69">
        <f>F69/'8 ламп'!G69</f>
        <v>0.88873860078216327</v>
      </c>
      <c r="H69">
        <v>67</v>
      </c>
      <c r="I69">
        <v>2.2400000000000002</v>
      </c>
      <c r="J69">
        <f t="shared" si="3"/>
        <v>0.86425754874952754</v>
      </c>
      <c r="K69" s="1">
        <v>1.34</v>
      </c>
      <c r="L69" s="41">
        <v>1.27</v>
      </c>
      <c r="M69" s="1">
        <f>K69/('Сравнение с расчётом'!$P$7*'Проверка стенда по стёклам'!$D$8/100)</f>
        <v>0.83392919815235389</v>
      </c>
      <c r="N69" s="1">
        <f>L69/('Сравнение с расчётом'!$P$7*'Проверка стенда по стёклам'!$D$8/100)</f>
        <v>0.79036573257723086</v>
      </c>
    </row>
    <row r="70" spans="1:14" x14ac:dyDescent="0.3">
      <c r="A70">
        <v>1.45</v>
      </c>
      <c r="B70">
        <v>0.60131971845961962</v>
      </c>
      <c r="C70">
        <f t="shared" si="2"/>
        <v>0.67129629629629628</v>
      </c>
      <c r="D70" s="61">
        <v>6.7278131603953097</v>
      </c>
      <c r="E70" s="61">
        <f>D70/'6 ламп'!G$2*'Проверка стенда по стёклам'!D$8/100</f>
        <v>0.97082440986945295</v>
      </c>
      <c r="F70">
        <v>2.85</v>
      </c>
      <c r="G70">
        <f>F70/'8 ламп'!G70</f>
        <v>0.87041409354954136</v>
      </c>
      <c r="H70">
        <v>68</v>
      </c>
      <c r="I70">
        <v>2.2400000000000002</v>
      </c>
      <c r="J70">
        <f t="shared" si="3"/>
        <v>0.86425754874952754</v>
      </c>
      <c r="K70" s="1">
        <v>1.3</v>
      </c>
      <c r="L70" s="41">
        <v>1.23</v>
      </c>
      <c r="M70" s="1">
        <f>K70/('Сравнение с расчётом'!$P$7*'Проверка стенда по стёклам'!$D$8/100)</f>
        <v>0.80903578925228359</v>
      </c>
      <c r="N70" s="1">
        <f>L70/('Сравнение с расчётом'!$P$7*'Проверка стенда по стёклам'!$D$8/100)</f>
        <v>0.76547232367716056</v>
      </c>
    </row>
    <row r="71" spans="1:14" x14ac:dyDescent="0.3">
      <c r="A71">
        <v>1.27</v>
      </c>
      <c r="B71">
        <v>0.52667313271980476</v>
      </c>
      <c r="C71">
        <f t="shared" si="2"/>
        <v>0.58796296296296291</v>
      </c>
      <c r="D71" s="61">
        <v>6.7277790399358697</v>
      </c>
      <c r="E71" s="61">
        <f>D71/'6 ламп'!G$2*'Проверка стенда по стёклам'!D$8/100</f>
        <v>0.97081948628223236</v>
      </c>
      <c r="F71">
        <v>2.65</v>
      </c>
      <c r="G71">
        <f>F71/'8 ламп'!G71</f>
        <v>0.80933240277413487</v>
      </c>
      <c r="H71">
        <v>69</v>
      </c>
      <c r="I71">
        <v>2.23</v>
      </c>
      <c r="J71">
        <f t="shared" si="3"/>
        <v>0.86039925612118129</v>
      </c>
      <c r="K71" s="1">
        <v>1.27</v>
      </c>
      <c r="L71" s="41">
        <v>1.19</v>
      </c>
      <c r="M71" s="1">
        <f>K71/('Сравнение с расчётом'!$P$7*'Проверка стенда по стёклам'!$D$8/100)</f>
        <v>0.79036573257723086</v>
      </c>
      <c r="N71" s="1">
        <f>L71/('Сравнение с расчётом'!$P$7*'Проверка стенда по стёклам'!$D$8/100)</f>
        <v>0.74057891477709026</v>
      </c>
    </row>
    <row r="72" spans="1:14" x14ac:dyDescent="0.3">
      <c r="A72">
        <v>1.27</v>
      </c>
      <c r="B72">
        <v>0.52667313271980476</v>
      </c>
      <c r="C72">
        <f t="shared" si="2"/>
        <v>0.58796296296296291</v>
      </c>
      <c r="D72" s="61">
        <v>6.9452527103322002</v>
      </c>
      <c r="E72" s="61">
        <f>D72/'6 ламп'!G$2*'Проверка стенда по стёклам'!D$8/100</f>
        <v>1.0022009683019046</v>
      </c>
      <c r="F72">
        <v>2.2400000000000002</v>
      </c>
      <c r="G72">
        <f>F72/'8 ламп'!G72</f>
        <v>0.68411493668455181</v>
      </c>
      <c r="H72">
        <v>70</v>
      </c>
      <c r="I72">
        <v>2.2200000000000002</v>
      </c>
      <c r="J72">
        <f t="shared" si="3"/>
        <v>0.85654096349283526</v>
      </c>
      <c r="K72" s="1">
        <v>1.27</v>
      </c>
      <c r="L72" s="41">
        <v>1.17</v>
      </c>
      <c r="M72" s="1">
        <f>K72/('Сравнение с расчётом'!$P$7*'Проверка стенда по стёклам'!$D$8/100)</f>
        <v>0.79036573257723086</v>
      </c>
      <c r="N72" s="1">
        <f>L72/('Сравнение с расчётом'!$P$7*'Проверка стенда по стёклам'!$D$8/100)</f>
        <v>0.72813221032705511</v>
      </c>
    </row>
    <row r="73" spans="1:14" x14ac:dyDescent="0.3">
      <c r="A73">
        <v>1.24</v>
      </c>
      <c r="B73">
        <v>0.51423203509650228</v>
      </c>
      <c r="C73">
        <f t="shared" si="2"/>
        <v>0.57407407407407407</v>
      </c>
      <c r="D73" s="61">
        <v>6.9452529792590996</v>
      </c>
      <c r="E73" s="61">
        <f>D73/'6 ламп'!G$2*'Проверка стенда по стёклам'!D$8/100</f>
        <v>1.0022010071080951</v>
      </c>
      <c r="F73">
        <v>1.84</v>
      </c>
      <c r="G73">
        <f>F73/'8 ламп'!G73</f>
        <v>0.56195155513373896</v>
      </c>
      <c r="H73">
        <v>71</v>
      </c>
      <c r="I73">
        <v>2.19</v>
      </c>
      <c r="J73">
        <f t="shared" si="3"/>
        <v>0.84496608560779685</v>
      </c>
      <c r="K73" s="1">
        <v>1.27</v>
      </c>
      <c r="L73" s="41">
        <v>1.1499999999999999</v>
      </c>
      <c r="M73" s="1">
        <f>K73/('Сравнение с расчётом'!$P$7*'Проверка стенда по стёклам'!$D$8/100)</f>
        <v>0.79036573257723086</v>
      </c>
      <c r="N73" s="1">
        <f>L73/('Сравнение с расчётом'!$P$7*'Проверка стенда по стёклам'!$D$8/100)</f>
        <v>0.71568550587702007</v>
      </c>
    </row>
    <row r="74" spans="1:14" x14ac:dyDescent="0.3">
      <c r="A74">
        <v>1.24</v>
      </c>
      <c r="B74">
        <v>0.51423203509650228</v>
      </c>
      <c r="C74">
        <f t="shared" si="2"/>
        <v>0.57407407407407407</v>
      </c>
      <c r="D74" s="61">
        <v>6.94525323954415</v>
      </c>
      <c r="E74" s="61">
        <f>D74/'6 ламп'!G$2*'Проверка стенда по стёклам'!D$8/100</f>
        <v>1.0022010446672656</v>
      </c>
      <c r="F74">
        <v>1.74</v>
      </c>
      <c r="G74">
        <f>F74/'8 ламп'!G74</f>
        <v>0.53141070974603577</v>
      </c>
      <c r="H74">
        <v>72</v>
      </c>
      <c r="I74">
        <v>2.17</v>
      </c>
      <c r="J74">
        <f t="shared" si="3"/>
        <v>0.83724950035110468</v>
      </c>
      <c r="K74" s="1">
        <v>1.27</v>
      </c>
      <c r="L74" s="41">
        <v>1.1399999999999999</v>
      </c>
      <c r="M74" s="1">
        <f>K74/('Сравнение с расчётом'!$P$7*'Проверка стенда по стёклам'!$D$8/100)</f>
        <v>0.79036573257723086</v>
      </c>
      <c r="N74" s="1">
        <f>L74/('Сравнение с расчётом'!$P$7*'Проверка стенда по стёклам'!$D$8/100)</f>
        <v>0.70946215365200249</v>
      </c>
    </row>
    <row r="75" spans="1:14" x14ac:dyDescent="0.3">
      <c r="A75">
        <v>1.28</v>
      </c>
      <c r="B75">
        <v>0.53082016526090559</v>
      </c>
      <c r="C75">
        <f t="shared" si="2"/>
        <v>0.59259259259259256</v>
      </c>
      <c r="D75" s="61">
        <v>6.9452534909060599</v>
      </c>
      <c r="E75" s="61">
        <f>D75/'6 ламп'!G$2*'Проверка стенда по стёклам'!D$8/100</f>
        <v>1.0022010809388253</v>
      </c>
      <c r="F75">
        <v>1.84</v>
      </c>
      <c r="G75">
        <f>F75/'8 ламп'!G75</f>
        <v>0.56195155513373896</v>
      </c>
      <c r="H75">
        <v>73</v>
      </c>
      <c r="I75">
        <v>2.12</v>
      </c>
      <c r="J75">
        <f t="shared" si="3"/>
        <v>0.81795803720937421</v>
      </c>
      <c r="K75" s="1">
        <v>1.29</v>
      </c>
      <c r="L75">
        <v>1.1499999999999999</v>
      </c>
      <c r="M75" s="1">
        <f>K75/('Сравнение с расчётом'!$P$7*'Проверка стенда по стёклам'!$D$8/100)</f>
        <v>0.80281243702726601</v>
      </c>
      <c r="N75" s="1">
        <f>L75/('Сравнение с расчётом'!$P$7*'Проверка стенда по стёклам'!$D$8/100)</f>
        <v>0.71568550587702007</v>
      </c>
    </row>
    <row r="76" spans="1:14" x14ac:dyDescent="0.3">
      <c r="A76">
        <v>1.28</v>
      </c>
      <c r="B76">
        <v>0.53082016526090559</v>
      </c>
      <c r="C76">
        <f t="shared" si="2"/>
        <v>0.59259259259259256</v>
      </c>
      <c r="D76" s="61">
        <v>6.82214512285758</v>
      </c>
      <c r="E76" s="61">
        <f>D76/'6 ламп'!G$2*'Проверка стенда по стёклам'!D$8/100</f>
        <v>0.98443652566487438</v>
      </c>
      <c r="F76">
        <v>2.2400000000000002</v>
      </c>
      <c r="G76">
        <f>F76/'8 ламп'!G76</f>
        <v>0.68411493668455181</v>
      </c>
      <c r="H76">
        <v>74</v>
      </c>
      <c r="I76">
        <v>2.09</v>
      </c>
      <c r="J76">
        <f t="shared" si="3"/>
        <v>0.8063831593243358</v>
      </c>
      <c r="K76" s="1">
        <v>1.33</v>
      </c>
      <c r="L76" s="44">
        <v>1.17</v>
      </c>
      <c r="M76" s="1">
        <f>K76/('Сравнение с расчётом'!$P$7*'Проверка стенда по стёклам'!$D$8/100)</f>
        <v>0.82770584592733631</v>
      </c>
      <c r="N76" s="1">
        <f>L76/('Сравнение с расчётом'!$P$7*'Проверка стенда по стёклам'!$D$8/100)</f>
        <v>0.72813221032705511</v>
      </c>
    </row>
    <row r="77" spans="1:14" x14ac:dyDescent="0.3">
      <c r="A77">
        <v>1.35</v>
      </c>
      <c r="B77">
        <v>0.55984939304861137</v>
      </c>
      <c r="C77">
        <f t="shared" si="2"/>
        <v>0.625</v>
      </c>
      <c r="D77" s="61">
        <v>6.6990897935665199</v>
      </c>
      <c r="E77" s="61">
        <f>D77/'6 ламп'!G$2*'Проверка стенда по стёклам'!D$8/100</f>
        <v>0.96667962389127271</v>
      </c>
      <c r="F77">
        <v>2.65</v>
      </c>
      <c r="G77">
        <f>F77/'8 ламп'!G77</f>
        <v>0.80933240277413487</v>
      </c>
      <c r="H77">
        <v>75</v>
      </c>
      <c r="I77">
        <v>2.06</v>
      </c>
      <c r="J77">
        <f t="shared" si="3"/>
        <v>0.7948082814392976</v>
      </c>
      <c r="K77" s="1">
        <v>1.38</v>
      </c>
      <c r="L77" s="41">
        <v>1.19</v>
      </c>
      <c r="M77" s="1">
        <f>K77/('Сравнение с расчётом'!$P$7*'Проверка стенда по стёклам'!$D$8/100)</f>
        <v>0.85882260705242397</v>
      </c>
      <c r="N77" s="1">
        <f>L77/('Сравнение с расчётом'!$P$7*'Проверка стенда по стёклам'!$D$8/100)</f>
        <v>0.74057891477709026</v>
      </c>
    </row>
    <row r="78" spans="1:14" x14ac:dyDescent="0.3">
      <c r="A78">
        <v>1.35</v>
      </c>
      <c r="B78">
        <v>0.55984939304861137</v>
      </c>
      <c r="C78">
        <f t="shared" si="2"/>
        <v>0.625</v>
      </c>
      <c r="D78" s="61">
        <v>6.69914500052659</v>
      </c>
      <c r="E78" s="61">
        <f>D78/'6 ламп'!G$2*'Проверка стенда по стёклам'!D$8/100</f>
        <v>0.9666875902635772</v>
      </c>
      <c r="F78">
        <v>2.85</v>
      </c>
      <c r="G78">
        <f>F78/'8 ламп'!G78</f>
        <v>0.87041409354954136</v>
      </c>
      <c r="H78">
        <v>76</v>
      </c>
      <c r="I78">
        <v>2.0299999999999998</v>
      </c>
      <c r="J78">
        <f t="shared" si="3"/>
        <v>0.78323340355425919</v>
      </c>
      <c r="K78" s="1">
        <v>1.41</v>
      </c>
      <c r="L78" s="41">
        <v>1.23</v>
      </c>
      <c r="M78" s="1">
        <f>K78/('Сравнение с расчётом'!$P$7*'Проверка стенда по стёклам'!$D$8/100)</f>
        <v>0.8774926637274767</v>
      </c>
      <c r="N78" s="1">
        <f>L78/('Сравнение с расчётом'!$P$7*'Проверка стенда по стёклам'!$D$8/100)</f>
        <v>0.76547232367716056</v>
      </c>
    </row>
    <row r="79" spans="1:14" x14ac:dyDescent="0.3">
      <c r="A79">
        <v>1.5</v>
      </c>
      <c r="B79">
        <v>0.62205488116512375</v>
      </c>
      <c r="C79">
        <f t="shared" si="2"/>
        <v>0.69444444444444442</v>
      </c>
      <c r="D79" s="61">
        <v>6.6992021239952404</v>
      </c>
      <c r="E79" s="61">
        <f>D79/'6 ламп'!G$2*'Проверка стенда по стёклам'!D$8/100</f>
        <v>0.9666958331883464</v>
      </c>
      <c r="F79">
        <v>2.91</v>
      </c>
      <c r="G79">
        <f>F79/'8 ламп'!G79</f>
        <v>0.88873860078216327</v>
      </c>
      <c r="H79">
        <v>77</v>
      </c>
      <c r="I79">
        <v>2.02</v>
      </c>
      <c r="J79">
        <f t="shared" si="3"/>
        <v>0.77937511092591316</v>
      </c>
      <c r="K79" s="1">
        <v>1.41</v>
      </c>
      <c r="L79" s="41">
        <v>1.27</v>
      </c>
      <c r="M79" s="1">
        <f>K79/('Сравнение с расчётом'!$P$7*'Проверка стенда по стёклам'!$D$8/100)</f>
        <v>0.8774926637274767</v>
      </c>
      <c r="N79" s="1">
        <f>L79/('Сравнение с расчётом'!$P$7*'Проверка стенда по стёклам'!$D$8/100)</f>
        <v>0.79036573257723086</v>
      </c>
    </row>
    <row r="80" spans="1:14" x14ac:dyDescent="0.3">
      <c r="A80">
        <v>1.5</v>
      </c>
      <c r="B80">
        <v>0.62205488116512375</v>
      </c>
      <c r="C80">
        <f t="shared" si="2"/>
        <v>0.69444444444444442</v>
      </c>
      <c r="D80" s="61">
        <v>5.9612808024045201</v>
      </c>
      <c r="E80" s="61">
        <f>D80/'6 ламп'!G$2*'Проверка стенда по стёклам'!D$8/100</f>
        <v>0.86021368000065224</v>
      </c>
      <c r="F80">
        <v>2.76</v>
      </c>
      <c r="G80">
        <f>F80/'8 ламп'!G80</f>
        <v>0.84292733270060838</v>
      </c>
      <c r="H80">
        <v>78</v>
      </c>
      <c r="I80">
        <v>2.0099999999999998</v>
      </c>
      <c r="J80">
        <f t="shared" si="3"/>
        <v>0.77551681829756691</v>
      </c>
      <c r="K80" s="1">
        <v>1.41</v>
      </c>
      <c r="L80" s="41">
        <v>1.33</v>
      </c>
      <c r="M80" s="1">
        <f>K80/('Сравнение с расчётом'!$P$7*'Проверка стенда по стёклам'!$D$8/100)</f>
        <v>0.8774926637274767</v>
      </c>
      <c r="N80" s="1">
        <f>L80/('Сравнение с расчётом'!$P$7*'Проверка стенда по стёклам'!$D$8/100)</f>
        <v>0.82770584592733631</v>
      </c>
    </row>
    <row r="81" spans="1:14" x14ac:dyDescent="0.3">
      <c r="A81">
        <v>1.67</v>
      </c>
      <c r="B81">
        <v>0.69255443436383768</v>
      </c>
      <c r="C81">
        <f t="shared" si="2"/>
        <v>0.77314814814814803</v>
      </c>
      <c r="D81" s="61">
        <v>5.9615239317421498</v>
      </c>
      <c r="E81" s="61">
        <f>D81/'6 ламп'!G$2*'Проверка стенда по стёклам'!D$8/100</f>
        <v>0.86024876359915581</v>
      </c>
      <c r="F81">
        <v>2.38</v>
      </c>
      <c r="G81">
        <f>F81/'8 ламп'!G81</f>
        <v>0.72687212022733627</v>
      </c>
      <c r="H81">
        <v>79</v>
      </c>
      <c r="I81">
        <v>1.97</v>
      </c>
      <c r="J81">
        <f t="shared" si="3"/>
        <v>0.76008364778418258</v>
      </c>
      <c r="K81" s="1">
        <v>1.42</v>
      </c>
      <c r="L81" s="41">
        <v>1.37</v>
      </c>
      <c r="M81" s="1">
        <f>K81/('Сравнение с расчётом'!$P$7*'Проверка стенда по стёклам'!$D$8/100)</f>
        <v>0.88371601595249427</v>
      </c>
      <c r="N81" s="1">
        <f>L81/('Сравнение с расчётом'!$P$7*'Проверка стенда по стёклам'!$D$8/100)</f>
        <v>0.85259925482740662</v>
      </c>
    </row>
    <row r="82" spans="1:14" x14ac:dyDescent="0.3">
      <c r="A82">
        <v>1.67</v>
      </c>
      <c r="B82">
        <v>0.69255443436383768</v>
      </c>
      <c r="C82">
        <f t="shared" si="2"/>
        <v>0.77314814814814803</v>
      </c>
      <c r="D82" s="61">
        <v>5.9617746373748401</v>
      </c>
      <c r="E82" s="61">
        <f>D82/'6 ламп'!G$2*'Проверка стенда по стёклам'!D$8/100</f>
        <v>0.86028494045812975</v>
      </c>
      <c r="F82">
        <v>1.88</v>
      </c>
      <c r="G82">
        <f>F82/'8 ламп'!G82</f>
        <v>0.57416789328882023</v>
      </c>
      <c r="H82">
        <v>80</v>
      </c>
      <c r="I82">
        <v>1.97</v>
      </c>
      <c r="J82">
        <f t="shared" si="3"/>
        <v>0.76008364778418258</v>
      </c>
      <c r="K82" s="1">
        <v>1.42</v>
      </c>
      <c r="L82" s="41">
        <v>1.41</v>
      </c>
      <c r="M82" s="1">
        <f>K82/('Сравнение с расчётом'!$P$7*'Проверка стенда по стёклам'!$D$8/100)</f>
        <v>0.88371601595249427</v>
      </c>
      <c r="N82" s="1">
        <f>L82/('Сравнение с расчётом'!$P$7*'Проверка стенда по стёклам'!$D$8/100)</f>
        <v>0.8774926637274767</v>
      </c>
    </row>
    <row r="83" spans="1:14" x14ac:dyDescent="0.3">
      <c r="A83">
        <v>1.84</v>
      </c>
      <c r="B83">
        <v>0.76305398756255183</v>
      </c>
      <c r="C83">
        <f t="shared" si="2"/>
        <v>0.85185185185185186</v>
      </c>
      <c r="D83" s="61">
        <v>5.9620328770044999</v>
      </c>
      <c r="E83" s="61">
        <f>D83/'6 ламп'!G$2*'Проверка стенда по стёклам'!D$8/100</f>
        <v>0.8603222044739538</v>
      </c>
      <c r="F83">
        <v>1.78</v>
      </c>
      <c r="G83">
        <f>F83/'8 ламп'!G83</f>
        <v>0.54362704790111704</v>
      </c>
      <c r="H83">
        <v>81</v>
      </c>
      <c r="I83">
        <v>1.96</v>
      </c>
      <c r="J83">
        <f t="shared" si="3"/>
        <v>0.75622535515583644</v>
      </c>
      <c r="K83" s="1">
        <v>1.42</v>
      </c>
      <c r="L83" s="41">
        <v>1.45</v>
      </c>
      <c r="M83" s="1">
        <f>K83/('Сравнение с расчётом'!$P$7*'Проверка стенда по стёклам'!$D$8/100)</f>
        <v>0.88371601595249427</v>
      </c>
      <c r="N83" s="1">
        <f>L83/('Сравнение с расчётом'!$P$7*'Проверка стенда по стёклам'!$D$8/100)</f>
        <v>0.902386072627547</v>
      </c>
    </row>
    <row r="84" spans="1:14" x14ac:dyDescent="0.3">
      <c r="A84">
        <v>1.84</v>
      </c>
      <c r="B84">
        <v>0.76305398756255183</v>
      </c>
      <c r="C84">
        <f t="shared" si="2"/>
        <v>0.85185185185185186</v>
      </c>
      <c r="D84" s="61">
        <v>5.8394290192454896</v>
      </c>
      <c r="E84" s="61">
        <f>D84/'6 ламп'!G$2*'Проверка стенда по стёклам'!D$8/100</f>
        <v>0.8426304501075742</v>
      </c>
      <c r="F84">
        <v>1.99</v>
      </c>
      <c r="G84">
        <f>F84/'8 ламп'!G84</f>
        <v>0.60776282321529373</v>
      </c>
      <c r="H84">
        <v>82</v>
      </c>
      <c r="I84">
        <v>1.96</v>
      </c>
      <c r="J84">
        <f t="shared" si="3"/>
        <v>0.75622535515583644</v>
      </c>
      <c r="K84" s="1">
        <v>1.42</v>
      </c>
      <c r="L84" s="41">
        <v>1.48</v>
      </c>
      <c r="M84" s="1">
        <f>K84/('Сравнение с расчётом'!$P$7*'Проверка стенда по стёклам'!$D$8/100)</f>
        <v>0.88371601595249427</v>
      </c>
      <c r="N84" s="1">
        <f>L84/('Сравнение с расчётом'!$P$7*'Проверка стенда по стёклам'!$D$8/100)</f>
        <v>0.92105612930259972</v>
      </c>
    </row>
    <row r="85" spans="1:14" x14ac:dyDescent="0.3">
      <c r="A85">
        <v>1.97</v>
      </c>
      <c r="B85">
        <v>0.81696541059686245</v>
      </c>
      <c r="C85">
        <f t="shared" si="2"/>
        <v>0.91203703703703698</v>
      </c>
      <c r="D85" s="61">
        <v>5.7297854296721402</v>
      </c>
      <c r="E85" s="61">
        <f>D85/'6 ламп'!G$2*'Проверка стенда по стёклам'!D$8/100</f>
        <v>0.82680886431055411</v>
      </c>
      <c r="F85">
        <v>2.1</v>
      </c>
      <c r="G85">
        <f>F85/'8 ламп'!G85</f>
        <v>0.64135775314176735</v>
      </c>
      <c r="H85">
        <v>83</v>
      </c>
      <c r="I85">
        <v>1.97</v>
      </c>
      <c r="J85">
        <f t="shared" si="3"/>
        <v>0.76008364778418258</v>
      </c>
      <c r="K85" s="1">
        <v>1.41</v>
      </c>
      <c r="L85" s="41">
        <v>1.5</v>
      </c>
      <c r="M85" s="1">
        <f>K85/('Сравнение с расчётом'!$P$7*'Проверка стенда по стёклам'!$D$8/100)</f>
        <v>0.8774926637274767</v>
      </c>
      <c r="N85" s="1">
        <f>L85/('Сравнение с расчётом'!$P$7*'Проверка стенда по стёклам'!$D$8/100)</f>
        <v>0.93350283375263488</v>
      </c>
    </row>
    <row r="86" spans="1:14" x14ac:dyDescent="0.3">
      <c r="A86">
        <v>1.97</v>
      </c>
      <c r="B86">
        <v>0.81696541059686245</v>
      </c>
      <c r="C86">
        <f t="shared" si="2"/>
        <v>0.91203703703703698</v>
      </c>
      <c r="D86" s="61">
        <v>5.7430412533205004</v>
      </c>
      <c r="E86" s="61">
        <f>D86/'6 ламп'!G$2*'Проверка стенда по стёклам'!D$8/100</f>
        <v>0.82872168157582982</v>
      </c>
      <c r="F86">
        <v>2.27</v>
      </c>
      <c r="G86">
        <f>F86/'8 ламп'!G86</f>
        <v>0.69327719030086277</v>
      </c>
      <c r="H86">
        <v>84</v>
      </c>
      <c r="I86">
        <v>1.98</v>
      </c>
      <c r="J86">
        <f t="shared" si="3"/>
        <v>0.76394194041252872</v>
      </c>
      <c r="K86" s="1">
        <v>1.4</v>
      </c>
      <c r="L86" s="41">
        <v>1.51</v>
      </c>
      <c r="M86" s="1">
        <f>K86/('Сравнение с расчётом'!$P$7*'Проверка стенда по стёклам'!$D$8/100)</f>
        <v>0.87126931150245912</v>
      </c>
      <c r="N86" s="1">
        <f>L86/('Сравнение с расчётом'!$P$7*'Проверка стенда по стёклам'!$D$8/100)</f>
        <v>0.93972618597765245</v>
      </c>
    </row>
    <row r="87" spans="1:14" x14ac:dyDescent="0.3">
      <c r="A87">
        <v>1.99</v>
      </c>
      <c r="B87">
        <v>0.8252594756790641</v>
      </c>
      <c r="C87">
        <f t="shared" si="2"/>
        <v>0.92129629629629628</v>
      </c>
      <c r="D87" s="61">
        <v>5.6452131568147497</v>
      </c>
      <c r="E87" s="61">
        <f>D87/'6 ламп'!G$2*'Проверка стенда по стёклам'!D$8/100</f>
        <v>0.81460507313344133</v>
      </c>
      <c r="F87">
        <v>2.36</v>
      </c>
      <c r="G87">
        <f>F87/'8 ламп'!G87</f>
        <v>0.72076395114979563</v>
      </c>
      <c r="H87">
        <v>85</v>
      </c>
      <c r="I87">
        <v>2.0099999999999998</v>
      </c>
      <c r="J87">
        <f t="shared" si="3"/>
        <v>0.77551681829756691</v>
      </c>
      <c r="K87" s="1">
        <v>1.41</v>
      </c>
      <c r="L87" s="41">
        <v>1.52</v>
      </c>
      <c r="M87" s="1">
        <f>K87/('Сравнение с расчётом'!$P$7*'Проверка стенда по стёклам'!$D$8/100)</f>
        <v>0.8774926637274767</v>
      </c>
      <c r="N87" s="1">
        <f>L87/('Сравнение с расчётом'!$P$7*'Проверка стенда по стёклам'!$D$8/100)</f>
        <v>0.94594953820267003</v>
      </c>
    </row>
    <row r="88" spans="1:14" x14ac:dyDescent="0.3">
      <c r="A88">
        <v>1.99</v>
      </c>
      <c r="B88">
        <v>0.8252594756790641</v>
      </c>
      <c r="C88">
        <f t="shared" si="2"/>
        <v>0.92129629629629628</v>
      </c>
      <c r="D88" s="61">
        <v>4.9866675214797702</v>
      </c>
      <c r="E88" s="61">
        <f>D88/'6 ламп'!G$2*'Проверка стенда по стёклам'!D$8/100</f>
        <v>0.71957684292637369</v>
      </c>
      <c r="F88">
        <v>2.4500000000000002</v>
      </c>
      <c r="G88">
        <f>F88/'8 ламп'!G88</f>
        <v>0.7482507119987285</v>
      </c>
      <c r="H88">
        <v>86</v>
      </c>
      <c r="I88">
        <v>2.0299999999999998</v>
      </c>
      <c r="J88">
        <f t="shared" si="3"/>
        <v>0.78323340355425919</v>
      </c>
      <c r="K88" s="1">
        <v>1.41</v>
      </c>
      <c r="L88" s="41">
        <v>1.52</v>
      </c>
      <c r="M88" s="1">
        <f>K88/('Сравнение с расчётом'!$P$7*'Проверка стенда по стёклам'!$D$8/100)</f>
        <v>0.8774926637274767</v>
      </c>
      <c r="N88" s="1">
        <f>L88/('Сравнение с расчётом'!$P$7*'Проверка стенда по стёклам'!$D$8/100)</f>
        <v>0.94594953820267003</v>
      </c>
    </row>
    <row r="89" spans="1:14" x14ac:dyDescent="0.3">
      <c r="A89">
        <v>1.97</v>
      </c>
      <c r="B89">
        <v>0.81696541059686245</v>
      </c>
      <c r="C89">
        <f t="shared" si="2"/>
        <v>0.91203703703703698</v>
      </c>
      <c r="D89" s="61">
        <v>4.7792542025407503</v>
      </c>
      <c r="E89" s="61">
        <f>D89/'6 ламп'!G$2*'Проверка стенда по стёклам'!D$8/100</f>
        <v>0.68964707107370127</v>
      </c>
      <c r="F89">
        <v>2.29</v>
      </c>
      <c r="G89">
        <f>F89/'8 ламп'!G89</f>
        <v>0.6993853593784034</v>
      </c>
      <c r="H89">
        <v>87</v>
      </c>
      <c r="I89">
        <v>2.0499999999999998</v>
      </c>
      <c r="J89">
        <f t="shared" si="3"/>
        <v>0.79094998881095135</v>
      </c>
      <c r="K89" s="1">
        <v>1.42</v>
      </c>
      <c r="L89" s="41">
        <v>1.51</v>
      </c>
      <c r="M89" s="1">
        <f>K89/('Сравнение с расчётом'!$P$7*'Проверка стенда по стёклам'!$D$8/100)</f>
        <v>0.88371601595249427</v>
      </c>
      <c r="N89" s="1">
        <f>L89/('Сравнение с расчётом'!$P$7*'Проверка стенда по стёклам'!$D$8/100)</f>
        <v>0.93972618597765245</v>
      </c>
    </row>
    <row r="90" spans="1:14" x14ac:dyDescent="0.3">
      <c r="A90">
        <v>1.97</v>
      </c>
      <c r="B90">
        <v>0.81696541059686245</v>
      </c>
      <c r="C90">
        <f t="shared" si="2"/>
        <v>0.91203703703703698</v>
      </c>
      <c r="D90" s="61">
        <v>5.4060651298654898</v>
      </c>
      <c r="E90" s="61">
        <f>D90/'6 ламп'!G$2*'Проверка стенда по стёклам'!D$8/100</f>
        <v>0.78009597833556843</v>
      </c>
      <c r="F90">
        <v>2</v>
      </c>
      <c r="G90">
        <f>F90/'8 ламп'!G90</f>
        <v>0.61081690775406405</v>
      </c>
      <c r="H90">
        <v>88</v>
      </c>
      <c r="I90">
        <v>2.02</v>
      </c>
      <c r="J90">
        <f t="shared" si="3"/>
        <v>0.77937511092591316</v>
      </c>
      <c r="K90" s="1">
        <v>1.44</v>
      </c>
      <c r="L90" s="41">
        <v>1.47</v>
      </c>
      <c r="M90" s="1">
        <f>K90/('Сравнение с расчётом'!$P$7*'Проверка стенда по стёклам'!$D$8/100)</f>
        <v>0.89616272040252942</v>
      </c>
      <c r="N90" s="1">
        <f>L90/('Сравнение с расчётом'!$P$7*'Проверка стенда по стёклам'!$D$8/100)</f>
        <v>0.91483277707758215</v>
      </c>
    </row>
    <row r="91" spans="1:14" x14ac:dyDescent="0.3">
      <c r="A91">
        <v>1.92</v>
      </c>
      <c r="B91">
        <v>0.79623024789135832</v>
      </c>
      <c r="C91">
        <f t="shared" si="2"/>
        <v>0.88888888888888884</v>
      </c>
      <c r="D91" s="61">
        <v>5.4284425479971699</v>
      </c>
      <c r="E91" s="61">
        <f>D91/'6 ламп'!G$2*'Проверка стенда по стёклам'!D$8/100</f>
        <v>0.78332504300103456</v>
      </c>
      <c r="F91">
        <v>1.9</v>
      </c>
      <c r="G91">
        <f>F91/'8 ламп'!G91</f>
        <v>0.58027606236636087</v>
      </c>
      <c r="H91">
        <v>89</v>
      </c>
      <c r="I91">
        <v>1.94</v>
      </c>
      <c r="J91">
        <f t="shared" si="3"/>
        <v>0.74850876989914428</v>
      </c>
      <c r="K91" s="1">
        <v>1.45</v>
      </c>
      <c r="L91" s="41">
        <v>1.4</v>
      </c>
      <c r="M91" s="1">
        <f>K91/('Сравнение с расчётом'!$P$7*'Проверка стенда по стёклам'!$D$8/100)</f>
        <v>0.902386072627547</v>
      </c>
      <c r="N91" s="1">
        <f>L91/('Сравнение с расчётом'!$P$7*'Проверка стенда по стёклам'!$D$8/100)</f>
        <v>0.87126931150245912</v>
      </c>
    </row>
    <row r="92" spans="1:14" x14ac:dyDescent="0.3">
      <c r="A92">
        <v>1.92</v>
      </c>
      <c r="B92">
        <v>0.79623024789135832</v>
      </c>
      <c r="C92">
        <f t="shared" si="2"/>
        <v>0.88888888888888884</v>
      </c>
      <c r="D92" s="61">
        <v>4.8387784210867899</v>
      </c>
      <c r="E92" s="61">
        <f>D92/'6 ламп'!G$2*'Проверка стенда по стёклам'!D$8/100</f>
        <v>0.69823642439924827</v>
      </c>
      <c r="F92">
        <v>1.75</v>
      </c>
      <c r="G92">
        <f>F92/'8 ламп'!G92</f>
        <v>0.53446479428480609</v>
      </c>
      <c r="H92">
        <v>90</v>
      </c>
      <c r="I92">
        <v>1.9</v>
      </c>
      <c r="J92">
        <f t="shared" si="3"/>
        <v>0.73307559938575984</v>
      </c>
      <c r="K92" s="1">
        <v>1.47</v>
      </c>
      <c r="L92" s="41">
        <v>1.33</v>
      </c>
      <c r="M92" s="1">
        <f>K92/('Сравнение с расчётом'!$P$7*'Проверка стенда по стёклам'!$D$8/100)</f>
        <v>0.91483277707758215</v>
      </c>
      <c r="N92" s="1">
        <f>L92/('Сравнение с расчётом'!$P$7*'Проверка стенда по стёклам'!$D$8/100)</f>
        <v>0.82770584592733631</v>
      </c>
    </row>
    <row r="93" spans="1:14" x14ac:dyDescent="0.3">
      <c r="A93">
        <v>1.85</v>
      </c>
      <c r="B93">
        <v>0.76720102010365265</v>
      </c>
      <c r="C93">
        <f t="shared" si="2"/>
        <v>0.85648148148148151</v>
      </c>
      <c r="D93" s="61">
        <v>5.0273074069737902</v>
      </c>
      <c r="E93" s="61">
        <f>D93/'6 ламп'!G$2*'Проверка стенда по стёклам'!D$8/100</f>
        <v>0.72544118426750215</v>
      </c>
      <c r="F93">
        <v>1.86</v>
      </c>
      <c r="G93">
        <f>F93/'8 ламп'!G93</f>
        <v>0.56805972421127959</v>
      </c>
      <c r="H93">
        <v>91</v>
      </c>
      <c r="I93">
        <v>1.84</v>
      </c>
      <c r="J93">
        <f t="shared" si="3"/>
        <v>0.70992584361568323</v>
      </c>
      <c r="K93" s="1">
        <v>1.47</v>
      </c>
      <c r="L93" s="41">
        <v>1.26</v>
      </c>
      <c r="M93" s="1">
        <f>K93/('Сравнение с расчётом'!$P$7*'Проверка стенда по стёклам'!$D$8/100)</f>
        <v>0.91483277707758215</v>
      </c>
      <c r="N93" s="1">
        <f>L93/('Сравнение с расчётом'!$P$7*'Проверка стенда по стёклам'!$D$8/100)</f>
        <v>0.78414238035221329</v>
      </c>
    </row>
    <row r="94" spans="1:14" x14ac:dyDescent="0.3">
      <c r="A94">
        <v>1.85</v>
      </c>
      <c r="B94">
        <v>0.76720102010365265</v>
      </c>
      <c r="C94">
        <f t="shared" si="2"/>
        <v>0.85648148148148151</v>
      </c>
      <c r="D94" s="61">
        <v>5.0274656513535003</v>
      </c>
      <c r="E94" s="61">
        <f>D94/'6 ламп'!G$2*'Проверка стенда по стёклам'!D$8/100</f>
        <v>0.72546401895432888</v>
      </c>
      <c r="F94">
        <v>1.96</v>
      </c>
      <c r="G94">
        <f>F94/'8 ламп'!G94</f>
        <v>0.59860056959898278</v>
      </c>
      <c r="H94">
        <v>92</v>
      </c>
      <c r="I94">
        <v>1.81</v>
      </c>
      <c r="J94">
        <f t="shared" si="3"/>
        <v>0.69835096573064492</v>
      </c>
      <c r="K94" s="1">
        <v>1.46</v>
      </c>
      <c r="L94" s="41">
        <v>1.22</v>
      </c>
      <c r="M94" s="1">
        <f>K94/('Сравнение с расчётом'!$P$7*'Проверка стенда по стёклам'!$D$8/100)</f>
        <v>0.90860942485256457</v>
      </c>
      <c r="N94" s="1">
        <f>L94/('Сравнение с расчётом'!$P$7*'Проверка стенда по стёклам'!$D$8/100)</f>
        <v>0.75924897145214298</v>
      </c>
    </row>
    <row r="95" spans="1:14" x14ac:dyDescent="0.3">
      <c r="A95">
        <v>1.65</v>
      </c>
      <c r="B95">
        <v>0.68426036928163603</v>
      </c>
      <c r="C95">
        <f t="shared" si="2"/>
        <v>0.76388888888888884</v>
      </c>
      <c r="D95" s="61">
        <v>5.1610100270767596</v>
      </c>
      <c r="E95" s="61">
        <f>D95/'6 ламп'!G$2*'Проверка стенда по стёклам'!D$8/100</f>
        <v>0.74473449164166794</v>
      </c>
      <c r="F95">
        <v>2.27</v>
      </c>
      <c r="G95">
        <f>F95/'8 ламп'!G95</f>
        <v>0.69327719030086277</v>
      </c>
      <c r="H95">
        <v>93</v>
      </c>
      <c r="I95">
        <v>1.82</v>
      </c>
      <c r="J95">
        <f t="shared" si="3"/>
        <v>0.70220925835899106</v>
      </c>
      <c r="K95" s="1">
        <v>1.45</v>
      </c>
      <c r="L95" s="41">
        <v>1.23</v>
      </c>
      <c r="M95" s="1">
        <f>K95/('Сравнение с расчётом'!$P$7*'Проверка стенда по стёклам'!$D$8/100)</f>
        <v>0.902386072627547</v>
      </c>
      <c r="N95" s="1">
        <f>L95/('Сравнение с расчётом'!$P$7*'Проверка стенда по стёклам'!$D$8/100)</f>
        <v>0.76547232367716056</v>
      </c>
    </row>
    <row r="96" spans="1:14" x14ac:dyDescent="0.3">
      <c r="A96">
        <v>1.65</v>
      </c>
      <c r="B96">
        <v>0.68426036928163603</v>
      </c>
      <c r="C96">
        <f t="shared" si="2"/>
        <v>0.76388888888888884</v>
      </c>
      <c r="D96" s="61">
        <v>5.0735731735479197</v>
      </c>
      <c r="E96" s="61">
        <f>D96/'6 ламп'!G$2*'Проверка стенда по стёклам'!D$8/100</f>
        <v>0.73211734106030579</v>
      </c>
      <c r="F96">
        <v>2.36</v>
      </c>
      <c r="G96">
        <f>F96/'8 ламп'!G96</f>
        <v>0.72076395114979563</v>
      </c>
      <c r="H96">
        <v>94</v>
      </c>
      <c r="I96">
        <v>1.82</v>
      </c>
      <c r="J96">
        <f t="shared" si="3"/>
        <v>0.70220925835899106</v>
      </c>
      <c r="K96" s="1">
        <v>1.45</v>
      </c>
      <c r="L96" s="41">
        <v>1.29</v>
      </c>
      <c r="M96" s="1">
        <f>K96/('Сравнение с расчётом'!$P$7*'Проверка стенда по стёклам'!$D$8/100)</f>
        <v>0.902386072627547</v>
      </c>
      <c r="N96" s="1">
        <f>L96/('Сравнение с расчётом'!$P$7*'Проверка стенда по стёклам'!$D$8/100)</f>
        <v>0.80281243702726601</v>
      </c>
    </row>
    <row r="97" spans="1:14" x14ac:dyDescent="0.3">
      <c r="A97">
        <v>1.51</v>
      </c>
      <c r="B97">
        <v>0.62620191370622458</v>
      </c>
      <c r="C97">
        <f t="shared" si="2"/>
        <v>0.69907407407407407</v>
      </c>
      <c r="D97" s="61">
        <v>5.0566658851840298</v>
      </c>
      <c r="E97" s="61">
        <f>D97/'6 ламп'!G$2*'Проверка стенда по стёклам'!D$8/100</f>
        <v>0.72967761690967237</v>
      </c>
      <c r="F97">
        <v>2.2400000000000002</v>
      </c>
      <c r="G97">
        <f>F97/'8 ламп'!G97</f>
        <v>0.68411493668455181</v>
      </c>
      <c r="H97">
        <v>95</v>
      </c>
      <c r="I97">
        <v>1.83</v>
      </c>
      <c r="J97">
        <f t="shared" si="3"/>
        <v>0.7060675509873372</v>
      </c>
      <c r="K97" s="1">
        <v>1.44</v>
      </c>
      <c r="L97" s="41">
        <v>1.37</v>
      </c>
      <c r="M97" s="1">
        <f>K97/('Сравнение с расчётом'!$P$7*'Проверка стенда по стёклам'!$D$8/100)</f>
        <v>0.89616272040252942</v>
      </c>
      <c r="N97" s="1">
        <f>L97/('Сравнение с расчётом'!$P$7*'Проверка стенда по стёклам'!$D$8/100)</f>
        <v>0.85259925482740662</v>
      </c>
    </row>
    <row r="98" spans="1:14" x14ac:dyDescent="0.3">
      <c r="A98">
        <v>1.51</v>
      </c>
      <c r="B98">
        <v>0.62620191370622458</v>
      </c>
      <c r="C98">
        <f t="shared" si="2"/>
        <v>0.69907407407407407</v>
      </c>
      <c r="D98" s="61">
        <v>4.84282741658361</v>
      </c>
      <c r="E98" s="61">
        <f>D98/'6 ламп'!G$2*'Проверка стенда по стёклам'!D$8/100</f>
        <v>0.69882069503371003</v>
      </c>
      <c r="F98">
        <v>2.09</v>
      </c>
      <c r="G98">
        <f>F98/'8 ламп'!G98</f>
        <v>0.63830366860299692</v>
      </c>
      <c r="H98">
        <v>96</v>
      </c>
      <c r="I98">
        <v>1.87</v>
      </c>
      <c r="J98">
        <f t="shared" si="3"/>
        <v>0.72150072150072164</v>
      </c>
      <c r="K98" s="1">
        <v>1.44</v>
      </c>
      <c r="L98" s="41">
        <v>1.42</v>
      </c>
      <c r="M98" s="1">
        <f>K98/('Сравнение с расчётом'!$P$7*'Проверка стенда по стёклам'!$D$8/100)</f>
        <v>0.89616272040252942</v>
      </c>
      <c r="N98" s="1">
        <f>L98/('Сравнение с расчётом'!$P$7*'Проверка стенда по стёклам'!$D$8/100)</f>
        <v>0.88371601595249427</v>
      </c>
    </row>
    <row r="99" spans="1:14" x14ac:dyDescent="0.3">
      <c r="A99">
        <v>1.66</v>
      </c>
      <c r="B99">
        <v>0.68840740182273685</v>
      </c>
      <c r="C99">
        <f t="shared" si="2"/>
        <v>0.76851851851851838</v>
      </c>
      <c r="D99" s="61">
        <v>4.9415142905047</v>
      </c>
      <c r="E99" s="61">
        <f>D99/'6 ламп'!G$2*'Проверка стенда по стёклам'!D$8/100</f>
        <v>0.71306122518105342</v>
      </c>
      <c r="F99">
        <v>2.12</v>
      </c>
      <c r="G99">
        <f>F99/'8 ламп'!G99</f>
        <v>0.64746592221930799</v>
      </c>
      <c r="H99">
        <v>97</v>
      </c>
      <c r="I99">
        <v>1.93</v>
      </c>
      <c r="J99">
        <f t="shared" si="3"/>
        <v>0.74465047727079814</v>
      </c>
      <c r="K99" s="1">
        <v>1.43</v>
      </c>
      <c r="L99" s="41">
        <v>1.34</v>
      </c>
      <c r="M99" s="1">
        <f>K99/('Сравнение с расчётом'!$P$7*'Проверка стенда по стёклам'!$D$8/100)</f>
        <v>0.88993936817751185</v>
      </c>
      <c r="N99" s="1">
        <f>L99/('Сравнение с расчётом'!$P$7*'Проверка стенда по стёклам'!$D$8/100)</f>
        <v>0.83392919815235389</v>
      </c>
    </row>
    <row r="100" spans="1:14" x14ac:dyDescent="0.3">
      <c r="A100">
        <v>1.66</v>
      </c>
      <c r="B100">
        <v>0.68840740182273685</v>
      </c>
      <c r="C100">
        <f t="shared" si="2"/>
        <v>0.76851851851851838</v>
      </c>
      <c r="D100" s="61">
        <v>4.34879800288578</v>
      </c>
      <c r="E100" s="61">
        <f>D100/'6 ламп'!G$2*'Проверка стенда по стёклам'!D$8/100</f>
        <v>0.6275321793485974</v>
      </c>
      <c r="F100">
        <v>1.95</v>
      </c>
      <c r="G100">
        <f>F100/'8 ламп'!G100</f>
        <v>0.59554648506021246</v>
      </c>
      <c r="H100">
        <v>98</v>
      </c>
      <c r="I100">
        <v>1.97</v>
      </c>
      <c r="J100">
        <f t="shared" si="3"/>
        <v>0.76008364778418258</v>
      </c>
      <c r="K100" s="1">
        <v>1.42</v>
      </c>
      <c r="L100" s="41">
        <v>1.18</v>
      </c>
      <c r="M100" s="1">
        <f>K100/('Сравнение с расчётом'!$P$7*'Проверка стенда по стёклам'!$D$8/100)</f>
        <v>0.88371601595249427</v>
      </c>
      <c r="N100" s="1">
        <f>L100/('Сравнение с расчётом'!$P$7*'Проверка стенда по стёклам'!$D$8/100)</f>
        <v>0.73435556255207268</v>
      </c>
    </row>
    <row r="101" spans="1:14" x14ac:dyDescent="0.3">
      <c r="A101">
        <v>1.71</v>
      </c>
      <c r="B101">
        <v>0.70914256452824098</v>
      </c>
      <c r="C101">
        <f t="shared" si="2"/>
        <v>0.79166666666666663</v>
      </c>
      <c r="D101" s="61">
        <v>4.4480224783298699</v>
      </c>
      <c r="E101" s="61">
        <f>D101/'6 ламп'!G$2*'Проверка стенда по стёклам'!D$8/100</f>
        <v>0.64185028547328571</v>
      </c>
      <c r="F101">
        <v>1.91</v>
      </c>
      <c r="G101">
        <f>F101/'8 ламп'!G101</f>
        <v>0.58333014690513119</v>
      </c>
      <c r="H101">
        <v>99</v>
      </c>
      <c r="I101">
        <v>1.97</v>
      </c>
      <c r="J101">
        <f t="shared" si="3"/>
        <v>0.76008364778418258</v>
      </c>
      <c r="K101" s="1">
        <v>1.42</v>
      </c>
      <c r="L101" s="41">
        <v>1.08</v>
      </c>
      <c r="M101" s="1">
        <f>K101/('Сравнение с расчётом'!$P$7*'Проверка стенда по стёклам'!$D$8/100)</f>
        <v>0.88371601595249427</v>
      </c>
      <c r="N101" s="1">
        <f>L101/('Сравнение с расчётом'!$P$7*'Проверка стенда по стёклам'!$D$8/100)</f>
        <v>0.67212204030189715</v>
      </c>
    </row>
    <row r="102" spans="1:14" x14ac:dyDescent="0.3">
      <c r="A102">
        <v>1.71</v>
      </c>
      <c r="B102">
        <v>0.70914256452824098</v>
      </c>
      <c r="C102">
        <f t="shared" si="2"/>
        <v>0.79166666666666663</v>
      </c>
      <c r="D102" s="61">
        <v>4.3335765946507703</v>
      </c>
      <c r="E102" s="61">
        <f>D102/'6 ламп'!G$2*'Проверка стенда по стёклам'!D$8/100</f>
        <v>0.62533572794383407</v>
      </c>
      <c r="F102">
        <v>2.12</v>
      </c>
      <c r="G102">
        <f>F102/'8 ламп'!G102</f>
        <v>0.64746592221930799</v>
      </c>
      <c r="H102">
        <v>100</v>
      </c>
      <c r="I102">
        <v>1.95</v>
      </c>
      <c r="J102">
        <f t="shared" si="3"/>
        <v>0.75236706252749042</v>
      </c>
      <c r="K102" s="1">
        <v>1.42</v>
      </c>
      <c r="L102" s="41">
        <v>1.1299999999999999</v>
      </c>
      <c r="M102" s="1">
        <f>K102/('Сравнение с расчётом'!$P$7*'Проверка стенда по стёклам'!$D$8/100)</f>
        <v>0.88371601595249427</v>
      </c>
      <c r="N102" s="1">
        <f>L102/('Сравнение с расчётом'!$P$7*'Проверка стенда по стёклам'!$D$8/100)</f>
        <v>0.70323880142698492</v>
      </c>
    </row>
    <row r="103" spans="1:14" x14ac:dyDescent="0.3">
      <c r="A103">
        <v>1.53</v>
      </c>
      <c r="B103">
        <v>0.63449597878842623</v>
      </c>
      <c r="C103">
        <f t="shared" si="2"/>
        <v>0.70833333333333326</v>
      </c>
      <c r="D103" s="61">
        <v>4.92415693827102</v>
      </c>
      <c r="E103" s="61">
        <f>D103/'6 ламп'!G$2*'Проверка стенда по стёклам'!D$8/100</f>
        <v>0.71055655674906493</v>
      </c>
      <c r="F103">
        <v>2.35</v>
      </c>
      <c r="G103">
        <f>F103/'8 ламп'!G103</f>
        <v>0.71770986661102532</v>
      </c>
      <c r="H103">
        <v>101</v>
      </c>
      <c r="I103">
        <v>1.93</v>
      </c>
      <c r="J103">
        <f t="shared" si="3"/>
        <v>0.74465047727079814</v>
      </c>
      <c r="K103" s="1">
        <v>1.43</v>
      </c>
      <c r="L103" s="41">
        <v>1.22</v>
      </c>
      <c r="M103" s="1">
        <f>K103/('Сравнение с расчётом'!$P$7*'Проверка стенда по стёклам'!$D$8/100)</f>
        <v>0.88993936817751185</v>
      </c>
      <c r="N103" s="1">
        <f>L103/('Сравнение с расчётом'!$P$7*'Проверка стенда по стёклам'!$D$8/100)</f>
        <v>0.75924897145214298</v>
      </c>
    </row>
    <row r="104" spans="1:14" x14ac:dyDescent="0.3">
      <c r="A104">
        <v>1.53</v>
      </c>
      <c r="B104">
        <v>0.63449597878842623</v>
      </c>
      <c r="C104">
        <f t="shared" si="2"/>
        <v>0.70833333333333326</v>
      </c>
      <c r="D104" s="61">
        <v>4.9246403844454099</v>
      </c>
      <c r="E104" s="61">
        <f>D104/'6 ламп'!G$2*'Проверка стенда по стёклам'!D$8/100</f>
        <v>0.71062631810179089</v>
      </c>
      <c r="F104">
        <v>2.52</v>
      </c>
      <c r="G104">
        <f>F104/'8 ламп'!G104</f>
        <v>0.76962930377012073</v>
      </c>
      <c r="H104">
        <v>102</v>
      </c>
      <c r="I104">
        <v>1.93</v>
      </c>
      <c r="J104">
        <f t="shared" si="3"/>
        <v>0.74465047727079814</v>
      </c>
      <c r="K104" s="1">
        <v>1.42</v>
      </c>
      <c r="L104" s="41">
        <v>1.22</v>
      </c>
      <c r="M104" s="1">
        <f>K104/('Сравнение с расчётом'!$P$7*'Проверка стенда по стёклам'!$D$8/100)</f>
        <v>0.88371601595249427</v>
      </c>
      <c r="N104" s="1">
        <f>L104/('Сравнение с расчётом'!$P$7*'Проверка стенда по стёклам'!$D$8/100)</f>
        <v>0.75924897145214298</v>
      </c>
    </row>
    <row r="105" spans="1:14" x14ac:dyDescent="0.3">
      <c r="A105">
        <v>1.59</v>
      </c>
      <c r="B105">
        <v>0.65937817403503118</v>
      </c>
      <c r="C105">
        <f t="shared" si="2"/>
        <v>0.73611111111111105</v>
      </c>
      <c r="D105" s="61">
        <v>5.5178934838079696</v>
      </c>
      <c r="E105" s="61">
        <f>D105/'6 ламп'!G$2*'Проверка стенда по стёклам'!D$8/100</f>
        <v>0.79623282594631595</v>
      </c>
      <c r="F105">
        <v>2.65</v>
      </c>
      <c r="G105">
        <f>F105/'8 ламп'!G105</f>
        <v>0.80933240277413487</v>
      </c>
      <c r="H105">
        <v>103</v>
      </c>
      <c r="I105">
        <v>1.95</v>
      </c>
      <c r="J105">
        <f t="shared" si="3"/>
        <v>0.75236706252749042</v>
      </c>
      <c r="K105" s="1">
        <v>1.41</v>
      </c>
      <c r="L105" s="41">
        <v>1.1299999999999999</v>
      </c>
      <c r="M105" s="1">
        <f>K105/('Сравнение с расчётом'!$P$7*'Проверка стенда по стёклам'!$D$8/100)</f>
        <v>0.8774926637274767</v>
      </c>
      <c r="N105" s="1">
        <f>L105/('Сравнение с расчётом'!$P$7*'Проверка стенда по стёклам'!$D$8/100)</f>
        <v>0.70323880142698492</v>
      </c>
    </row>
    <row r="106" spans="1:14" x14ac:dyDescent="0.3">
      <c r="A106">
        <v>1.59</v>
      </c>
      <c r="B106">
        <v>0.65937817403503118</v>
      </c>
      <c r="C106">
        <f t="shared" si="2"/>
        <v>0.73611111111111105</v>
      </c>
      <c r="D106" s="61">
        <v>5.7315520155599904</v>
      </c>
      <c r="E106" s="61">
        <f>D106/'6 ламп'!G$2*'Проверка стенда по стёклам'!D$8/100</f>
        <v>0.82706378290908944</v>
      </c>
      <c r="F106">
        <v>2.71</v>
      </c>
      <c r="G106">
        <f>F106/'8 ламп'!G106</f>
        <v>0.82765691000675679</v>
      </c>
      <c r="H106">
        <v>104</v>
      </c>
      <c r="I106">
        <v>1.99</v>
      </c>
      <c r="J106">
        <f t="shared" si="3"/>
        <v>0.76780023304087486</v>
      </c>
      <c r="K106" s="1">
        <v>1.4</v>
      </c>
      <c r="L106" s="41">
        <v>1.03</v>
      </c>
      <c r="M106" s="1">
        <f>K106/('Сравнение с расчётом'!$P$7*'Проверка стенда по стёклам'!$D$8/100)</f>
        <v>0.87126931150245912</v>
      </c>
      <c r="N106" s="1">
        <f>L106/('Сравнение с расчётом'!$P$7*'Проверка стенда по стёклам'!$D$8/100)</f>
        <v>0.64100527917680927</v>
      </c>
    </row>
    <row r="107" spans="1:14" x14ac:dyDescent="0.3">
      <c r="A107">
        <v>1.74</v>
      </c>
      <c r="B107">
        <v>0.72158366215154346</v>
      </c>
      <c r="C107">
        <f t="shared" si="2"/>
        <v>0.80555555555555547</v>
      </c>
      <c r="D107" s="61">
        <v>5.73214106388202</v>
      </c>
      <c r="E107" s="61">
        <f>D107/'6 ламп'!G$2*'Проверка стенда по стёклам'!D$8/100</f>
        <v>0.82714878266695824</v>
      </c>
      <c r="F107">
        <v>2.5099999999999998</v>
      </c>
      <c r="G107">
        <f>F107/'8 ламп'!G107</f>
        <v>0.76657521923135041</v>
      </c>
      <c r="H107">
        <v>105</v>
      </c>
      <c r="I107">
        <v>2.02</v>
      </c>
      <c r="J107">
        <f t="shared" si="3"/>
        <v>0.77937511092591316</v>
      </c>
      <c r="K107" s="1">
        <v>1.38</v>
      </c>
      <c r="L107" s="41">
        <v>0.96</v>
      </c>
      <c r="M107" s="1">
        <f>K107/('Сравнение с расчётом'!$P$7*'Проверка стенда по стёклам'!$D$8/100)</f>
        <v>0.85882260705242397</v>
      </c>
      <c r="N107" s="1">
        <f>L107/('Сравнение с расчётом'!$P$7*'Проверка стенда по стёклам'!$D$8/100)</f>
        <v>0.59744181360168624</v>
      </c>
    </row>
    <row r="108" spans="1:14" x14ac:dyDescent="0.3">
      <c r="A108">
        <v>1.74</v>
      </c>
      <c r="B108">
        <v>0.72158366215154346</v>
      </c>
      <c r="C108">
        <f t="shared" si="2"/>
        <v>0.80555555555555547</v>
      </c>
      <c r="D108" s="61">
        <v>6.5190317168124201</v>
      </c>
      <c r="E108" s="61">
        <f>D108/'6 ламп'!G$2*'Проверка стенда по стёклам'!D$8/100</f>
        <v>0.94069721743324963</v>
      </c>
      <c r="F108">
        <v>2.2400000000000002</v>
      </c>
      <c r="G108">
        <f>F108/'8 ламп'!G108</f>
        <v>0.68411493668455181</v>
      </c>
      <c r="H108">
        <v>106</v>
      </c>
      <c r="I108">
        <v>2.04</v>
      </c>
      <c r="J108">
        <f t="shared" si="3"/>
        <v>0.78709169618260533</v>
      </c>
      <c r="K108" s="1">
        <v>1.36</v>
      </c>
      <c r="L108" s="41">
        <v>0.9</v>
      </c>
      <c r="M108" s="1">
        <f>K108/('Сравнение с расчётом'!$P$7*'Проверка стенда по стёклам'!$D$8/100)</f>
        <v>0.84637590260238904</v>
      </c>
      <c r="N108" s="1">
        <f>L108/('Сравнение с расчётом'!$P$7*'Проверка стенда по стёклам'!$D$8/100)</f>
        <v>0.5601017002515809</v>
      </c>
    </row>
    <row r="109" spans="1:14" x14ac:dyDescent="0.3">
      <c r="A109">
        <v>1.81</v>
      </c>
      <c r="B109">
        <v>0.75061288993924935</v>
      </c>
      <c r="C109">
        <f t="shared" si="2"/>
        <v>0.83796296296296291</v>
      </c>
      <c r="D109" s="61">
        <v>6.6336613759366996</v>
      </c>
      <c r="E109" s="61">
        <f>D109/'6 ламп'!G$2*'Проверка стенда по стёклам'!D$8/100</f>
        <v>0.95723829378595948</v>
      </c>
      <c r="F109">
        <v>2.02</v>
      </c>
      <c r="G109">
        <f>F109/'8 ламп'!G109</f>
        <v>0.61692507683160469</v>
      </c>
      <c r="H109">
        <v>107</v>
      </c>
      <c r="I109">
        <v>2.06</v>
      </c>
      <c r="J109">
        <f t="shared" si="3"/>
        <v>0.7948082814392976</v>
      </c>
      <c r="K109" s="1">
        <v>1.35</v>
      </c>
      <c r="L109" s="41">
        <v>0.87</v>
      </c>
      <c r="M109" s="1">
        <f>K109/('Сравнение с расчётом'!$P$7*'Проверка стенда по стёклам'!$D$8/100)</f>
        <v>0.84015255037737147</v>
      </c>
      <c r="N109" s="1">
        <f>L109/('Сравнение с расчётом'!$P$7*'Проверка стенда по стёклам'!$D$8/100)</f>
        <v>0.54143164357652818</v>
      </c>
    </row>
    <row r="110" spans="1:14" x14ac:dyDescent="0.3">
      <c r="A110">
        <v>1.81</v>
      </c>
      <c r="B110">
        <v>0.75061288993924935</v>
      </c>
      <c r="C110">
        <f t="shared" si="2"/>
        <v>0.83796296296296291</v>
      </c>
      <c r="D110" s="61">
        <v>6.7318521924807504</v>
      </c>
      <c r="E110" s="61">
        <f>D110/'6 ламп'!G$2*'Проверка стенда по стёклам'!D$8/100</f>
        <v>0.97140724278221502</v>
      </c>
      <c r="F110">
        <v>1.93</v>
      </c>
      <c r="G110">
        <f>F110/'8 ламп'!G110</f>
        <v>0.58943831598267182</v>
      </c>
      <c r="H110">
        <v>108</v>
      </c>
      <c r="I110">
        <v>2.09</v>
      </c>
      <c r="J110">
        <f t="shared" si="3"/>
        <v>0.8063831593243358</v>
      </c>
      <c r="K110" s="1">
        <v>1.34</v>
      </c>
      <c r="L110" s="41">
        <v>0.88</v>
      </c>
      <c r="M110" s="1">
        <f>K110/('Сравнение с расчётом'!$P$7*'Проверка стенда по стёклам'!$D$8/100)</f>
        <v>0.83392919815235389</v>
      </c>
      <c r="N110" s="1">
        <f>L110/('Сравнение с расчётом'!$P$7*'Проверка стенда по стёклам'!$D$8/100)</f>
        <v>0.54765499580154575</v>
      </c>
    </row>
    <row r="111" spans="1:14" x14ac:dyDescent="0.3">
      <c r="A111">
        <v>1.6</v>
      </c>
      <c r="B111">
        <v>0.66352520657613201</v>
      </c>
      <c r="C111">
        <f t="shared" si="2"/>
        <v>0.7407407407407407</v>
      </c>
      <c r="D111" s="61">
        <v>6.83092847218043</v>
      </c>
      <c r="E111" s="61">
        <f>D111/'6 ламп'!G$2*'Проверка стенда по стёклам'!D$8/100</f>
        <v>0.98570396423960016</v>
      </c>
      <c r="F111">
        <v>2.02</v>
      </c>
      <c r="G111">
        <f>F111/'8 ламп'!G111</f>
        <v>0.61692507683160469</v>
      </c>
      <c r="H111">
        <v>109</v>
      </c>
      <c r="I111">
        <v>2.12</v>
      </c>
      <c r="J111">
        <f t="shared" si="3"/>
        <v>0.81795803720937421</v>
      </c>
      <c r="K111" s="1">
        <v>1.33</v>
      </c>
      <c r="L111" s="41">
        <v>0.92</v>
      </c>
      <c r="M111" s="1">
        <f>K111/('Сравнение с расчётом'!$P$7*'Проверка стенда по стёклам'!$D$8/100)</f>
        <v>0.82770584592733631</v>
      </c>
      <c r="N111" s="1">
        <f>L111/('Сравнение с расчётом'!$P$7*'Проверка стенда по стёклам'!$D$8/100)</f>
        <v>0.57254840470161605</v>
      </c>
    </row>
    <row r="112" spans="1:14" x14ac:dyDescent="0.3">
      <c r="A112">
        <v>1.6</v>
      </c>
      <c r="B112">
        <v>0.66352520657613201</v>
      </c>
      <c r="C112">
        <f t="shared" si="2"/>
        <v>0.7407407407407407</v>
      </c>
      <c r="D112" s="61">
        <v>6.9452549790799596</v>
      </c>
      <c r="E112" s="61">
        <f>D112/'6 ламп'!G$2*'Проверка стенда по стёклам'!D$8/100</f>
        <v>1.0022012956825337</v>
      </c>
      <c r="F112">
        <v>2.2400000000000002</v>
      </c>
      <c r="G112">
        <f>F112/'8 ламп'!G112</f>
        <v>0.68411493668455181</v>
      </c>
      <c r="H112">
        <v>110</v>
      </c>
      <c r="I112">
        <v>2.13</v>
      </c>
      <c r="J112">
        <f t="shared" si="3"/>
        <v>0.82181632983772024</v>
      </c>
      <c r="K112" s="1">
        <v>1.33</v>
      </c>
      <c r="L112" s="41">
        <v>1</v>
      </c>
      <c r="M112" s="1">
        <f>K112/('Сравнение с расчётом'!$P$7*'Проверка стенда по стёклам'!$D$8/100)</f>
        <v>0.82770584592733631</v>
      </c>
      <c r="N112" s="1">
        <f>L112/('Сравнение с расчётом'!$P$7*'Проверка стенда по стёклам'!$D$8/100)</f>
        <v>0.62233522250175655</v>
      </c>
    </row>
    <row r="113" spans="1:14" x14ac:dyDescent="0.3">
      <c r="A113">
        <v>1.5</v>
      </c>
      <c r="B113">
        <v>0.62205488116512375</v>
      </c>
      <c r="C113">
        <f t="shared" si="2"/>
        <v>0.69444444444444442</v>
      </c>
      <c r="D113" s="61">
        <v>6.9452547972028897</v>
      </c>
      <c r="E113" s="61">
        <f>D113/'6 ламп'!G$2*'Проверка стенда по стёклам'!D$8/100</f>
        <v>1.0022012694376463</v>
      </c>
      <c r="F113">
        <v>2.5099999999999998</v>
      </c>
      <c r="G113">
        <f>F113/'8 ламп'!G113</f>
        <v>0.76657521923135041</v>
      </c>
      <c r="H113">
        <v>111</v>
      </c>
      <c r="I113">
        <v>2.13</v>
      </c>
      <c r="J113">
        <f t="shared" si="3"/>
        <v>0.82181632983772024</v>
      </c>
      <c r="K113" s="1">
        <v>1.33</v>
      </c>
      <c r="L113" s="41">
        <v>1.1000000000000001</v>
      </c>
      <c r="M113" s="1">
        <f>K113/('Сравнение с расчётом'!$P$7*'Проверка стенда по стёклам'!$D$8/100)</f>
        <v>0.82770584592733631</v>
      </c>
      <c r="N113" s="1">
        <f>L113/('Сравнение с расчётом'!$P$7*'Проверка стенда по стёклам'!$D$8/100)</f>
        <v>0.6845687447519323</v>
      </c>
    </row>
    <row r="114" spans="1:14" x14ac:dyDescent="0.3">
      <c r="A114">
        <v>1.5</v>
      </c>
      <c r="B114">
        <v>0.62205488116512375</v>
      </c>
      <c r="C114">
        <f t="shared" si="2"/>
        <v>0.69444444444444442</v>
      </c>
      <c r="D114" s="61">
        <v>6.9452546047216801</v>
      </c>
      <c r="E114" s="61">
        <f>D114/'6 ламп'!G$2*'Проверка стенда по стёклам'!D$8/100</f>
        <v>1.0022012416625801</v>
      </c>
      <c r="F114">
        <v>2.71</v>
      </c>
      <c r="G114">
        <f>F114/'8 ламп'!G114</f>
        <v>0.82765691000675679</v>
      </c>
      <c r="H114">
        <v>112</v>
      </c>
      <c r="I114">
        <v>2.1</v>
      </c>
      <c r="J114">
        <f t="shared" si="3"/>
        <v>0.81024145195268205</v>
      </c>
      <c r="K114" s="1">
        <v>1.34</v>
      </c>
      <c r="L114" s="41">
        <v>1.2</v>
      </c>
      <c r="M114" s="1">
        <f>K114/('Сравнение с расчётом'!$P$7*'Проверка стенда по стёклам'!$D$8/100)</f>
        <v>0.83392919815235389</v>
      </c>
      <c r="N114" s="1">
        <f>L114/('Сравнение с расчётом'!$P$7*'Проверка стенда по стёклам'!$D$8/100)</f>
        <v>0.74680226700210783</v>
      </c>
    </row>
    <row r="115" spans="1:14" x14ac:dyDescent="0.3">
      <c r="A115">
        <v>1.43</v>
      </c>
      <c r="B115">
        <v>0.59302565337741786</v>
      </c>
      <c r="C115">
        <f t="shared" si="2"/>
        <v>0.66203703703703698</v>
      </c>
      <c r="D115" s="61">
        <v>6.9452544018438296</v>
      </c>
      <c r="E115" s="61">
        <f>D115/'6 ламп'!G$2*'Проверка стенда по стёклам'!D$8/100</f>
        <v>1.002201212387277</v>
      </c>
      <c r="F115">
        <v>2.65</v>
      </c>
      <c r="G115">
        <f>F115/'8 ламп'!G115</f>
        <v>0.80933240277413487</v>
      </c>
      <c r="H115">
        <v>113</v>
      </c>
      <c r="I115">
        <v>2.08</v>
      </c>
      <c r="J115">
        <f t="shared" si="3"/>
        <v>0.80252486669598977</v>
      </c>
      <c r="K115" s="1">
        <v>1.36</v>
      </c>
      <c r="L115" s="41">
        <v>1.31</v>
      </c>
      <c r="M115" s="1">
        <f>K115/('Сравнение с расчётом'!$P$7*'Проверка стенда по стёклам'!$D$8/100)</f>
        <v>0.84637590260238904</v>
      </c>
      <c r="N115" s="1">
        <f>L115/('Сравнение с расчётом'!$P$7*'Проверка стенда по стёклам'!$D$8/100)</f>
        <v>0.81525914147730116</v>
      </c>
    </row>
    <row r="116" spans="1:14" x14ac:dyDescent="0.3">
      <c r="A116">
        <v>1.43</v>
      </c>
      <c r="B116">
        <v>0.59302565337741786</v>
      </c>
      <c r="C116">
        <f t="shared" si="2"/>
        <v>0.66203703703703698</v>
      </c>
      <c r="D116" s="61">
        <v>6.9452541887881303</v>
      </c>
      <c r="E116" s="61">
        <f>D116/'6 ламп'!G$2*'Проверка стенда по стёклам'!D$8/100</f>
        <v>1.0022011816433087</v>
      </c>
      <c r="F116">
        <v>2.52</v>
      </c>
      <c r="G116">
        <f>F116/'8 ламп'!G116</f>
        <v>0.76962930377012073</v>
      </c>
      <c r="H116">
        <v>114</v>
      </c>
      <c r="I116">
        <v>2.0699999999999998</v>
      </c>
      <c r="J116">
        <f t="shared" si="3"/>
        <v>0.79866657406764363</v>
      </c>
      <c r="K116" s="1">
        <v>1.37</v>
      </c>
      <c r="L116" s="41">
        <v>1.36</v>
      </c>
      <c r="M116" s="1">
        <f>K116/('Сравнение с расчётом'!$P$7*'Проверка стенда по стёклам'!$D$8/100)</f>
        <v>0.85259925482740662</v>
      </c>
      <c r="N116" s="1">
        <f>L116/('Сравнение с расчётом'!$P$7*'Проверка стенда по стёклам'!$D$8/100)</f>
        <v>0.84637590260238904</v>
      </c>
    </row>
    <row r="117" spans="1:14" x14ac:dyDescent="0.3">
      <c r="A117">
        <v>1.33</v>
      </c>
      <c r="B117">
        <v>0.55155532796640971</v>
      </c>
      <c r="C117">
        <f t="shared" si="2"/>
        <v>0.6157407407407407</v>
      </c>
      <c r="D117" s="61">
        <v>6.9452539657844099</v>
      </c>
      <c r="E117" s="61">
        <f>D117/'6 ламп'!G$2*'Проверка стенда по стёклам'!D$8/100</f>
        <v>1.0022011494638396</v>
      </c>
      <c r="F117">
        <v>2.35</v>
      </c>
      <c r="G117">
        <f>F117/'8 ламп'!G117</f>
        <v>0.71770986661102532</v>
      </c>
      <c r="H117">
        <v>115</v>
      </c>
      <c r="I117">
        <v>2.06</v>
      </c>
      <c r="J117">
        <f t="shared" si="3"/>
        <v>0.7948082814392976</v>
      </c>
      <c r="K117" s="1">
        <v>1.39</v>
      </c>
      <c r="L117" s="41">
        <v>1.32</v>
      </c>
      <c r="M117" s="1">
        <f>K117/('Сравнение с расчётом'!$P$7*'Проверка стенда по стёклам'!$D$8/100)</f>
        <v>0.86504595927744155</v>
      </c>
      <c r="N117" s="1">
        <f>L117/('Сравнение с расчётом'!$P$7*'Проверка стенда по стёклам'!$D$8/100)</f>
        <v>0.82148249370231874</v>
      </c>
    </row>
    <row r="118" spans="1:14" x14ac:dyDescent="0.3">
      <c r="A118">
        <v>1.33</v>
      </c>
      <c r="B118">
        <v>0.55155532796640971</v>
      </c>
      <c r="C118">
        <f t="shared" si="2"/>
        <v>0.6157407407407407</v>
      </c>
      <c r="D118" s="61">
        <v>6.9452537330733204</v>
      </c>
      <c r="E118" s="61">
        <f>D118/'6 ламп'!G$2*'Проверка стенда по стёклам'!D$8/100</f>
        <v>1.0022011158835959</v>
      </c>
      <c r="F118">
        <v>2.12</v>
      </c>
      <c r="G118">
        <f>F118/'8 ламп'!G118</f>
        <v>0.64746592221930799</v>
      </c>
      <c r="H118">
        <v>116</v>
      </c>
      <c r="I118">
        <v>2.04</v>
      </c>
      <c r="J118">
        <f t="shared" si="3"/>
        <v>0.78709169618260533</v>
      </c>
      <c r="K118" s="1">
        <v>1.41</v>
      </c>
      <c r="L118" s="41">
        <v>1.23</v>
      </c>
      <c r="M118" s="1">
        <f>K118/('Сравнение с расчётом'!$P$7*'Проверка стенда по стёклам'!$D$8/100)</f>
        <v>0.8774926637274767</v>
      </c>
      <c r="N118" s="1">
        <f>L118/('Сравнение с расчётом'!$P$7*'Проверка стенда по стёклам'!$D$8/100)</f>
        <v>0.76547232367716056</v>
      </c>
    </row>
    <row r="119" spans="1:14" x14ac:dyDescent="0.3">
      <c r="A119">
        <v>1.1499999999999999</v>
      </c>
      <c r="B119">
        <v>0.4769087422265948</v>
      </c>
      <c r="C119">
        <f t="shared" si="2"/>
        <v>0.53240740740740733</v>
      </c>
      <c r="D119" s="61">
        <v>6.8429209990801398</v>
      </c>
      <c r="E119" s="61">
        <f>D119/'6 ламп'!G$2*'Проверка стенда по стёклам'!D$8/100</f>
        <v>0.98743448760175168</v>
      </c>
      <c r="F119">
        <v>1.91</v>
      </c>
      <c r="G119">
        <f>F119/'8 ламп'!G119</f>
        <v>0.58333014690513119</v>
      </c>
      <c r="H119">
        <v>117</v>
      </c>
      <c r="I119">
        <v>2.0499999999999998</v>
      </c>
      <c r="J119">
        <f t="shared" si="3"/>
        <v>0.79094998881095135</v>
      </c>
      <c r="K119" s="1">
        <v>1.42</v>
      </c>
      <c r="L119" s="41">
        <v>1.19</v>
      </c>
      <c r="M119" s="1">
        <f>K119/('Сравнение с расчётом'!$P$7*'Проверка стенда по стёклам'!$D$8/100)</f>
        <v>0.88371601595249427</v>
      </c>
      <c r="N119" s="1">
        <f>L119/('Сравнение с расчётом'!$P$7*'Проверка стенда по стёклам'!$D$8/100)</f>
        <v>0.74057891477709026</v>
      </c>
    </row>
    <row r="120" spans="1:14" x14ac:dyDescent="0.3">
      <c r="A120">
        <v>1.1499999999999999</v>
      </c>
      <c r="B120">
        <v>0.4769087422265948</v>
      </c>
      <c r="C120">
        <f t="shared" si="2"/>
        <v>0.53240740740740733</v>
      </c>
      <c r="D120" s="61">
        <v>6.8429897187877797</v>
      </c>
      <c r="E120" s="61">
        <f>D120/'6 ламп'!G$2*'Проверка стенда по стёклам'!D$8/100</f>
        <v>0.98744440386548038</v>
      </c>
      <c r="F120">
        <v>1.95</v>
      </c>
      <c r="G120">
        <f>F120/'8 ламп'!G120</f>
        <v>0.59554648506021246</v>
      </c>
      <c r="H120">
        <v>118</v>
      </c>
      <c r="I120">
        <v>2.0299999999999998</v>
      </c>
      <c r="J120">
        <f t="shared" si="3"/>
        <v>0.78323340355425919</v>
      </c>
      <c r="K120" s="1">
        <v>1.43</v>
      </c>
      <c r="L120" s="41">
        <v>1.24</v>
      </c>
      <c r="M120" s="1">
        <f>K120/('Сравнение с расчётом'!$P$7*'Проверка стенда по стёклам'!$D$8/100)</f>
        <v>0.88993936817751185</v>
      </c>
      <c r="N120" s="1">
        <f>L120/('Сравнение с расчётом'!$P$7*'Проверка стенда по стёклам'!$D$8/100)</f>
        <v>0.77169567590217814</v>
      </c>
    </row>
    <row r="121" spans="1:14" x14ac:dyDescent="0.3">
      <c r="A121">
        <v>0.99</v>
      </c>
      <c r="B121">
        <v>0.41055622156898164</v>
      </c>
      <c r="C121">
        <f t="shared" si="2"/>
        <v>0.45833333333333331</v>
      </c>
      <c r="D121" s="61">
        <v>6.8430581337562701</v>
      </c>
      <c r="E121" s="61">
        <f>D121/'6 ламп'!G$2*'Проверка стенда по стёклам'!D$8/100</f>
        <v>0.98745427615530601</v>
      </c>
      <c r="F121">
        <v>2.12</v>
      </c>
      <c r="G121">
        <f>F121/'8 ламп'!G121</f>
        <v>0.64746592221930799</v>
      </c>
      <c r="H121">
        <v>119</v>
      </c>
      <c r="I121">
        <v>2.0099999999999998</v>
      </c>
      <c r="J121">
        <f t="shared" si="3"/>
        <v>0.77551681829756691</v>
      </c>
      <c r="K121" s="1">
        <v>1.44</v>
      </c>
      <c r="L121" s="41">
        <v>1.35</v>
      </c>
      <c r="M121" s="1">
        <f>K121/('Сравнение с расчётом'!$P$7*'Проверка стенда по стёклам'!$D$8/100)</f>
        <v>0.89616272040252942</v>
      </c>
      <c r="N121" s="1">
        <f>L121/('Сравнение с расчётом'!$P$7*'Проверка стенда по стёклам'!$D$8/100)</f>
        <v>0.84015255037737147</v>
      </c>
    </row>
    <row r="122" spans="1:14" x14ac:dyDescent="0.3">
      <c r="A122">
        <v>0.99</v>
      </c>
      <c r="B122">
        <v>0.41055622156898164</v>
      </c>
      <c r="C122">
        <f t="shared" si="2"/>
        <v>0.45833333333333331</v>
      </c>
      <c r="D122" s="61">
        <v>6.7343715565290099</v>
      </c>
      <c r="E122" s="61">
        <f>D122/'6 ламп'!G$2*'Проверка стенда по стёклам'!D$8/100</f>
        <v>0.97177078737792355</v>
      </c>
      <c r="F122">
        <v>2.09</v>
      </c>
      <c r="G122">
        <f>F122/'8 ламп'!G122</f>
        <v>0.63830366860299692</v>
      </c>
      <c r="H122">
        <v>120</v>
      </c>
      <c r="I122">
        <v>1.94</v>
      </c>
      <c r="J122">
        <f t="shared" si="3"/>
        <v>0.74850876989914428</v>
      </c>
      <c r="K122" s="1">
        <v>1.45</v>
      </c>
      <c r="L122" s="41">
        <v>1.42</v>
      </c>
      <c r="M122" s="1">
        <f>K122/('Сравнение с расчётом'!$P$7*'Проверка стенда по стёклам'!$D$8/100)</f>
        <v>0.902386072627547</v>
      </c>
      <c r="N122" s="1">
        <f>L122/('Сравнение с расчётом'!$P$7*'Проверка стенда по стёклам'!$D$8/100)</f>
        <v>0.88371601595249427</v>
      </c>
    </row>
    <row r="123" spans="1:14" x14ac:dyDescent="0.3">
      <c r="A123">
        <v>1.17</v>
      </c>
      <c r="B123">
        <v>0.48520280730879645</v>
      </c>
      <c r="C123">
        <f t="shared" si="2"/>
        <v>0.54166666666666663</v>
      </c>
      <c r="D123" s="61">
        <v>6.7344573248217197</v>
      </c>
      <c r="E123" s="61">
        <f>D123/'6 ламп'!G$2*'Проверка стенда по стёклам'!D$8/100</f>
        <v>0.9717831637549379</v>
      </c>
      <c r="F123">
        <v>2.2400000000000002</v>
      </c>
      <c r="G123">
        <f>F123/'8 ламп'!G123</f>
        <v>0.68411493668455181</v>
      </c>
      <c r="H123">
        <v>121</v>
      </c>
      <c r="I123">
        <v>1.8</v>
      </c>
      <c r="J123">
        <f t="shared" si="3"/>
        <v>0.6944926731022989</v>
      </c>
      <c r="K123" s="1">
        <v>1.45</v>
      </c>
      <c r="L123" s="41">
        <v>1.39</v>
      </c>
      <c r="M123" s="1">
        <f>K123/('Сравнение с расчётом'!$P$7*'Проверка стенда по стёклам'!$D$8/100)</f>
        <v>0.902386072627547</v>
      </c>
      <c r="N123" s="1">
        <f>L123/('Сравнение с расчётом'!$P$7*'Проверка стенда по стёклам'!$D$8/100)</f>
        <v>0.86504595927744155</v>
      </c>
    </row>
    <row r="124" spans="1:14" x14ac:dyDescent="0.3">
      <c r="A124">
        <v>1.17</v>
      </c>
      <c r="B124">
        <v>0.48520280730879645</v>
      </c>
      <c r="C124">
        <f t="shared" si="2"/>
        <v>0.54166666666666663</v>
      </c>
      <c r="D124" s="61">
        <v>6.6349025783244002</v>
      </c>
      <c r="E124" s="61">
        <f>D124/'6 ламп'!G$2*'Проверка стенда по стёклам'!D$8/100</f>
        <v>0.95741739946961035</v>
      </c>
      <c r="F124">
        <v>2.36</v>
      </c>
      <c r="G124">
        <f>F124/'8 ламп'!G124</f>
        <v>0.72076395114979563</v>
      </c>
      <c r="H124">
        <v>122</v>
      </c>
      <c r="I124">
        <v>1.71</v>
      </c>
      <c r="J124">
        <f t="shared" si="3"/>
        <v>0.65976803944718387</v>
      </c>
      <c r="K124" s="1">
        <v>1.45</v>
      </c>
      <c r="L124" s="41">
        <v>1.32</v>
      </c>
      <c r="M124" s="1">
        <f>K124/('Сравнение с расчётом'!$P$7*'Проверка стенда по стёклам'!$D$8/100)</f>
        <v>0.902386072627547</v>
      </c>
      <c r="N124" s="1">
        <f>L124/('Сравнение с расчётом'!$P$7*'Проверка стенда по стёклам'!$D$8/100)</f>
        <v>0.82148249370231874</v>
      </c>
    </row>
    <row r="125" spans="1:14" x14ac:dyDescent="0.3">
      <c r="A125">
        <v>1.52</v>
      </c>
      <c r="B125">
        <v>0.6303489462473254</v>
      </c>
      <c r="C125">
        <f t="shared" si="2"/>
        <v>0.70370370370370372</v>
      </c>
      <c r="D125" s="61">
        <v>6.6349359658020504</v>
      </c>
      <c r="E125" s="61">
        <f>D125/'6 ламп'!G$2*'Проверка стенда по стёклам'!D$8/100</f>
        <v>0.95742221728745325</v>
      </c>
      <c r="F125">
        <v>2.27</v>
      </c>
      <c r="G125">
        <f>F125/'8 ламп'!G125</f>
        <v>0.69327719030086277</v>
      </c>
      <c r="H125">
        <v>123</v>
      </c>
      <c r="I125">
        <v>1.7</v>
      </c>
      <c r="J125">
        <f t="shared" si="3"/>
        <v>0.65590974681883774</v>
      </c>
      <c r="K125" s="1">
        <v>1.45</v>
      </c>
      <c r="L125" s="41">
        <v>1.26</v>
      </c>
      <c r="M125" s="1">
        <f>K125/('Сравнение с расчётом'!$P$7*'Проверка стенда по стёклам'!$D$8/100)</f>
        <v>0.902386072627547</v>
      </c>
      <c r="N125" s="1">
        <f>L125/('Сравнение с расчётом'!$P$7*'Проверка стенда по стёклам'!$D$8/100)</f>
        <v>0.78414238035221329</v>
      </c>
    </row>
    <row r="126" spans="1:14" x14ac:dyDescent="0.3">
      <c r="A126">
        <v>1.52</v>
      </c>
      <c r="B126">
        <v>0.6303489462473254</v>
      </c>
      <c r="C126">
        <f t="shared" si="2"/>
        <v>0.70370370370370372</v>
      </c>
      <c r="D126" s="61">
        <v>6.6349676814760299</v>
      </c>
      <c r="E126" s="61">
        <f>D126/'6 ламп'!G$2*'Проверка стенда по стёклам'!D$8/100</f>
        <v>0.95742679386378493</v>
      </c>
      <c r="F126">
        <v>1.96</v>
      </c>
      <c r="G126">
        <f>F126/'8 ламп'!G126</f>
        <v>0.59860056959898278</v>
      </c>
      <c r="H126">
        <v>124</v>
      </c>
      <c r="I126">
        <v>1.8</v>
      </c>
      <c r="J126">
        <f t="shared" si="3"/>
        <v>0.6944926731022989</v>
      </c>
      <c r="K126" s="1">
        <v>1.45</v>
      </c>
      <c r="L126" s="41">
        <v>1.23</v>
      </c>
      <c r="M126" s="1">
        <f>K126/('Сравнение с расчётом'!$P$7*'Проверка стенда по стёклам'!$D$8/100)</f>
        <v>0.902386072627547</v>
      </c>
      <c r="N126" s="1">
        <f>L126/('Сравнение с расчётом'!$P$7*'Проверка стенда по стёклам'!$D$8/100)</f>
        <v>0.76547232367716056</v>
      </c>
    </row>
    <row r="127" spans="1:14" x14ac:dyDescent="0.3">
      <c r="A127">
        <v>1.84</v>
      </c>
      <c r="B127">
        <v>0.76305398756255183</v>
      </c>
      <c r="C127">
        <f t="shared" si="2"/>
        <v>0.85185185185185186</v>
      </c>
      <c r="D127" s="61">
        <v>6.6349977220172001</v>
      </c>
      <c r="E127" s="61">
        <f>D127/'6 ламп'!G$2*'Проверка стенда по стёклам'!D$8/100</f>
        <v>0.95743112871821068</v>
      </c>
      <c r="F127">
        <v>1.86</v>
      </c>
      <c r="G127">
        <f>F127/'8 ламп'!G127</f>
        <v>0.56805972421127959</v>
      </c>
      <c r="H127">
        <v>125</v>
      </c>
      <c r="I127">
        <v>1.89</v>
      </c>
      <c r="J127">
        <f t="shared" si="3"/>
        <v>0.7292173067574137</v>
      </c>
      <c r="K127" s="1">
        <v>1.45</v>
      </c>
      <c r="L127" s="41">
        <v>1.25</v>
      </c>
      <c r="M127" s="1">
        <f>K127/('Сравнение с расчётом'!$P$7*'Проверка стенда по стёклам'!$D$8/100)</f>
        <v>0.902386072627547</v>
      </c>
      <c r="N127" s="1">
        <f>L127/('Сравнение с расчётом'!$P$7*'Проверка стенда по стёклам'!$D$8/100)</f>
        <v>0.77791902812719571</v>
      </c>
    </row>
    <row r="128" spans="1:14" x14ac:dyDescent="0.3">
      <c r="A128">
        <v>1.84</v>
      </c>
      <c r="B128">
        <v>0.76305398756255183</v>
      </c>
      <c r="C128">
        <f t="shared" si="2"/>
        <v>0.85185185185185186</v>
      </c>
      <c r="D128" s="61">
        <v>6.6350260842979401</v>
      </c>
      <c r="E128" s="61">
        <f>D128/'6 ламп'!G$2*'Проверка стенда по стёклам'!D$8/100</f>
        <v>0.95743522139941406</v>
      </c>
      <c r="F128">
        <v>1.75</v>
      </c>
      <c r="G128">
        <f>F128/'8 ламп'!G128</f>
        <v>0.53446479428480609</v>
      </c>
      <c r="H128">
        <v>126</v>
      </c>
      <c r="I128">
        <v>2</v>
      </c>
      <c r="J128">
        <f t="shared" si="3"/>
        <v>0.77165852566922088</v>
      </c>
      <c r="K128" s="1">
        <v>1.45</v>
      </c>
      <c r="L128" s="41">
        <v>1.3</v>
      </c>
      <c r="M128" s="1">
        <f>K128/('Сравнение с расчётом'!$P$7*'Проверка стенда по стёклам'!$D$8/100)</f>
        <v>0.902386072627547</v>
      </c>
      <c r="N128" s="1">
        <f>L128/('Сравнение с расчётом'!$P$7*'Проверка стенда по стёклам'!$D$8/100)</f>
        <v>0.80903578925228359</v>
      </c>
    </row>
    <row r="129" spans="1:14" x14ac:dyDescent="0.3">
      <c r="A129">
        <v>1.98</v>
      </c>
      <c r="B129">
        <v>0.82111244313796328</v>
      </c>
      <c r="C129">
        <f t="shared" si="2"/>
        <v>0.91666666666666663</v>
      </c>
      <c r="D129" s="61">
        <v>6.5333958072135303</v>
      </c>
      <c r="E129" s="61">
        <f>D129/'6 ламп'!G$2*'Проверка стенда по стёклам'!D$8/100</f>
        <v>0.94276995775087002</v>
      </c>
      <c r="F129">
        <v>1.9</v>
      </c>
      <c r="G129">
        <f>F129/'8 ламп'!G129</f>
        <v>0.58027606236636087</v>
      </c>
      <c r="H129">
        <v>127</v>
      </c>
      <c r="I129">
        <v>2.04</v>
      </c>
      <c r="J129">
        <f t="shared" si="3"/>
        <v>0.78709169618260533</v>
      </c>
      <c r="K129" s="1">
        <v>1.44</v>
      </c>
      <c r="L129" s="41">
        <v>1.37</v>
      </c>
      <c r="M129" s="1">
        <f>K129/('Сравнение с расчётом'!$P$7*'Проверка стенда по стёклам'!$D$8/100)</f>
        <v>0.89616272040252942</v>
      </c>
      <c r="N129" s="1">
        <f>L129/('Сравнение с расчётом'!$P$7*'Проверка стенда по стёклам'!$D$8/100)</f>
        <v>0.85259925482740662</v>
      </c>
    </row>
    <row r="130" spans="1:14" x14ac:dyDescent="0.3">
      <c r="A130">
        <v>1.98</v>
      </c>
      <c r="B130">
        <v>0.82111244313796328</v>
      </c>
      <c r="C130">
        <f t="shared" si="2"/>
        <v>0.91666666666666663</v>
      </c>
      <c r="D130" s="61">
        <v>6.5334864954718102</v>
      </c>
      <c r="E130" s="61">
        <f>D130/'6 ламп'!G$2*'Проверка стенда по стёклам'!D$8/100</f>
        <v>0.94278304407962621</v>
      </c>
      <c r="F130">
        <v>2</v>
      </c>
      <c r="G130">
        <f>F130/'8 ламп'!G130</f>
        <v>0.61081690775406405</v>
      </c>
      <c r="H130">
        <v>128</v>
      </c>
      <c r="I130">
        <v>2.0699999999999998</v>
      </c>
      <c r="J130">
        <f t="shared" si="3"/>
        <v>0.79866657406764363</v>
      </c>
      <c r="K130" s="1">
        <v>1.44</v>
      </c>
      <c r="L130" s="41">
        <v>1.44</v>
      </c>
      <c r="M130" s="1">
        <f>K130/('Сравнение с расчётом'!$P$7*'Проверка стенда по стёклам'!$D$8/100)</f>
        <v>0.89616272040252942</v>
      </c>
      <c r="N130" s="1">
        <f>L130/('Сравнение с расчётом'!$P$7*'Проверка стенда по стёклам'!$D$8/100)</f>
        <v>0.89616272040252942</v>
      </c>
    </row>
    <row r="131" spans="1:14" x14ac:dyDescent="0.3">
      <c r="A131">
        <v>2.09</v>
      </c>
      <c r="B131">
        <v>0.86672980109007236</v>
      </c>
      <c r="C131">
        <f t="shared" ref="C131:C194" si="4">A131/MAX(A:A)</f>
        <v>0.96759259259259245</v>
      </c>
      <c r="D131" s="61">
        <v>5.9244194781171897</v>
      </c>
      <c r="E131" s="61">
        <f>D131/'6 ламп'!G$2*'Проверка стенда по стёклам'!D$8/100</f>
        <v>0.85489458558689602</v>
      </c>
      <c r="F131">
        <v>2.29</v>
      </c>
      <c r="G131">
        <f>F131/'8 ламп'!G131</f>
        <v>0.6993853593784034</v>
      </c>
      <c r="H131">
        <v>129</v>
      </c>
      <c r="I131">
        <v>2.08</v>
      </c>
      <c r="J131">
        <f t="shared" ref="J131:J194" si="5">I131/(7.26*0.357)</f>
        <v>0.80252486669598977</v>
      </c>
      <c r="K131" s="1">
        <v>1.44</v>
      </c>
      <c r="L131" s="41">
        <v>1.48</v>
      </c>
      <c r="M131" s="1">
        <f>K131/('Сравнение с расчётом'!$P$7*'Проверка стенда по стёклам'!$D$8/100)</f>
        <v>0.89616272040252942</v>
      </c>
      <c r="N131" s="1">
        <f>L131/('Сравнение с расчётом'!$P$7*'Проверка стенда по стёклам'!$D$8/100)</f>
        <v>0.92105612930259972</v>
      </c>
    </row>
    <row r="132" spans="1:14" x14ac:dyDescent="0.3">
      <c r="A132">
        <v>2.09</v>
      </c>
      <c r="B132">
        <v>0.86672980109007236</v>
      </c>
      <c r="C132">
        <f t="shared" si="4"/>
        <v>0.96759259259259245</v>
      </c>
      <c r="D132" s="61">
        <v>5.7148246408219103</v>
      </c>
      <c r="E132" s="61">
        <f>D132/'6 ламп'!G$2*'Проверка стенда по стёклам'!D$8/100</f>
        <v>0.82465002032062185</v>
      </c>
      <c r="F132">
        <v>2.4500000000000002</v>
      </c>
      <c r="G132">
        <f>F132/'8 ламп'!G132</f>
        <v>0.7482507119987285</v>
      </c>
      <c r="H132">
        <v>130</v>
      </c>
      <c r="I132">
        <v>2.1</v>
      </c>
      <c r="J132">
        <f t="shared" si="5"/>
        <v>0.81024145195268205</v>
      </c>
      <c r="K132" s="1">
        <v>1.44</v>
      </c>
      <c r="L132" s="41">
        <v>1.49</v>
      </c>
      <c r="M132" s="1">
        <f>K132/('Сравнение с расчётом'!$P$7*'Проверка стенда по стёклам'!$D$8/100)</f>
        <v>0.89616272040252942</v>
      </c>
      <c r="N132" s="1">
        <f>L132/('Сравнение с расчётом'!$P$7*'Проверка стенда по стёклам'!$D$8/100)</f>
        <v>0.9272794815276173</v>
      </c>
    </row>
    <row r="133" spans="1:14" x14ac:dyDescent="0.3">
      <c r="A133">
        <v>2.16</v>
      </c>
      <c r="B133">
        <v>0.89575902887777825</v>
      </c>
      <c r="C133">
        <f t="shared" si="4"/>
        <v>1</v>
      </c>
      <c r="D133" s="61">
        <v>5.71537127441026</v>
      </c>
      <c r="E133" s="61">
        <f>D133/'6 ламп'!G$2*'Проверка стенда по стёклам'!D$8/100</f>
        <v>0.82472889962630003</v>
      </c>
      <c r="F133">
        <v>2.36</v>
      </c>
      <c r="G133">
        <f>F133/'8 ламп'!G133</f>
        <v>0.72076395114979563</v>
      </c>
      <c r="H133">
        <v>131</v>
      </c>
      <c r="I133">
        <v>2.14</v>
      </c>
      <c r="J133">
        <f t="shared" si="5"/>
        <v>0.82567462246606638</v>
      </c>
      <c r="K133" s="1">
        <v>1.45</v>
      </c>
      <c r="L133" s="41">
        <v>1.5</v>
      </c>
      <c r="M133" s="1">
        <f>K133/('Сравнение с расчётом'!$P$7*'Проверка стенда по стёклам'!$D$8/100)</f>
        <v>0.902386072627547</v>
      </c>
      <c r="N133" s="1">
        <f>L133/('Сравнение с расчётом'!$P$7*'Проверка стенда по стёклам'!$D$8/100)</f>
        <v>0.93350283375263488</v>
      </c>
    </row>
    <row r="134" spans="1:14" x14ac:dyDescent="0.3">
      <c r="A134">
        <v>2.16</v>
      </c>
      <c r="B134">
        <v>0.89575902887777825</v>
      </c>
      <c r="C134">
        <f t="shared" si="4"/>
        <v>1</v>
      </c>
      <c r="D134" s="61">
        <v>4.9642030893512796</v>
      </c>
      <c r="E134" s="61">
        <f>D134/'6 ламп'!G$2*'Проверка стенда по стёклам'!D$8/100</f>
        <v>0.71633522212861178</v>
      </c>
      <c r="F134">
        <v>2.27</v>
      </c>
      <c r="G134">
        <f>F134/'8 ламп'!G134</f>
        <v>0.69327719030086277</v>
      </c>
      <c r="H134">
        <v>132</v>
      </c>
      <c r="I134">
        <v>2.1800000000000002</v>
      </c>
      <c r="J134">
        <f t="shared" si="5"/>
        <v>0.84110779297945082</v>
      </c>
      <c r="K134" s="1">
        <v>1.45</v>
      </c>
      <c r="L134" s="41">
        <v>1.49</v>
      </c>
      <c r="M134" s="1">
        <f>K134/('Сравнение с расчётом'!$P$7*'Проверка стенда по стёклам'!$D$8/100)</f>
        <v>0.902386072627547</v>
      </c>
      <c r="N134" s="1">
        <f>L134/('Сравнение с расчётом'!$P$7*'Проверка стенда по стёклам'!$D$8/100)</f>
        <v>0.9272794815276173</v>
      </c>
    </row>
    <row r="135" spans="1:14" x14ac:dyDescent="0.3">
      <c r="A135">
        <v>2.13</v>
      </c>
      <c r="B135">
        <v>0.88331793125447566</v>
      </c>
      <c r="C135">
        <f t="shared" si="4"/>
        <v>0.98611111111111105</v>
      </c>
      <c r="D135" s="61">
        <v>4.2548286833843703</v>
      </c>
      <c r="E135" s="61">
        <f>D135/'6 ламп'!G$2*'Проверка стенда по стёклам'!D$8/100</f>
        <v>0.61397239298475759</v>
      </c>
      <c r="F135">
        <v>2.1</v>
      </c>
      <c r="G135">
        <f>F135/'8 ламп'!G135</f>
        <v>0.64135775314176735</v>
      </c>
      <c r="H135">
        <v>133</v>
      </c>
      <c r="I135">
        <v>2.23</v>
      </c>
      <c r="J135">
        <f t="shared" si="5"/>
        <v>0.86039925612118129</v>
      </c>
      <c r="K135" s="1">
        <v>1.45</v>
      </c>
      <c r="L135" s="41">
        <v>1.49</v>
      </c>
      <c r="M135" s="1">
        <f>K135/('Сравнение с расчётом'!$P$7*'Проверка стенда по стёклам'!$D$8/100)</f>
        <v>0.902386072627547</v>
      </c>
      <c r="N135" s="1">
        <f>L135/('Сравнение с расчётом'!$P$7*'Проверка стенда по стёклам'!$D$8/100)</f>
        <v>0.9272794815276173</v>
      </c>
    </row>
    <row r="136" spans="1:14" x14ac:dyDescent="0.3">
      <c r="A136">
        <v>2.13</v>
      </c>
      <c r="B136">
        <v>0.88331793125447566</v>
      </c>
      <c r="C136">
        <f t="shared" si="4"/>
        <v>0.98611111111111105</v>
      </c>
      <c r="D136" s="61">
        <v>4.2550210944108704</v>
      </c>
      <c r="E136" s="61">
        <f>D136/'6 ламп'!G$2*'Проверка стенда по стёклам'!D$8/100</f>
        <v>0.61400015792364659</v>
      </c>
      <c r="F136">
        <v>1.99</v>
      </c>
      <c r="G136">
        <f>F136/'8 ламп'!G136</f>
        <v>0.60776282321529373</v>
      </c>
      <c r="H136">
        <v>134</v>
      </c>
      <c r="I136">
        <v>2.2599999999999998</v>
      </c>
      <c r="J136">
        <f t="shared" si="5"/>
        <v>0.87197413400621959</v>
      </c>
      <c r="K136" s="1">
        <v>1.45</v>
      </c>
      <c r="L136" s="41">
        <v>1.47</v>
      </c>
      <c r="M136" s="1">
        <f>K136/('Сравнение с расчётом'!$P$7*'Проверка стенда по стёклам'!$D$8/100)</f>
        <v>0.902386072627547</v>
      </c>
      <c r="N136" s="1">
        <f>L136/('Сравнение с расчётом'!$P$7*'Проверка стенда по стёклам'!$D$8/100)</f>
        <v>0.91483277707758215</v>
      </c>
    </row>
    <row r="137" spans="1:14" x14ac:dyDescent="0.3">
      <c r="A137">
        <v>2.0499999999999998</v>
      </c>
      <c r="B137">
        <v>0.85014167092566906</v>
      </c>
      <c r="C137">
        <f t="shared" si="4"/>
        <v>0.94907407407407396</v>
      </c>
      <c r="D137" s="61">
        <v>4.1548658050039702</v>
      </c>
      <c r="E137" s="61">
        <f>D137/'6 ламп'!G$2*'Проверка стенда по стёклам'!D$8/100</f>
        <v>0.59954773520980809</v>
      </c>
      <c r="F137">
        <v>1.78</v>
      </c>
      <c r="G137">
        <f>F137/'8 ламп'!G137</f>
        <v>0.54362704790111704</v>
      </c>
      <c r="H137">
        <v>135</v>
      </c>
      <c r="I137">
        <v>2.2999999999999998</v>
      </c>
      <c r="J137">
        <f t="shared" si="5"/>
        <v>0.88740730451960403</v>
      </c>
      <c r="K137" s="1">
        <v>1.44</v>
      </c>
      <c r="L137" s="41">
        <v>1.46</v>
      </c>
      <c r="M137" s="1">
        <f>K137/('Сравнение с расчётом'!$P$7*'Проверка стенда по стёклам'!$D$8/100)</f>
        <v>0.89616272040252942</v>
      </c>
      <c r="N137" s="1">
        <f>L137/('Сравнение с расчётом'!$P$7*'Проверка стенда по стёклам'!$D$8/100)</f>
        <v>0.90860942485256457</v>
      </c>
    </row>
    <row r="138" spans="1:14" x14ac:dyDescent="0.3">
      <c r="A138">
        <v>2.0499999999999998</v>
      </c>
      <c r="B138">
        <v>0.85014167092566906</v>
      </c>
      <c r="C138">
        <f t="shared" si="4"/>
        <v>0.94907407407407396</v>
      </c>
      <c r="D138" s="61">
        <v>4.1549717698923301</v>
      </c>
      <c r="E138" s="61">
        <f>D138/'6 ламп'!G$2*'Проверка стенда по стёклам'!D$8/100</f>
        <v>0.5995630259584892</v>
      </c>
      <c r="F138">
        <v>1.88</v>
      </c>
      <c r="G138">
        <f>F138/'8 ламп'!G138</f>
        <v>0.57416789328882023</v>
      </c>
      <c r="H138">
        <v>136</v>
      </c>
      <c r="I138">
        <v>2.3199999999999998</v>
      </c>
      <c r="J138">
        <f t="shared" si="5"/>
        <v>0.8951238897762962</v>
      </c>
      <c r="K138" s="1">
        <v>1.43</v>
      </c>
      <c r="L138" s="41">
        <v>1.44</v>
      </c>
      <c r="M138" s="1">
        <f>K138/('Сравнение с расчётом'!$P$7*'Проверка стенда по стёклам'!$D$8/100)</f>
        <v>0.88993936817751185</v>
      </c>
      <c r="N138" s="1">
        <f>L138/('Сравнение с расчётом'!$P$7*'Проверка стенда по стёклам'!$D$8/100)</f>
        <v>0.89616272040252942</v>
      </c>
    </row>
    <row r="139" spans="1:14" x14ac:dyDescent="0.3">
      <c r="A139">
        <v>1.97</v>
      </c>
      <c r="B139">
        <v>0.81696541059686245</v>
      </c>
      <c r="C139">
        <f t="shared" si="4"/>
        <v>0.91203703703703698</v>
      </c>
      <c r="D139" s="61">
        <v>4.1550624616081899</v>
      </c>
      <c r="E139" s="61">
        <f>D139/'6 ламп'!G$2*'Проверка стенда по стёклам'!D$8/100</f>
        <v>0.59957611278617451</v>
      </c>
      <c r="F139">
        <v>2.38</v>
      </c>
      <c r="G139">
        <f>F139/'8 ламп'!G139</f>
        <v>0.72687212022733627</v>
      </c>
      <c r="H139">
        <v>137</v>
      </c>
      <c r="I139">
        <v>2.34</v>
      </c>
      <c r="J139">
        <f t="shared" si="5"/>
        <v>0.90284047503298837</v>
      </c>
      <c r="K139" s="1">
        <v>1.4</v>
      </c>
      <c r="L139" s="41">
        <v>1.42</v>
      </c>
      <c r="M139" s="1">
        <f>K139/('Сравнение с расчётом'!$P$7*'Проверка стенда по стёклам'!$D$8/100)</f>
        <v>0.87126931150245912</v>
      </c>
      <c r="N139" s="1">
        <f>L139/('Сравнение с расчётом'!$P$7*'Проверка стенда по стёклам'!$D$8/100)</f>
        <v>0.88371601595249427</v>
      </c>
    </row>
    <row r="140" spans="1:14" x14ac:dyDescent="0.3">
      <c r="A140">
        <v>1.97</v>
      </c>
      <c r="B140">
        <v>0.81696541059686245</v>
      </c>
      <c r="C140">
        <f t="shared" si="4"/>
        <v>0.91203703703703698</v>
      </c>
      <c r="D140" s="61">
        <v>4.1551378704548796</v>
      </c>
      <c r="E140" s="61">
        <f>D140/'6 ламп'!G$2*'Проверка стенда по стёклам'!D$8/100</f>
        <v>0.59958699429363338</v>
      </c>
      <c r="F140">
        <v>2.76</v>
      </c>
      <c r="G140">
        <f>F140/'8 ламп'!G140</f>
        <v>0.84292733270060838</v>
      </c>
      <c r="H140">
        <v>138</v>
      </c>
      <c r="I140">
        <v>2.35</v>
      </c>
      <c r="J140">
        <f t="shared" si="5"/>
        <v>0.90669876766133461</v>
      </c>
      <c r="K140" s="1">
        <v>1.38</v>
      </c>
      <c r="L140" s="41">
        <v>1.4</v>
      </c>
      <c r="M140" s="1">
        <f>K140/('Сравнение с расчётом'!$P$7*'Проверка стенда по стёклам'!$D$8/100)</f>
        <v>0.85882260705242397</v>
      </c>
      <c r="N140" s="1">
        <f>L140/('Сравнение с расчётом'!$P$7*'Проверка стенда по стёклам'!$D$8/100)</f>
        <v>0.87126931150245912</v>
      </c>
    </row>
    <row r="141" spans="1:14" x14ac:dyDescent="0.3">
      <c r="A141">
        <v>1.89</v>
      </c>
      <c r="B141">
        <v>0.78378915026805585</v>
      </c>
      <c r="C141">
        <f t="shared" si="4"/>
        <v>0.87499999999999989</v>
      </c>
      <c r="D141" s="61">
        <v>4.15519798850017</v>
      </c>
      <c r="E141" s="61">
        <f>D141/'6 ламп'!G$2*'Проверка стенда по стёклам'!D$8/100</f>
        <v>0.59959566933624375</v>
      </c>
      <c r="F141">
        <v>2.91</v>
      </c>
      <c r="G141">
        <f>F141/'8 ламп'!G141</f>
        <v>0.88873860078216327</v>
      </c>
      <c r="H141">
        <v>139</v>
      </c>
      <c r="I141">
        <v>2.34</v>
      </c>
      <c r="J141">
        <f t="shared" si="5"/>
        <v>0.90284047503298837</v>
      </c>
      <c r="K141" s="1">
        <v>1.34</v>
      </c>
      <c r="L141" s="41">
        <v>1.36</v>
      </c>
      <c r="M141" s="1">
        <f>K141/('Сравнение с расчётом'!$P$7*'Проверка стенда по стёклам'!$D$8/100)</f>
        <v>0.83392919815235389</v>
      </c>
      <c r="N141" s="1">
        <f>L141/('Сравнение с расчётом'!$P$7*'Проверка стенда по стёклам'!$D$8/100)</f>
        <v>0.84637590260238904</v>
      </c>
    </row>
    <row r="142" spans="1:14" x14ac:dyDescent="0.3">
      <c r="A142">
        <v>1.89</v>
      </c>
      <c r="B142">
        <v>0.78378915026805585</v>
      </c>
      <c r="C142">
        <f t="shared" si="4"/>
        <v>0.87499999999999989</v>
      </c>
      <c r="D142" s="61">
        <v>4.05440941488179</v>
      </c>
      <c r="E142" s="61">
        <f>D142/'6 ламп'!G$2*'Проверка стенда по стёклам'!D$8/100</f>
        <v>0.58505186361930595</v>
      </c>
      <c r="F142">
        <v>2.85</v>
      </c>
      <c r="G142">
        <f>F142/'8 ламп'!G142</f>
        <v>0.87041409354954136</v>
      </c>
      <c r="H142">
        <v>140</v>
      </c>
      <c r="I142">
        <v>2.33</v>
      </c>
      <c r="J142">
        <f t="shared" si="5"/>
        <v>0.89898218240464245</v>
      </c>
      <c r="K142" s="1">
        <v>1.3</v>
      </c>
      <c r="L142" s="41">
        <v>1.32</v>
      </c>
      <c r="M142" s="1">
        <f>K142/('Сравнение с расчётом'!$P$7*'Проверка стенда по стёклам'!$D$8/100)</f>
        <v>0.80903578925228359</v>
      </c>
      <c r="N142" s="1">
        <f>L142/('Сравнение с расчётом'!$P$7*'Проверка стенда по стёклам'!$D$8/100)</f>
        <v>0.82148249370231874</v>
      </c>
    </row>
    <row r="143" spans="1:14" x14ac:dyDescent="0.3">
      <c r="A143">
        <v>1.82</v>
      </c>
      <c r="B143">
        <v>0.75475992248035018</v>
      </c>
      <c r="C143">
        <f t="shared" si="4"/>
        <v>0.84259259259259256</v>
      </c>
      <c r="D143" s="61">
        <v>4.1552723292801304</v>
      </c>
      <c r="E143" s="61">
        <f>D143/'6 ламп'!G$2*'Проверка стенда по стёклам'!D$8/100</f>
        <v>0.5996063967215195</v>
      </c>
      <c r="F143">
        <v>2.65</v>
      </c>
      <c r="G143">
        <f>F143/'8 ламп'!G143</f>
        <v>0.80933240277413487</v>
      </c>
      <c r="H143">
        <v>141</v>
      </c>
      <c r="I143">
        <v>2.31</v>
      </c>
      <c r="J143">
        <f t="shared" si="5"/>
        <v>0.89126559714795017</v>
      </c>
      <c r="K143" s="1">
        <v>1.27</v>
      </c>
      <c r="L143" s="41">
        <v>1.29</v>
      </c>
      <c r="M143" s="1">
        <f>K143/('Сравнение с расчётом'!$P$7*'Проверка стенда по стёклам'!$D$8/100)</f>
        <v>0.79036573257723086</v>
      </c>
      <c r="N143" s="1">
        <f>L143/('Сравнение с расчётом'!$P$7*'Проверка стенда по стёклам'!$D$8/100)</f>
        <v>0.80281243702726601</v>
      </c>
    </row>
    <row r="144" spans="1:14" x14ac:dyDescent="0.3">
      <c r="A144">
        <v>1.82</v>
      </c>
      <c r="B144">
        <v>0.75475992248035018</v>
      </c>
      <c r="C144">
        <f t="shared" si="4"/>
        <v>0.84259259259259256</v>
      </c>
      <c r="D144" s="61">
        <v>4.1552865449724798</v>
      </c>
      <c r="E144" s="61">
        <f>D144/'6 ламп'!G$2*'Проверка стенда по стёклам'!D$8/100</f>
        <v>0.59960844804797686</v>
      </c>
      <c r="F144">
        <v>2.2400000000000002</v>
      </c>
      <c r="G144">
        <f>F144/'8 ламп'!G144</f>
        <v>0.68411493668455181</v>
      </c>
      <c r="H144">
        <v>142</v>
      </c>
      <c r="I144">
        <v>2.2999999999999998</v>
      </c>
      <c r="J144">
        <f t="shared" si="5"/>
        <v>0.88740730451960403</v>
      </c>
      <c r="K144" s="1">
        <v>1.27</v>
      </c>
      <c r="L144" s="41">
        <v>1.26</v>
      </c>
      <c r="M144" s="1">
        <f>K144/('Сравнение с расчётом'!$P$7*'Проверка стенда по стёклам'!$D$8/100)</f>
        <v>0.79036573257723086</v>
      </c>
      <c r="N144" s="1">
        <f>L144/('Сравнение с расчётом'!$P$7*'Проверка стенда по стёклам'!$D$8/100)</f>
        <v>0.78414238035221329</v>
      </c>
    </row>
    <row r="145" spans="1:14" x14ac:dyDescent="0.3">
      <c r="A145">
        <v>1.8</v>
      </c>
      <c r="B145">
        <v>0.74646585739814852</v>
      </c>
      <c r="C145">
        <f t="shared" si="4"/>
        <v>0.83333333333333326</v>
      </c>
      <c r="D145" s="61">
        <v>4.0575990301313798</v>
      </c>
      <c r="E145" s="61">
        <f>D145/'6 ламп'!G$2*'Проверка стенда по стёклам'!D$8/100</f>
        <v>0.5855121255600837</v>
      </c>
      <c r="F145">
        <v>1.84</v>
      </c>
      <c r="G145">
        <f>F145/'8 ламп'!G145</f>
        <v>0.56195155513373896</v>
      </c>
      <c r="H145">
        <v>143</v>
      </c>
      <c r="I145">
        <v>2.2999999999999998</v>
      </c>
      <c r="J145">
        <f t="shared" si="5"/>
        <v>0.88740730451960403</v>
      </c>
      <c r="K145" s="1">
        <v>1.27</v>
      </c>
      <c r="L145" s="41">
        <v>1.23</v>
      </c>
      <c r="M145" s="1">
        <f>K145/('Сравнение с расчётом'!$P$7*'Проверка стенда по стёклам'!$D$8/100)</f>
        <v>0.79036573257723086</v>
      </c>
      <c r="N145" s="1">
        <f>L145/('Сравнение с расчётом'!$P$7*'Проверка стенда по стёклам'!$D$8/100)</f>
        <v>0.76547232367716056</v>
      </c>
    </row>
    <row r="146" spans="1:14" x14ac:dyDescent="0.3">
      <c r="A146">
        <v>1.8</v>
      </c>
      <c r="B146">
        <v>0.74646585739814852</v>
      </c>
      <c r="C146">
        <f t="shared" si="4"/>
        <v>0.83333333333333326</v>
      </c>
      <c r="D146" s="61">
        <v>4.1552690625856199</v>
      </c>
      <c r="E146" s="61">
        <f>D146/'6 ламп'!G$2*'Проверка стенда по стёклам'!D$8/100</f>
        <v>0.59960592533703028</v>
      </c>
      <c r="H146">
        <v>144</v>
      </c>
      <c r="I146">
        <v>2.29</v>
      </c>
      <c r="J146">
        <f t="shared" si="5"/>
        <v>0.88354901189125801</v>
      </c>
      <c r="K146" s="1">
        <v>1.29</v>
      </c>
      <c r="L146" s="44">
        <v>1.26</v>
      </c>
      <c r="M146" s="1">
        <f>K146/('Сравнение с расчётом'!$P$7*'Проверка стенда по стёклам'!$D$8/100)</f>
        <v>0.80281243702726601</v>
      </c>
      <c r="N146" s="1">
        <f>L146/('Сравнение с расчётом'!$P$7*'Проверка стенда по стёклам'!$D$8/100)</f>
        <v>0.78414238035221329</v>
      </c>
    </row>
    <row r="147" spans="1:14" x14ac:dyDescent="0.3">
      <c r="A147">
        <v>1.82</v>
      </c>
      <c r="B147">
        <v>0.75475992248035018</v>
      </c>
      <c r="C147">
        <f t="shared" si="4"/>
        <v>0.84259259259259256</v>
      </c>
      <c r="D147" s="61">
        <v>4.0543140823028603</v>
      </c>
      <c r="E147" s="61">
        <f>D147/'6 ламп'!G$2*'Проверка стенда по стёклам'!D$8/100</f>
        <v>0.58503810711440984</v>
      </c>
      <c r="H147">
        <v>145</v>
      </c>
      <c r="I147">
        <v>2.29</v>
      </c>
      <c r="J147">
        <f t="shared" si="5"/>
        <v>0.88354901189125801</v>
      </c>
      <c r="K147" s="1">
        <v>1.33</v>
      </c>
      <c r="L147" s="41">
        <v>1.29</v>
      </c>
      <c r="M147" s="1">
        <f>K147/('Сравнение с расчётом'!$P$7*'Проверка стенда по стёклам'!$D$8/100)</f>
        <v>0.82770584592733631</v>
      </c>
      <c r="N147" s="1">
        <f>L147/('Сравнение с расчётом'!$P$7*'Проверка стенда по стёклам'!$D$8/100)</f>
        <v>0.80281243702726601</v>
      </c>
    </row>
    <row r="148" spans="1:14" x14ac:dyDescent="0.3">
      <c r="A148">
        <v>1.82</v>
      </c>
      <c r="B148">
        <v>0.75475992248035018</v>
      </c>
      <c r="C148">
        <f t="shared" si="4"/>
        <v>0.84259259259259256</v>
      </c>
      <c r="D148" s="61">
        <v>4.1551903765712401</v>
      </c>
      <c r="E148" s="61">
        <f>D148/'6 ламп'!G$2*'Проверка стенда по стёклам'!D$8/100</f>
        <v>0.59959457093380086</v>
      </c>
      <c r="H148">
        <v>146</v>
      </c>
      <c r="I148">
        <v>2.2599999999999998</v>
      </c>
      <c r="J148">
        <f t="shared" si="5"/>
        <v>0.87197413400621959</v>
      </c>
      <c r="K148" s="1">
        <v>1.38</v>
      </c>
      <c r="L148" s="41">
        <v>1.32</v>
      </c>
      <c r="M148" s="1">
        <f>K148/('Сравнение с расчётом'!$P$7*'Проверка стенда по стёклам'!$D$8/100)</f>
        <v>0.85882260705242397</v>
      </c>
      <c r="N148" s="1">
        <f>L148/('Сравнение с расчётом'!$P$7*'Проверка стенда по стёклам'!$D$8/100)</f>
        <v>0.82148249370231874</v>
      </c>
    </row>
    <row r="149" spans="1:14" x14ac:dyDescent="0.3">
      <c r="A149">
        <v>1.89</v>
      </c>
      <c r="B149">
        <v>0.78378915026805585</v>
      </c>
      <c r="C149">
        <f t="shared" si="4"/>
        <v>0.87499999999999989</v>
      </c>
      <c r="D149" s="61">
        <v>4.15512809433665</v>
      </c>
      <c r="E149" s="61">
        <f>D149/'6 ламп'!G$2*'Проверка стенда по стёклам'!D$8/100</f>
        <v>0.59958558359836223</v>
      </c>
      <c r="H149">
        <v>147</v>
      </c>
      <c r="I149">
        <v>2.2400000000000002</v>
      </c>
      <c r="J149">
        <f t="shared" si="5"/>
        <v>0.86425754874952754</v>
      </c>
      <c r="K149" s="1">
        <v>1.41</v>
      </c>
      <c r="L149" s="41">
        <v>1.36</v>
      </c>
      <c r="M149" s="1">
        <f>K149/('Сравнение с расчётом'!$P$7*'Проверка стенда по стёклам'!$D$8/100)</f>
        <v>0.8774926637274767</v>
      </c>
      <c r="N149" s="1">
        <f>L149/('Сравнение с расчётом'!$P$7*'Проверка стенда по стёклам'!$D$8/100)</f>
        <v>0.84637590260238904</v>
      </c>
    </row>
    <row r="150" spans="1:14" x14ac:dyDescent="0.3">
      <c r="A150">
        <v>1.89</v>
      </c>
      <c r="B150">
        <v>0.78378915026805585</v>
      </c>
      <c r="C150">
        <f t="shared" si="4"/>
        <v>0.87499999999999989</v>
      </c>
      <c r="D150" s="61">
        <v>4.1550505292760898</v>
      </c>
      <c r="E150" s="61">
        <f>D150/'6 ламп'!G$2*'Проверка стенда по стёклам'!D$8/100</f>
        <v>0.59957439094893072</v>
      </c>
      <c r="H150">
        <v>148</v>
      </c>
      <c r="I150">
        <v>2.2000000000000002</v>
      </c>
      <c r="J150">
        <f t="shared" si="5"/>
        <v>0.8488243782361431</v>
      </c>
      <c r="K150" s="1">
        <v>1.41</v>
      </c>
      <c r="L150" s="41">
        <v>1.4</v>
      </c>
      <c r="M150" s="1">
        <f>K150/('Сравнение с расчётом'!$P$7*'Проверка стенда по стёклам'!$D$8/100)</f>
        <v>0.8774926637274767</v>
      </c>
      <c r="N150" s="1">
        <f>L150/('Сравнение с расчётом'!$P$7*'Проверка стенда по стёклам'!$D$8/100)</f>
        <v>0.87126931150245912</v>
      </c>
    </row>
    <row r="151" spans="1:14" x14ac:dyDescent="0.3">
      <c r="A151">
        <v>1.97</v>
      </c>
      <c r="B151">
        <v>0.81696541059686245</v>
      </c>
      <c r="C151">
        <f t="shared" si="4"/>
        <v>0.91203703703703698</v>
      </c>
      <c r="D151" s="61">
        <v>4.1549576910828101</v>
      </c>
      <c r="E151" s="61">
        <f>D151/'6 ламп'!G$2*'Проверка стенда по стёклам'!D$8/100</f>
        <v>0.59956099438424393</v>
      </c>
      <c r="H151">
        <v>149</v>
      </c>
      <c r="I151">
        <v>2.15</v>
      </c>
      <c r="J151">
        <f t="shared" si="5"/>
        <v>0.8295329150944124</v>
      </c>
      <c r="K151" s="1">
        <v>1.41</v>
      </c>
      <c r="L151" s="41">
        <v>1.42</v>
      </c>
      <c r="M151" s="1">
        <f>K151/('Сравнение с расчётом'!$P$7*'Проверка стенда по стёклам'!$D$8/100)</f>
        <v>0.8774926637274767</v>
      </c>
      <c r="N151" s="1">
        <f>L151/('Сравнение с расчётом'!$P$7*'Проверка стенда по стёклам'!$D$8/100)</f>
        <v>0.88371601595249427</v>
      </c>
    </row>
    <row r="152" spans="1:14" x14ac:dyDescent="0.3">
      <c r="A152">
        <v>1.97</v>
      </c>
      <c r="B152">
        <v>0.81696541059686245</v>
      </c>
      <c r="C152">
        <f t="shared" si="4"/>
        <v>0.91203703703703698</v>
      </c>
      <c r="D152" s="61">
        <v>4.1548495912076904</v>
      </c>
      <c r="E152" s="61">
        <f>D152/'6 ламп'!G$2*'Проверка стенда по стёклам'!D$8/100</f>
        <v>0.59954539555666531</v>
      </c>
      <c r="H152">
        <v>150</v>
      </c>
      <c r="I152">
        <v>2.09</v>
      </c>
      <c r="J152">
        <f t="shared" si="5"/>
        <v>0.8063831593243358</v>
      </c>
      <c r="K152" s="1">
        <v>1.42</v>
      </c>
      <c r="L152" s="41">
        <v>1.44</v>
      </c>
      <c r="M152" s="1">
        <f>K152/('Сравнение с расчётом'!$P$7*'Проверка стенда по стёклам'!$D$8/100)</f>
        <v>0.88371601595249427</v>
      </c>
      <c r="N152" s="1">
        <f>L152/('Сравнение с расчётом'!$P$7*'Проверка стенда по стёклам'!$D$8/100)</f>
        <v>0.89616272040252942</v>
      </c>
    </row>
    <row r="153" spans="1:14" x14ac:dyDescent="0.3">
      <c r="A153">
        <v>2.0499999999999998</v>
      </c>
      <c r="B153">
        <v>0.85014167092566906</v>
      </c>
      <c r="C153">
        <f t="shared" si="4"/>
        <v>0.94907407407407396</v>
      </c>
      <c r="D153" s="61">
        <v>4.2549204712347199</v>
      </c>
      <c r="E153" s="61">
        <f>D153/'6 ламп'!G$2*'Проверка стенда по стёклам'!D$8/100</f>
        <v>0.6139856379848081</v>
      </c>
      <c r="H153">
        <v>151</v>
      </c>
      <c r="I153">
        <v>2.0299999999999998</v>
      </c>
      <c r="J153">
        <f t="shared" si="5"/>
        <v>0.78323340355425919</v>
      </c>
      <c r="K153" s="1">
        <v>1.42</v>
      </c>
      <c r="L153" s="41">
        <v>1.46</v>
      </c>
      <c r="M153" s="1">
        <f>K153/('Сравнение с расчётом'!$P$7*'Проверка стенда по стёклам'!$D$8/100)</f>
        <v>0.88371601595249427</v>
      </c>
      <c r="N153" s="1">
        <f>L153/('Сравнение с расчётом'!$P$7*'Проверка стенда по стёклам'!$D$8/100)</f>
        <v>0.90860942485256457</v>
      </c>
    </row>
    <row r="154" spans="1:14" x14ac:dyDescent="0.3">
      <c r="A154">
        <v>2.0499999999999998</v>
      </c>
      <c r="B154">
        <v>0.85014167092566906</v>
      </c>
      <c r="C154">
        <f t="shared" si="4"/>
        <v>0.94907407407407396</v>
      </c>
      <c r="D154" s="61">
        <v>4.8555608835501296</v>
      </c>
      <c r="E154" s="61">
        <f>D154/'6 ламп'!G$2*'Проверка стенда по стёклам'!D$8/100</f>
        <v>0.70065813615441985</v>
      </c>
      <c r="H154">
        <v>152</v>
      </c>
      <c r="I154">
        <v>1.96</v>
      </c>
      <c r="J154">
        <f t="shared" si="5"/>
        <v>0.75622535515583644</v>
      </c>
      <c r="K154" s="1">
        <v>1.42</v>
      </c>
      <c r="L154" s="41">
        <v>1.47</v>
      </c>
      <c r="M154" s="1">
        <f>K154/('Сравнение с расчётом'!$P$7*'Проверка стенда по стёклам'!$D$8/100)</f>
        <v>0.88371601595249427</v>
      </c>
      <c r="N154" s="1">
        <f>L154/('Сравнение с расчётом'!$P$7*'Проверка стенда по стёклам'!$D$8/100)</f>
        <v>0.91483277707758215</v>
      </c>
    </row>
    <row r="155" spans="1:14" x14ac:dyDescent="0.3">
      <c r="A155">
        <v>2.13</v>
      </c>
      <c r="B155">
        <v>0.88331793125447566</v>
      </c>
      <c r="C155">
        <f t="shared" si="4"/>
        <v>0.98611111111111105</v>
      </c>
      <c r="D155" s="61">
        <v>4.8550242640333803</v>
      </c>
      <c r="E155" s="61">
        <f>D155/'6 ламп'!G$2*'Проверка стенда по стёклам'!D$8/100</f>
        <v>0.70058070188071853</v>
      </c>
      <c r="H155">
        <v>153</v>
      </c>
      <c r="I155">
        <v>1.91</v>
      </c>
      <c r="J155">
        <f t="shared" si="5"/>
        <v>0.73693389201410597</v>
      </c>
      <c r="K155" s="1">
        <v>1.42</v>
      </c>
      <c r="L155" s="41">
        <v>1.49</v>
      </c>
      <c r="M155" s="1">
        <f>K155/('Сравнение с расчётом'!$P$7*'Проверка стенда по стёклам'!$D$8/100)</f>
        <v>0.88371601595249427</v>
      </c>
      <c r="N155" s="1">
        <f>L155/('Сравнение с расчётом'!$P$7*'Проверка стенда по стёклам'!$D$8/100)</f>
        <v>0.9272794815276173</v>
      </c>
    </row>
    <row r="156" spans="1:14" x14ac:dyDescent="0.3">
      <c r="A156">
        <v>2.13</v>
      </c>
      <c r="B156">
        <v>0.88331793125447566</v>
      </c>
      <c r="C156">
        <f t="shared" si="4"/>
        <v>0.98611111111111105</v>
      </c>
      <c r="D156" s="61">
        <v>5.0630927406640298</v>
      </c>
      <c r="E156" s="61">
        <f>D156/'6 ламп'!G$2*'Проверка стенда по стёклам'!D$8/100</f>
        <v>0.73060501308283254</v>
      </c>
      <c r="H156">
        <v>154</v>
      </c>
      <c r="I156">
        <v>1.83</v>
      </c>
      <c r="J156">
        <f t="shared" si="5"/>
        <v>0.7060675509873372</v>
      </c>
      <c r="K156" s="1">
        <v>1.41</v>
      </c>
      <c r="L156" s="41">
        <v>1.49</v>
      </c>
      <c r="M156" s="1">
        <f>K156/('Сравнение с расчётом'!$P$7*'Проверка стенда по стёклам'!$D$8/100)</f>
        <v>0.8774926637274767</v>
      </c>
      <c r="N156" s="1">
        <f>L156/('Сравнение с расчётом'!$P$7*'Проверка стенда по стёклам'!$D$8/100)</f>
        <v>0.9272794815276173</v>
      </c>
    </row>
    <row r="157" spans="1:14" x14ac:dyDescent="0.3">
      <c r="A157">
        <v>2.16</v>
      </c>
      <c r="B157">
        <v>0.89575902887777825</v>
      </c>
      <c r="C157">
        <f t="shared" si="4"/>
        <v>1</v>
      </c>
      <c r="D157" s="61">
        <v>5.0624882570478604</v>
      </c>
      <c r="E157" s="61">
        <f>D157/'6 ламп'!G$2*'Проверка стенда по стёклам'!D$8/100</f>
        <v>0.73051778600979222</v>
      </c>
      <c r="H157">
        <v>155</v>
      </c>
      <c r="I157">
        <v>1.8</v>
      </c>
      <c r="J157">
        <f t="shared" si="5"/>
        <v>0.6944926731022989</v>
      </c>
      <c r="K157" s="1">
        <v>1.4</v>
      </c>
      <c r="L157" s="41">
        <v>1.5</v>
      </c>
      <c r="M157" s="1">
        <f>K157/('Сравнение с расчётом'!$P$7*'Проверка стенда по стёклам'!$D$8/100)</f>
        <v>0.87126931150245912</v>
      </c>
      <c r="N157" s="1">
        <f>L157/('Сравнение с расчётом'!$P$7*'Проверка стенда по стёклам'!$D$8/100)</f>
        <v>0.93350283375263488</v>
      </c>
    </row>
    <row r="158" spans="1:14" x14ac:dyDescent="0.3">
      <c r="A158">
        <v>2.16</v>
      </c>
      <c r="B158">
        <v>0.89575902887777825</v>
      </c>
      <c r="C158">
        <f t="shared" si="4"/>
        <v>1</v>
      </c>
      <c r="D158" s="61">
        <v>5.8151273811146202</v>
      </c>
      <c r="E158" s="61">
        <f>D158/'6 ламп'!G$2*'Проверка стенда по стёклам'!D$8/100</f>
        <v>0.83912372021855985</v>
      </c>
      <c r="H158">
        <v>156</v>
      </c>
      <c r="I158">
        <v>1.8</v>
      </c>
      <c r="J158">
        <f t="shared" si="5"/>
        <v>0.6944926731022989</v>
      </c>
      <c r="K158" s="1">
        <v>1.41</v>
      </c>
      <c r="L158" s="41">
        <v>1.49</v>
      </c>
      <c r="M158" s="1">
        <f>K158/('Сравнение с расчётом'!$P$7*'Проверка стенда по стёклам'!$D$8/100)</f>
        <v>0.8774926637274767</v>
      </c>
      <c r="N158" s="1">
        <f>L158/('Сравнение с расчётом'!$P$7*'Проверка стенда по стёклам'!$D$8/100)</f>
        <v>0.9272794815276173</v>
      </c>
    </row>
    <row r="159" spans="1:14" x14ac:dyDescent="0.3">
      <c r="A159">
        <v>2.09</v>
      </c>
      <c r="B159">
        <v>0.86672980109007236</v>
      </c>
      <c r="C159">
        <f t="shared" si="4"/>
        <v>0.96759259259259245</v>
      </c>
      <c r="D159" s="61">
        <v>5.92324745394661</v>
      </c>
      <c r="E159" s="61">
        <f>D159/'6 ламп'!G$2*'Проверка стенда по стёклам'!D$8/100</f>
        <v>0.85472546232995805</v>
      </c>
      <c r="H159">
        <v>157</v>
      </c>
      <c r="I159">
        <v>1.79</v>
      </c>
      <c r="J159">
        <f t="shared" si="5"/>
        <v>0.69063438047395276</v>
      </c>
      <c r="K159" s="1">
        <v>1.41</v>
      </c>
      <c r="L159" s="41">
        <v>1.48</v>
      </c>
      <c r="M159" s="1">
        <f>K159/('Сравнение с расчётом'!$P$7*'Проверка стенда по стёклам'!$D$8/100)</f>
        <v>0.8774926637274767</v>
      </c>
      <c r="N159" s="1">
        <f>L159/('Сравнение с расчётом'!$P$7*'Проверка стенда по стёклам'!$D$8/100)</f>
        <v>0.92105612930259972</v>
      </c>
    </row>
    <row r="160" spans="1:14" x14ac:dyDescent="0.3">
      <c r="A160">
        <v>2.09</v>
      </c>
      <c r="B160">
        <v>0.86672980109007236</v>
      </c>
      <c r="C160">
        <f t="shared" si="4"/>
        <v>0.96759259259259245</v>
      </c>
      <c r="D160" s="61">
        <v>6.5332848551726004</v>
      </c>
      <c r="E160" s="61">
        <f>D160/'6 ламп'!G$2*'Проверка стенда по стёклам'!D$8/100</f>
        <v>0.94275394735535356</v>
      </c>
      <c r="H160">
        <v>158</v>
      </c>
      <c r="I160">
        <v>1.82</v>
      </c>
      <c r="J160">
        <f t="shared" si="5"/>
        <v>0.70220925835899106</v>
      </c>
      <c r="K160" s="1">
        <v>1.42</v>
      </c>
      <c r="L160" s="41">
        <v>1.44</v>
      </c>
      <c r="M160" s="1">
        <f>K160/('Сравнение с расчётом'!$P$7*'Проверка стенда по стёклам'!$D$8/100)</f>
        <v>0.88371601595249427</v>
      </c>
      <c r="N160" s="1">
        <f>L160/('Сравнение с расчётом'!$P$7*'Проверка стенда по стёклам'!$D$8/100)</f>
        <v>0.89616272040252942</v>
      </c>
    </row>
    <row r="161" spans="1:14" x14ac:dyDescent="0.3">
      <c r="A161">
        <v>1.98</v>
      </c>
      <c r="B161">
        <v>0.82111244313796328</v>
      </c>
      <c r="C161">
        <f t="shared" si="4"/>
        <v>0.91666666666666663</v>
      </c>
      <c r="D161" s="61">
        <v>6.5331908171634803</v>
      </c>
      <c r="E161" s="61">
        <f>D161/'6 ламп'!G$2*'Проверка стенда по стёклам'!D$8/100</f>
        <v>0.94274037765706797</v>
      </c>
      <c r="H161">
        <v>159</v>
      </c>
      <c r="I161">
        <v>1.88</v>
      </c>
      <c r="J161">
        <f t="shared" si="5"/>
        <v>0.72535901412906767</v>
      </c>
      <c r="K161" s="1">
        <v>1.44</v>
      </c>
      <c r="L161" s="41">
        <v>1.37</v>
      </c>
      <c r="M161" s="1">
        <f>K161/('Сравнение с расчётом'!$P$7*'Проверка стенда по стёклам'!$D$8/100)</f>
        <v>0.89616272040252942</v>
      </c>
      <c r="N161" s="1">
        <f>L161/('Сравнение с расчётом'!$P$7*'Проверка стенда по стёклам'!$D$8/100)</f>
        <v>0.85259925482740662</v>
      </c>
    </row>
    <row r="162" spans="1:14" x14ac:dyDescent="0.3">
      <c r="A162">
        <v>1.98</v>
      </c>
      <c r="B162">
        <v>0.82111244313796328</v>
      </c>
      <c r="C162">
        <f t="shared" si="4"/>
        <v>0.91666666666666663</v>
      </c>
      <c r="D162" s="61">
        <v>6.6349827034442503</v>
      </c>
      <c r="E162" s="61">
        <f>D162/'6 ламп'!G$2*'Проверка стенда по стёклам'!D$8/100</f>
        <v>0.9574289615359669</v>
      </c>
      <c r="H162">
        <v>160</v>
      </c>
      <c r="I162">
        <v>1.88</v>
      </c>
      <c r="J162">
        <f t="shared" si="5"/>
        <v>0.72535901412906767</v>
      </c>
      <c r="K162" s="1">
        <v>1.45</v>
      </c>
      <c r="L162" s="41">
        <v>1.3</v>
      </c>
      <c r="M162" s="1">
        <f>K162/('Сравнение с расчётом'!$P$7*'Проверка стенда по стёклам'!$D$8/100)</f>
        <v>0.902386072627547</v>
      </c>
      <c r="N162" s="1">
        <f>L162/('Сравнение с расчётом'!$P$7*'Проверка стенда по стёклам'!$D$8/100)</f>
        <v>0.80903578925228359</v>
      </c>
    </row>
    <row r="163" spans="1:14" x14ac:dyDescent="0.3">
      <c r="A163">
        <v>1.84</v>
      </c>
      <c r="B163">
        <v>0.76305398756255183</v>
      </c>
      <c r="C163">
        <f t="shared" si="4"/>
        <v>0.85185185185185186</v>
      </c>
      <c r="D163" s="61">
        <v>6.6349519037219702</v>
      </c>
      <c r="E163" s="61">
        <f>D163/'6 ламп'!G$2*'Проверка стенда по стёклам'!D$8/100</f>
        <v>0.95742451713159737</v>
      </c>
      <c r="H163">
        <v>161</v>
      </c>
      <c r="I163">
        <v>1.88</v>
      </c>
      <c r="J163">
        <f t="shared" si="5"/>
        <v>0.72535901412906767</v>
      </c>
      <c r="K163" s="1">
        <v>1.47</v>
      </c>
      <c r="L163" s="41">
        <v>1.25</v>
      </c>
      <c r="M163" s="1">
        <f>K163/('Сравнение с расчётом'!$P$7*'Проверка стенда по стёклам'!$D$8/100)</f>
        <v>0.91483277707758215</v>
      </c>
      <c r="N163" s="1">
        <f>L163/('Сравнение с расчётом'!$P$7*'Проверка стенда по стёклам'!$D$8/100)</f>
        <v>0.77791902812719571</v>
      </c>
    </row>
    <row r="164" spans="1:14" x14ac:dyDescent="0.3">
      <c r="A164">
        <v>1.84</v>
      </c>
      <c r="B164">
        <v>0.76305398756255183</v>
      </c>
      <c r="C164">
        <f t="shared" si="4"/>
        <v>0.85185185185185186</v>
      </c>
      <c r="D164" s="61">
        <v>6.63491944495666</v>
      </c>
      <c r="E164" s="61">
        <f>D164/'6 ламп'!G$2*'Проверка стенда по стёклам'!D$8/100</f>
        <v>0.95741983332707936</v>
      </c>
      <c r="H164">
        <v>162</v>
      </c>
      <c r="I164">
        <v>1.87</v>
      </c>
      <c r="J164">
        <f t="shared" si="5"/>
        <v>0.72150072150072164</v>
      </c>
      <c r="K164" s="1">
        <v>1.47</v>
      </c>
      <c r="L164" s="41">
        <v>1.23</v>
      </c>
      <c r="M164" s="1">
        <f>K164/('Сравнение с расчётом'!$P$7*'Проверка стенда по стёклам'!$D$8/100)</f>
        <v>0.91483277707758215</v>
      </c>
      <c r="N164" s="1">
        <f>L164/('Сравнение с расчётом'!$P$7*'Проверка стенда по стёклам'!$D$8/100)</f>
        <v>0.76547232367716056</v>
      </c>
    </row>
    <row r="165" spans="1:14" x14ac:dyDescent="0.3">
      <c r="A165">
        <v>1.52</v>
      </c>
      <c r="B165">
        <v>0.6303489462473254</v>
      </c>
      <c r="C165">
        <f t="shared" si="4"/>
        <v>0.70370370370370372</v>
      </c>
      <c r="D165" s="61">
        <v>6.6348853312366396</v>
      </c>
      <c r="E165" s="61">
        <f>D165/'6 ламп'!G$2*'Проверка стенда по стёклам'!D$8/100</f>
        <v>0.95741491071235785</v>
      </c>
      <c r="H165">
        <v>163</v>
      </c>
      <c r="I165">
        <v>1.92</v>
      </c>
      <c r="J165">
        <f t="shared" si="5"/>
        <v>0.740792184642452</v>
      </c>
      <c r="K165" s="1">
        <v>1.46</v>
      </c>
      <c r="L165" s="41">
        <v>1.26</v>
      </c>
      <c r="M165" s="1">
        <f>K165/('Сравнение с расчётом'!$P$7*'Проверка стенда по стёклам'!$D$8/100)</f>
        <v>0.90860942485256457</v>
      </c>
      <c r="N165" s="1">
        <f>L165/('Сравнение с расчётом'!$P$7*'Проверка стенда по стёклам'!$D$8/100)</f>
        <v>0.78414238035221329</v>
      </c>
    </row>
    <row r="166" spans="1:14" x14ac:dyDescent="0.3">
      <c r="A166">
        <v>1.52</v>
      </c>
      <c r="B166">
        <v>0.6303489462473254</v>
      </c>
      <c r="C166">
        <f t="shared" si="4"/>
        <v>0.70370370370370372</v>
      </c>
      <c r="D166" s="61">
        <v>6.7343672575585201</v>
      </c>
      <c r="E166" s="61">
        <f>D166/'6 ламп'!G$2*'Проверка стенда по стёклам'!D$8/100</f>
        <v>0.97177016703586139</v>
      </c>
      <c r="H166">
        <v>164</v>
      </c>
      <c r="I166">
        <v>2</v>
      </c>
      <c r="J166">
        <f t="shared" si="5"/>
        <v>0.77165852566922088</v>
      </c>
      <c r="K166" s="1">
        <v>1.45</v>
      </c>
      <c r="L166" s="41">
        <v>1.32</v>
      </c>
      <c r="M166" s="1">
        <f>K166/('Сравнение с расчётом'!$P$7*'Проверка стенда по стёклам'!$D$8/100)</f>
        <v>0.902386072627547</v>
      </c>
      <c r="N166" s="1">
        <f>L166/('Сравнение с расчётом'!$P$7*'Проверка стенда по стёклам'!$D$8/100)</f>
        <v>0.82148249370231874</v>
      </c>
    </row>
    <row r="167" spans="1:14" x14ac:dyDescent="0.3">
      <c r="A167">
        <v>1.17</v>
      </c>
      <c r="B167">
        <v>0.48520280730879645</v>
      </c>
      <c r="C167">
        <f t="shared" si="4"/>
        <v>0.54166666666666663</v>
      </c>
      <c r="D167" s="61">
        <v>6.7342816294120196</v>
      </c>
      <c r="E167" s="61">
        <f>D167/'6 ламп'!G$2*'Проверка стенда по стёклам'!D$8/100</f>
        <v>0.97175781088196533</v>
      </c>
      <c r="H167">
        <v>165</v>
      </c>
      <c r="I167">
        <v>2.12</v>
      </c>
      <c r="J167">
        <f t="shared" si="5"/>
        <v>0.81795803720937421</v>
      </c>
      <c r="K167" s="1">
        <v>1.45</v>
      </c>
      <c r="L167" s="41">
        <v>1.39</v>
      </c>
      <c r="M167" s="1">
        <f>K167/('Сравнение с расчётом'!$P$7*'Проверка стенда по стёклам'!$D$8/100)</f>
        <v>0.902386072627547</v>
      </c>
      <c r="N167" s="1">
        <f>L167/('Сравнение с расчётом'!$P$7*'Проверка стенда по стёклам'!$D$8/100)</f>
        <v>0.86504595927744155</v>
      </c>
    </row>
    <row r="168" spans="1:14" x14ac:dyDescent="0.3">
      <c r="A168">
        <v>1.17</v>
      </c>
      <c r="B168">
        <v>0.48520280730879645</v>
      </c>
      <c r="C168">
        <f t="shared" si="4"/>
        <v>0.54166666666666663</v>
      </c>
      <c r="D168" s="61">
        <v>6.73419492832166</v>
      </c>
      <c r="E168" s="61">
        <f>D168/'6 ламп'!G$2*'Проверка стенда по стёклам'!D$8/100</f>
        <v>0.97174529990211544</v>
      </c>
      <c r="H168">
        <v>166</v>
      </c>
      <c r="I168">
        <v>2.21</v>
      </c>
      <c r="J168">
        <f t="shared" si="5"/>
        <v>0.85268267086448912</v>
      </c>
      <c r="K168" s="1">
        <v>1.44</v>
      </c>
      <c r="L168" s="41">
        <v>1.42</v>
      </c>
      <c r="M168" s="1">
        <f>K168/('Сравнение с расчётом'!$P$7*'Проверка стенда по стёклам'!$D$8/100)</f>
        <v>0.89616272040252942</v>
      </c>
      <c r="N168" s="1">
        <f>L168/('Сравнение с расчётом'!$P$7*'Проверка стенда по стёклам'!$D$8/100)</f>
        <v>0.88371601595249427</v>
      </c>
    </row>
    <row r="169" spans="1:14" x14ac:dyDescent="0.3">
      <c r="A169">
        <v>0.99</v>
      </c>
      <c r="B169">
        <v>0.41055622156898164</v>
      </c>
      <c r="C169">
        <f t="shared" si="4"/>
        <v>0.45833333333333331</v>
      </c>
      <c r="D169" s="61">
        <v>6.8428716119638704</v>
      </c>
      <c r="E169" s="61">
        <f>D169/'6 ламп'!G$2*'Проверка стенда по стёклам'!D$8/100</f>
        <v>0.98742736103374751</v>
      </c>
      <c r="H169">
        <v>167</v>
      </c>
      <c r="I169">
        <v>2.1800000000000002</v>
      </c>
      <c r="J169">
        <f t="shared" si="5"/>
        <v>0.84110779297945082</v>
      </c>
      <c r="K169" s="1">
        <v>1.44</v>
      </c>
      <c r="L169" s="41">
        <v>1.35</v>
      </c>
      <c r="M169" s="1">
        <f>K169/('Сравнение с расчётом'!$P$7*'Проверка стенда по стёклам'!$D$8/100)</f>
        <v>0.89616272040252942</v>
      </c>
      <c r="N169" s="1">
        <f>L169/('Сравнение с расчётом'!$P$7*'Проверка стенда по стёклам'!$D$8/100)</f>
        <v>0.84015255037737147</v>
      </c>
    </row>
    <row r="170" spans="1:14" x14ac:dyDescent="0.3">
      <c r="A170">
        <v>0.99</v>
      </c>
      <c r="B170">
        <v>0.41055622156898164</v>
      </c>
      <c r="C170">
        <f t="shared" si="4"/>
        <v>0.45833333333333331</v>
      </c>
      <c r="D170" s="61">
        <v>6.8428019648939902</v>
      </c>
      <c r="E170" s="61">
        <f>D170/'6 ламп'!G$2*'Проверка стенда по стёклам'!D$8/100</f>
        <v>0.98741731095151375</v>
      </c>
      <c r="H170">
        <v>168</v>
      </c>
      <c r="I170">
        <v>2.06</v>
      </c>
      <c r="J170">
        <f t="shared" si="5"/>
        <v>0.7948082814392976</v>
      </c>
      <c r="K170" s="1">
        <v>1.43</v>
      </c>
      <c r="L170" s="41">
        <v>1.24</v>
      </c>
      <c r="M170" s="1">
        <f>K170/('Сравнение с расчётом'!$P$7*'Проверка стенда по стёклам'!$D$8/100)</f>
        <v>0.88993936817751185</v>
      </c>
      <c r="N170" s="1">
        <f>L170/('Сравнение с расчётом'!$P$7*'Проверка стенда по стёклам'!$D$8/100)</f>
        <v>0.77169567590217814</v>
      </c>
    </row>
    <row r="171" spans="1:14" x14ac:dyDescent="0.3">
      <c r="A171">
        <v>1.1499999999999999</v>
      </c>
      <c r="B171">
        <v>0.4769087422265948</v>
      </c>
      <c r="C171">
        <f t="shared" si="4"/>
        <v>0.53240740740740733</v>
      </c>
      <c r="D171" s="61">
        <v>6.9452364153411201</v>
      </c>
      <c r="E171" s="61">
        <f>D171/'6 ламп'!G$2*'Проверка стенда по стёклам'!D$8/100</f>
        <v>1.0021986169323405</v>
      </c>
      <c r="H171">
        <v>169</v>
      </c>
      <c r="I171">
        <v>1.98</v>
      </c>
      <c r="J171">
        <f t="shared" si="5"/>
        <v>0.76394194041252872</v>
      </c>
      <c r="K171" s="1">
        <v>1.42</v>
      </c>
      <c r="L171" s="41">
        <v>1.19</v>
      </c>
      <c r="M171" s="1">
        <f>K171/('Сравнение с расчётом'!$P$7*'Проверка стенда по стёклам'!$D$8/100)</f>
        <v>0.88371601595249427</v>
      </c>
      <c r="N171" s="1">
        <f>L171/('Сравнение с расчётом'!$P$7*'Проверка стенда по стёклам'!$D$8/100)</f>
        <v>0.74057891477709026</v>
      </c>
    </row>
    <row r="172" spans="1:14" x14ac:dyDescent="0.3">
      <c r="A172">
        <v>1.1499999999999999</v>
      </c>
      <c r="B172">
        <v>0.4769087422265948</v>
      </c>
      <c r="C172">
        <f t="shared" si="4"/>
        <v>0.53240740740740733</v>
      </c>
      <c r="D172" s="61">
        <v>6.9452361806409302</v>
      </c>
      <c r="E172" s="61">
        <f>D172/'6 ламп'!G$2*'Проверка стенда по стёклам'!D$8/100</f>
        <v>1.0021985830650693</v>
      </c>
      <c r="H172">
        <v>170</v>
      </c>
      <c r="I172">
        <v>1.93</v>
      </c>
      <c r="J172">
        <f t="shared" si="5"/>
        <v>0.74465047727079814</v>
      </c>
      <c r="K172" s="1">
        <v>1.42</v>
      </c>
      <c r="L172" s="41">
        <v>1.23</v>
      </c>
      <c r="M172" s="1">
        <f>K172/('Сравнение с расчётом'!$P$7*'Проверка стенда по стёклам'!$D$8/100)</f>
        <v>0.88371601595249427</v>
      </c>
      <c r="N172" s="1">
        <f>L172/('Сравнение с расчётом'!$P$7*'Проверка стенда по стёклам'!$D$8/100)</f>
        <v>0.76547232367716056</v>
      </c>
    </row>
    <row r="173" spans="1:14" x14ac:dyDescent="0.3">
      <c r="A173">
        <v>1.33</v>
      </c>
      <c r="B173">
        <v>0.55155532796640971</v>
      </c>
      <c r="C173">
        <f t="shared" si="4"/>
        <v>0.6157407407407407</v>
      </c>
      <c r="D173" s="61">
        <v>6.9452359556811603</v>
      </c>
      <c r="E173" s="61">
        <f>D173/'6 ламп'!G$2*'Проверка стенда по стёклам'!D$8/100</f>
        <v>1.002198550603342</v>
      </c>
      <c r="H173">
        <v>171</v>
      </c>
      <c r="I173">
        <v>1.9</v>
      </c>
      <c r="J173">
        <f t="shared" si="5"/>
        <v>0.73307559938575984</v>
      </c>
      <c r="K173" s="1">
        <v>1.42</v>
      </c>
      <c r="L173" s="41">
        <v>1.32</v>
      </c>
      <c r="M173" s="1">
        <f>K173/('Сравнение с расчётом'!$P$7*'Проверка стенда по стёклам'!$D$8/100)</f>
        <v>0.88371601595249427</v>
      </c>
      <c r="N173" s="1">
        <f>L173/('Сравнение с расчётом'!$P$7*'Проверка стенда по стёклам'!$D$8/100)</f>
        <v>0.82148249370231874</v>
      </c>
    </row>
    <row r="174" spans="1:14" x14ac:dyDescent="0.3">
      <c r="A174">
        <v>1.33</v>
      </c>
      <c r="B174">
        <v>0.55155532796640971</v>
      </c>
      <c r="C174">
        <f t="shared" si="4"/>
        <v>0.6157407407407407</v>
      </c>
      <c r="D174" s="61">
        <v>6.9452357407110199</v>
      </c>
      <c r="E174" s="61">
        <f>D174/'6 ламп'!G$2*'Проверка стенда по стёклам'!D$8/100</f>
        <v>1.0021985195831196</v>
      </c>
      <c r="H174">
        <v>172</v>
      </c>
      <c r="I174">
        <v>1.93</v>
      </c>
      <c r="J174">
        <f t="shared" si="5"/>
        <v>0.74465047727079814</v>
      </c>
      <c r="K174" s="1">
        <v>1.43</v>
      </c>
      <c r="L174" s="41">
        <v>1.36</v>
      </c>
      <c r="M174" s="1">
        <f>K174/('Сравнение с расчётом'!$P$7*'Проверка стенда по стёклам'!$D$8/100)</f>
        <v>0.88993936817751185</v>
      </c>
      <c r="N174" s="1">
        <f>L174/('Сравнение с расчётом'!$P$7*'Проверка стенда по стёклам'!$D$8/100)</f>
        <v>0.84637590260238904</v>
      </c>
    </row>
    <row r="175" spans="1:14" x14ac:dyDescent="0.3">
      <c r="A175">
        <v>1.43</v>
      </c>
      <c r="B175">
        <v>0.59302565337741786</v>
      </c>
      <c r="C175">
        <f t="shared" si="4"/>
        <v>0.66203703703703698</v>
      </c>
      <c r="D175" s="61">
        <v>6.9452355359686999</v>
      </c>
      <c r="E175" s="61">
        <f>D175/'6 ламп'!G$2*'Проверка стенда по стёклам'!D$8/100</f>
        <v>1.0021984900387735</v>
      </c>
      <c r="H175">
        <v>173</v>
      </c>
      <c r="I175">
        <v>1.96</v>
      </c>
      <c r="J175">
        <f t="shared" si="5"/>
        <v>0.75622535515583644</v>
      </c>
      <c r="K175" s="1">
        <v>1.42</v>
      </c>
      <c r="L175" s="41">
        <v>1.31</v>
      </c>
      <c r="M175" s="1">
        <f>K175/('Сравнение с расчётом'!$P$7*'Проверка стенда по стёклам'!$D$8/100)</f>
        <v>0.88371601595249427</v>
      </c>
      <c r="N175" s="1">
        <f>L175/('Сравнение с расчётом'!$P$7*'Проверка стенда по стёклам'!$D$8/100)</f>
        <v>0.81525914147730116</v>
      </c>
    </row>
    <row r="176" spans="1:14" x14ac:dyDescent="0.3">
      <c r="A176">
        <v>1.43</v>
      </c>
      <c r="B176">
        <v>0.59302565337741786</v>
      </c>
      <c r="C176">
        <f t="shared" si="4"/>
        <v>0.66203703703703698</v>
      </c>
      <c r="D176" s="61">
        <v>6.9452353416811397</v>
      </c>
      <c r="E176" s="61">
        <f>D176/'6 ламп'!G$2*'Проверка стенда по стёклам'!D$8/100</f>
        <v>1.0021984620030504</v>
      </c>
      <c r="H176">
        <v>174</v>
      </c>
      <c r="I176">
        <v>1.98</v>
      </c>
      <c r="J176">
        <f t="shared" si="5"/>
        <v>0.76394194041252872</v>
      </c>
      <c r="K176" s="1">
        <v>1.41</v>
      </c>
      <c r="L176" s="41">
        <v>1.2</v>
      </c>
      <c r="M176" s="1">
        <f>K176/('Сравнение с расчётом'!$P$7*'Проверка стенда по стёклам'!$D$8/100)</f>
        <v>0.8774926637274767</v>
      </c>
      <c r="N176" s="1">
        <f>L176/('Сравнение с расчётом'!$P$7*'Проверка стенда по стёклам'!$D$8/100)</f>
        <v>0.74680226700210783</v>
      </c>
    </row>
    <row r="177" spans="1:14" x14ac:dyDescent="0.3">
      <c r="A177">
        <v>1.5</v>
      </c>
      <c r="B177">
        <v>0.62205488116512375</v>
      </c>
      <c r="C177">
        <f t="shared" si="4"/>
        <v>0.69444444444444442</v>
      </c>
      <c r="D177" s="61">
        <v>6.8462159107537</v>
      </c>
      <c r="E177" s="61">
        <f>D177/'6 ламп'!G$2*'Проверка стенда по стёклам'!D$8/100</f>
        <v>0.98790994383170272</v>
      </c>
      <c r="H177">
        <v>175</v>
      </c>
      <c r="I177">
        <v>1.94</v>
      </c>
      <c r="J177">
        <f t="shared" si="5"/>
        <v>0.74850876989914428</v>
      </c>
      <c r="K177" s="1">
        <v>1.4</v>
      </c>
      <c r="L177" s="41">
        <v>1.1000000000000001</v>
      </c>
      <c r="M177" s="1">
        <f>K177/('Сравнение с расчётом'!$P$7*'Проверка стенда по стёклам'!$D$8/100)</f>
        <v>0.87126931150245912</v>
      </c>
      <c r="N177" s="1">
        <f>L177/('Сравнение с расчётом'!$P$7*'Проверка стенда по стёклам'!$D$8/100)</f>
        <v>0.6845687447519323</v>
      </c>
    </row>
    <row r="178" spans="1:14" x14ac:dyDescent="0.3">
      <c r="A178">
        <v>1.5</v>
      </c>
      <c r="B178">
        <v>0.62205488116512375</v>
      </c>
      <c r="C178">
        <f t="shared" si="4"/>
        <v>0.69444444444444442</v>
      </c>
      <c r="D178" s="61">
        <v>6.73181393489428</v>
      </c>
      <c r="E178" s="61">
        <f>D178/'6 ламп'!G$2*'Проверка стенда по стёклам'!D$8/100</f>
        <v>0.97140172220696686</v>
      </c>
      <c r="H178">
        <v>176</v>
      </c>
      <c r="I178">
        <v>1.89</v>
      </c>
      <c r="J178">
        <f t="shared" si="5"/>
        <v>0.7292173067574137</v>
      </c>
      <c r="K178" s="1">
        <v>1.38</v>
      </c>
      <c r="L178" s="41">
        <v>1</v>
      </c>
      <c r="M178" s="1">
        <f>K178/('Сравнение с расчётом'!$P$7*'Проверка стенда по стёклам'!$D$8/100)</f>
        <v>0.85882260705242397</v>
      </c>
      <c r="N178" s="1">
        <f>L178/('Сравнение с расчётом'!$P$7*'Проверка стенда по стёклам'!$D$8/100)</f>
        <v>0.62233522250175655</v>
      </c>
    </row>
    <row r="179" spans="1:14" x14ac:dyDescent="0.3">
      <c r="A179">
        <v>1.6</v>
      </c>
      <c r="B179">
        <v>0.66352520657613201</v>
      </c>
      <c r="C179">
        <f t="shared" si="4"/>
        <v>0.7407407407407407</v>
      </c>
      <c r="D179" s="61">
        <v>6.7317753321848501</v>
      </c>
      <c r="E179" s="61">
        <f>D179/'6 ламп'!G$2*'Проверка стенда по стёклам'!D$8/100</f>
        <v>0.9713961518304256</v>
      </c>
      <c r="H179">
        <v>177</v>
      </c>
      <c r="I179">
        <v>1.87</v>
      </c>
      <c r="J179">
        <f t="shared" si="5"/>
        <v>0.72150072150072164</v>
      </c>
      <c r="K179" s="1">
        <v>1.36</v>
      </c>
      <c r="L179" s="41">
        <v>0.92</v>
      </c>
      <c r="M179" s="1">
        <f>K179/('Сравнение с расчётом'!$P$7*'Проверка стенда по стёклам'!$D$8/100)</f>
        <v>0.84637590260238904</v>
      </c>
      <c r="N179" s="1">
        <f>L179/('Сравнение с расчётом'!$P$7*'Проверка стенда по стёклам'!$D$8/100)</f>
        <v>0.57254840470161605</v>
      </c>
    </row>
    <row r="180" spans="1:14" x14ac:dyDescent="0.3">
      <c r="A180">
        <v>1.6</v>
      </c>
      <c r="B180">
        <v>0.66352520657613201</v>
      </c>
      <c r="C180">
        <f t="shared" si="4"/>
        <v>0.7407407407407407</v>
      </c>
      <c r="D180" s="61">
        <v>6.7317358953702202</v>
      </c>
      <c r="E180" s="61">
        <f>D180/'6 ламп'!G$2*'Проверка стенда по стёклам'!D$8/100</f>
        <v>0.97139046109238381</v>
      </c>
      <c r="H180">
        <v>178</v>
      </c>
      <c r="I180">
        <v>1.83</v>
      </c>
      <c r="J180">
        <f t="shared" si="5"/>
        <v>0.7060675509873372</v>
      </c>
      <c r="K180" s="1">
        <v>1.35</v>
      </c>
      <c r="L180" s="41">
        <v>0.88</v>
      </c>
      <c r="M180" s="1">
        <f>K180/('Сравнение с расчётом'!$P$7*'Проверка стенда по стёклам'!$D$8/100)</f>
        <v>0.84015255037737147</v>
      </c>
      <c r="N180" s="1">
        <f>L180/('Сравнение с расчётом'!$P$7*'Проверка стенда по стёклам'!$D$8/100)</f>
        <v>0.54765499580154575</v>
      </c>
    </row>
    <row r="181" spans="1:14" x14ac:dyDescent="0.3">
      <c r="A181">
        <v>1.81</v>
      </c>
      <c r="B181">
        <v>0.75061288993924935</v>
      </c>
      <c r="C181">
        <f t="shared" si="4"/>
        <v>0.83796296296296291</v>
      </c>
      <c r="D181" s="61">
        <v>6.5181567261208802</v>
      </c>
      <c r="E181" s="61">
        <f>D181/'6 ламп'!G$2*'Проверка стенда по стёклам'!D$8/100</f>
        <v>0.94057095615019914</v>
      </c>
      <c r="H181">
        <v>179</v>
      </c>
      <c r="I181">
        <v>1.8</v>
      </c>
      <c r="J181">
        <f t="shared" si="5"/>
        <v>0.6944926731022989</v>
      </c>
      <c r="K181" s="1">
        <v>1.34</v>
      </c>
      <c r="L181" s="41">
        <v>0.87</v>
      </c>
      <c r="M181" s="1">
        <f>K181/('Сравнение с расчётом'!$P$7*'Проверка стенда по стёклам'!$D$8/100)</f>
        <v>0.83392919815235389</v>
      </c>
      <c r="N181" s="1">
        <f>L181/('Сравнение с расчётом'!$P$7*'Проверка стенда по стёклам'!$D$8/100)</f>
        <v>0.54143164357652818</v>
      </c>
    </row>
    <row r="182" spans="1:14" x14ac:dyDescent="0.3">
      <c r="A182">
        <v>1.81</v>
      </c>
      <c r="B182">
        <v>0.75061288993924935</v>
      </c>
      <c r="C182">
        <f t="shared" si="4"/>
        <v>0.83796296296296291</v>
      </c>
      <c r="D182" s="61">
        <v>5.7313291901938301</v>
      </c>
      <c r="E182" s="61">
        <f>D182/'6 ламп'!G$2*'Проверка стенда по стёклам'!D$8/100</f>
        <v>0.82703162917659878</v>
      </c>
      <c r="H182">
        <v>180</v>
      </c>
      <c r="I182">
        <v>1.78</v>
      </c>
      <c r="J182">
        <f t="shared" si="5"/>
        <v>0.68677608784560662</v>
      </c>
      <c r="K182" s="1">
        <v>1.33</v>
      </c>
      <c r="L182" s="41">
        <v>0.9</v>
      </c>
      <c r="M182" s="1">
        <f>K182/('Сравнение с расчётом'!$P$7*'Проверка стенда по стёклам'!$D$8/100)</f>
        <v>0.82770584592733631</v>
      </c>
      <c r="N182" s="1">
        <f>L182/('Сравнение с расчётом'!$P$7*'Проверка стенда по стёклам'!$D$8/100)</f>
        <v>0.5601017002515809</v>
      </c>
    </row>
    <row r="183" spans="1:14" x14ac:dyDescent="0.3">
      <c r="A183">
        <v>1.74</v>
      </c>
      <c r="B183">
        <v>0.72158366215154346</v>
      </c>
      <c r="C183">
        <f t="shared" si="4"/>
        <v>0.80555555555555547</v>
      </c>
      <c r="D183" s="61">
        <v>5.7307366450982098</v>
      </c>
      <c r="E183" s="61">
        <f>D183/'6 ламп'!G$2*'Проверка стенда по стёклам'!D$8/100</f>
        <v>0.82694612483379659</v>
      </c>
      <c r="H183">
        <v>181</v>
      </c>
      <c r="I183">
        <v>1.8</v>
      </c>
      <c r="J183">
        <f t="shared" si="5"/>
        <v>0.6944926731022989</v>
      </c>
      <c r="K183" s="1">
        <v>1.33</v>
      </c>
      <c r="L183" s="41">
        <v>0.96</v>
      </c>
      <c r="M183" s="1">
        <f>K183/('Сравнение с расчётом'!$P$7*'Проверка стенда по стёклам'!$D$8/100)</f>
        <v>0.82770584592733631</v>
      </c>
      <c r="N183" s="1">
        <f>L183/('Сравнение с расчётом'!$P$7*'Проверка стенда по стёклам'!$D$8/100)</f>
        <v>0.59744181360168624</v>
      </c>
    </row>
    <row r="184" spans="1:14" x14ac:dyDescent="0.3">
      <c r="A184">
        <v>1.74</v>
      </c>
      <c r="B184">
        <v>0.72158366215154346</v>
      </c>
      <c r="C184">
        <f t="shared" si="4"/>
        <v>0.80555555555555547</v>
      </c>
      <c r="D184" s="61">
        <v>5.0227762645017302</v>
      </c>
      <c r="E184" s="61">
        <f>D184/'6 ламп'!G$2*'Проверка стенда по стёклам'!D$8/100</f>
        <v>0.72478733975493947</v>
      </c>
      <c r="H184">
        <v>182</v>
      </c>
      <c r="I184">
        <v>1.88</v>
      </c>
      <c r="J184">
        <f t="shared" si="5"/>
        <v>0.72535901412906767</v>
      </c>
      <c r="K184" s="1">
        <v>1.33</v>
      </c>
      <c r="L184" s="41">
        <v>1.03</v>
      </c>
      <c r="M184" s="1">
        <f>K184/('Сравнение с расчётом'!$P$7*'Проверка стенда по стёклам'!$D$8/100)</f>
        <v>0.82770584592733631</v>
      </c>
      <c r="N184" s="1">
        <f>L184/('Сравнение с расчётом'!$P$7*'Проверка стенда по стёклам'!$D$8/100)</f>
        <v>0.64100527917680927</v>
      </c>
    </row>
    <row r="185" spans="1:14" x14ac:dyDescent="0.3">
      <c r="A185">
        <v>1.59</v>
      </c>
      <c r="B185">
        <v>0.65937817403503118</v>
      </c>
      <c r="C185">
        <f t="shared" si="4"/>
        <v>0.73611111111111105</v>
      </c>
      <c r="D185" s="61">
        <v>4.9240732238000096</v>
      </c>
      <c r="E185" s="61">
        <f>D185/'6 ламп'!G$2*'Проверка стенда по стёклам'!D$8/100</f>
        <v>0.71054447673881815</v>
      </c>
      <c r="H185">
        <v>183</v>
      </c>
      <c r="I185">
        <v>1.97</v>
      </c>
      <c r="J185">
        <f t="shared" si="5"/>
        <v>0.76008364778418258</v>
      </c>
      <c r="K185" s="1">
        <v>1.34</v>
      </c>
      <c r="L185" s="41">
        <v>1.1299999999999999</v>
      </c>
      <c r="M185" s="1">
        <f>K185/('Сравнение с расчётом'!$P$7*'Проверка стенда по стёклам'!$D$8/100)</f>
        <v>0.83392919815235389</v>
      </c>
      <c r="N185" s="1">
        <f>L185/('Сравнение с расчётом'!$P$7*'Проверка стенда по стёклам'!$D$8/100)</f>
        <v>0.70323880142698492</v>
      </c>
    </row>
    <row r="186" spans="1:14" x14ac:dyDescent="0.3">
      <c r="A186">
        <v>1.59</v>
      </c>
      <c r="B186">
        <v>0.65937817403503118</v>
      </c>
      <c r="C186">
        <f t="shared" si="4"/>
        <v>0.73611111111111105</v>
      </c>
      <c r="D186" s="61">
        <v>4.9235817571901803</v>
      </c>
      <c r="E186" s="61">
        <f>D186/'6 ламп'!G$2*'Проверка стенда по стёклам'!D$8/100</f>
        <v>0.71047355803610102</v>
      </c>
      <c r="H186">
        <v>184</v>
      </c>
      <c r="I186">
        <v>2.04</v>
      </c>
      <c r="J186">
        <f t="shared" si="5"/>
        <v>0.78709169618260533</v>
      </c>
      <c r="K186" s="1">
        <v>1.36</v>
      </c>
      <c r="L186" s="41">
        <v>1.22</v>
      </c>
      <c r="M186" s="1">
        <f>K186/('Сравнение с расчётом'!$P$7*'Проверка стенда по стёклам'!$D$8/100)</f>
        <v>0.84637590260238904</v>
      </c>
      <c r="N186" s="1">
        <f>L186/('Сравнение с расчётом'!$P$7*'Проверка стенда по стёклам'!$D$8/100)</f>
        <v>0.75924897145214298</v>
      </c>
    </row>
    <row r="187" spans="1:14" x14ac:dyDescent="0.3">
      <c r="A187">
        <v>1.53</v>
      </c>
      <c r="B187">
        <v>0.63449597878842623</v>
      </c>
      <c r="C187">
        <f t="shared" si="4"/>
        <v>0.70833333333333326</v>
      </c>
      <c r="D187" s="61">
        <v>4.8244526069972302</v>
      </c>
      <c r="E187" s="61">
        <f>D187/'6 ламп'!G$2*'Проверка стенда по стёклам'!D$8/100</f>
        <v>0.69616920735890764</v>
      </c>
      <c r="H187">
        <v>185</v>
      </c>
      <c r="I187">
        <v>2.11</v>
      </c>
      <c r="J187">
        <f t="shared" si="5"/>
        <v>0.81409974458102807</v>
      </c>
      <c r="K187" s="1">
        <v>1.37</v>
      </c>
      <c r="L187" s="41">
        <v>1.22</v>
      </c>
      <c r="M187" s="1">
        <f>K187/('Сравнение с расчётом'!$P$7*'Проверка стенда по стёклам'!$D$8/100)</f>
        <v>0.85259925482740662</v>
      </c>
      <c r="N187" s="1">
        <f>L187/('Сравнение с расчётом'!$P$7*'Проверка стенда по стёклам'!$D$8/100)</f>
        <v>0.75924897145214298</v>
      </c>
    </row>
    <row r="188" spans="1:14" x14ac:dyDescent="0.3">
      <c r="A188">
        <v>1.53</v>
      </c>
      <c r="B188">
        <v>0.63449597878842623</v>
      </c>
      <c r="C188">
        <f t="shared" si="4"/>
        <v>0.70833333333333326</v>
      </c>
      <c r="D188" s="61">
        <v>4.34922606390366</v>
      </c>
      <c r="E188" s="61">
        <f>D188/'6 ламп'!G$2*'Проверка стенда по стёклам'!D$8/100</f>
        <v>0.62759394861524676</v>
      </c>
      <c r="H188">
        <v>186</v>
      </c>
      <c r="I188">
        <v>2.13</v>
      </c>
      <c r="J188">
        <f t="shared" si="5"/>
        <v>0.82181632983772024</v>
      </c>
      <c r="K188" s="1">
        <v>1.39</v>
      </c>
      <c r="L188" s="41">
        <v>1.1299999999999999</v>
      </c>
      <c r="M188" s="1">
        <f>K188/('Сравнение с расчётом'!$P$7*'Проверка стенда по стёклам'!$D$8/100)</f>
        <v>0.86504595927744155</v>
      </c>
      <c r="N188" s="1">
        <f>L188/('Сравнение с расчётом'!$P$7*'Проверка стенда по стёклам'!$D$8/100)</f>
        <v>0.70323880142698492</v>
      </c>
    </row>
    <row r="189" spans="1:14" x14ac:dyDescent="0.3">
      <c r="A189">
        <v>1.71</v>
      </c>
      <c r="B189">
        <v>0.70914256452824098</v>
      </c>
      <c r="C189">
        <f t="shared" si="4"/>
        <v>0.79166666666666663</v>
      </c>
      <c r="D189" s="61">
        <v>4.3486458218349302</v>
      </c>
      <c r="E189" s="61">
        <f>D189/'6 ламп'!G$2*'Проверка стенда по стёклам'!D$8/100</f>
        <v>0.62751021960099995</v>
      </c>
      <c r="H189">
        <v>187</v>
      </c>
      <c r="I189">
        <v>2.15</v>
      </c>
      <c r="J189">
        <f t="shared" si="5"/>
        <v>0.8295329150944124</v>
      </c>
      <c r="K189" s="1">
        <v>1.41</v>
      </c>
      <c r="L189" s="41">
        <v>1.08</v>
      </c>
      <c r="M189" s="1">
        <f>K189/('Сравнение с расчётом'!$P$7*'Проверка стенда по стёклам'!$D$8/100)</f>
        <v>0.8774926637274767</v>
      </c>
      <c r="N189" s="1">
        <f>L189/('Сравнение с расчётом'!$P$7*'Проверка стенда по стёклам'!$D$8/100)</f>
        <v>0.67212204030189715</v>
      </c>
    </row>
    <row r="190" spans="1:14" x14ac:dyDescent="0.3">
      <c r="A190">
        <v>1.71</v>
      </c>
      <c r="B190">
        <v>0.70914256452824098</v>
      </c>
      <c r="C190">
        <f t="shared" si="4"/>
        <v>0.79166666666666663</v>
      </c>
      <c r="D190" s="61">
        <v>4.9419976576597699</v>
      </c>
      <c r="E190" s="61">
        <f>D190/'6 ламп'!G$2*'Проверка стенда по стёклам'!D$8/100</f>
        <v>0.71313097513127988</v>
      </c>
      <c r="H190">
        <v>188</v>
      </c>
      <c r="I190">
        <v>2.16</v>
      </c>
      <c r="J190">
        <f t="shared" si="5"/>
        <v>0.83339120772275865</v>
      </c>
      <c r="K190" s="1">
        <v>1.42</v>
      </c>
      <c r="L190" s="41">
        <v>1.18</v>
      </c>
      <c r="M190" s="1">
        <f>K190/('Сравнение с расчётом'!$P$7*'Проверка стенда по стёклам'!$D$8/100)</f>
        <v>0.88371601595249427</v>
      </c>
      <c r="N190" s="1">
        <f>L190/('Сравнение с расчётом'!$P$7*'Проверка стенда по стёклам'!$D$8/100)</f>
        <v>0.73435556255207268</v>
      </c>
    </row>
    <row r="191" spans="1:14" x14ac:dyDescent="0.3">
      <c r="A191">
        <v>1.66</v>
      </c>
      <c r="B191">
        <v>0.68840740182273685</v>
      </c>
      <c r="C191">
        <f t="shared" si="4"/>
        <v>0.76851851851851838</v>
      </c>
      <c r="D191" s="61">
        <v>5.0404087002592499</v>
      </c>
      <c r="E191" s="61">
        <f>D191/'6 ламп'!G$2*'Проверка стенда по стёклам'!D$8/100</f>
        <v>0.72733170277911252</v>
      </c>
      <c r="H191">
        <v>189</v>
      </c>
      <c r="I191">
        <v>2.15</v>
      </c>
      <c r="J191">
        <f t="shared" si="5"/>
        <v>0.8295329150944124</v>
      </c>
      <c r="K191" s="1">
        <v>1.43</v>
      </c>
      <c r="L191" s="41">
        <v>1.34</v>
      </c>
      <c r="M191" s="1">
        <f>K191/('Сравнение с расчётом'!$P$7*'Проверка стенда по стёклам'!$D$8/100)</f>
        <v>0.88993936817751185</v>
      </c>
      <c r="N191" s="1">
        <f>L191/('Сравнение с расчётом'!$P$7*'Проверка стенда по стёклам'!$D$8/100)</f>
        <v>0.83392919815235389</v>
      </c>
    </row>
    <row r="192" spans="1:14" x14ac:dyDescent="0.3">
      <c r="A192">
        <v>1.66</v>
      </c>
      <c r="B192">
        <v>0.68840740182273685</v>
      </c>
      <c r="C192">
        <f t="shared" si="4"/>
        <v>0.76851851851851838</v>
      </c>
      <c r="D192" s="61">
        <v>5.0573994482676001</v>
      </c>
      <c r="E192" s="61">
        <f>D192/'6 ламп'!G$2*'Проверка стенда по стёклам'!D$8/100</f>
        <v>0.72978347016848488</v>
      </c>
      <c r="H192">
        <v>190</v>
      </c>
      <c r="I192">
        <v>2.09</v>
      </c>
      <c r="J192">
        <f t="shared" si="5"/>
        <v>0.8063831593243358</v>
      </c>
      <c r="K192" s="1">
        <v>1.44</v>
      </c>
      <c r="L192" s="41">
        <v>1.42</v>
      </c>
      <c r="M192" s="1">
        <f>K192/('Сравнение с расчётом'!$P$7*'Проверка стенда по стёклам'!$D$8/100)</f>
        <v>0.89616272040252942</v>
      </c>
      <c r="N192" s="1">
        <f>L192/('Сравнение с расчётом'!$P$7*'Проверка стенда по стёклам'!$D$8/100)</f>
        <v>0.88371601595249427</v>
      </c>
    </row>
    <row r="193" spans="1:14" x14ac:dyDescent="0.3">
      <c r="A193">
        <v>1.51</v>
      </c>
      <c r="B193">
        <v>0.62620191370622458</v>
      </c>
      <c r="C193">
        <f t="shared" si="4"/>
        <v>0.69907407407407407</v>
      </c>
      <c r="D193" s="61">
        <v>5.2713953416699502</v>
      </c>
      <c r="E193" s="61">
        <f>D193/'6 ламп'!G$2*'Проверка стенда по стёклам'!D$8/100</f>
        <v>0.76066310846608221</v>
      </c>
      <c r="H193">
        <v>191</v>
      </c>
      <c r="I193">
        <v>2.04</v>
      </c>
      <c r="J193">
        <f t="shared" si="5"/>
        <v>0.78709169618260533</v>
      </c>
      <c r="K193" s="1">
        <v>1.45</v>
      </c>
      <c r="L193" s="41">
        <v>1.37</v>
      </c>
      <c r="M193" s="1">
        <f>K193/('Сравнение с расчётом'!$P$7*'Проверка стенда по стёклам'!$D$8/100)</f>
        <v>0.902386072627547</v>
      </c>
      <c r="N193" s="1">
        <f>L193/('Сравнение с расчётом'!$P$7*'Проверка стенда по стёклам'!$D$8/100)</f>
        <v>0.85259925482740662</v>
      </c>
    </row>
    <row r="194" spans="1:14" x14ac:dyDescent="0.3">
      <c r="A194">
        <v>1.51</v>
      </c>
      <c r="B194">
        <v>0.62620191370622458</v>
      </c>
      <c r="C194">
        <f t="shared" si="4"/>
        <v>0.69907407407407407</v>
      </c>
      <c r="D194" s="61">
        <v>5.0394944792481597</v>
      </c>
      <c r="E194" s="61">
        <f>D194/'6 ламп'!G$2*'Проверка стенда по стёклам'!D$8/100</f>
        <v>0.72719978055529</v>
      </c>
      <c r="H194">
        <v>192</v>
      </c>
      <c r="I194">
        <v>1.9</v>
      </c>
      <c r="J194">
        <f t="shared" si="5"/>
        <v>0.73307559938575984</v>
      </c>
      <c r="K194" s="1">
        <v>1.45</v>
      </c>
      <c r="L194" s="41">
        <v>1.29</v>
      </c>
      <c r="M194" s="1">
        <f>K194/('Сравнение с расчётом'!$P$7*'Проверка стенда по стёклам'!$D$8/100)</f>
        <v>0.902386072627547</v>
      </c>
      <c r="N194" s="1">
        <f>L194/('Сравнение с расчётом'!$P$7*'Проверка стенда по стёклам'!$D$8/100)</f>
        <v>0.80281243702726601</v>
      </c>
    </row>
    <row r="195" spans="1:14" x14ac:dyDescent="0.3">
      <c r="A195">
        <v>1.65</v>
      </c>
      <c r="B195">
        <v>0.68426036928163603</v>
      </c>
      <c r="C195">
        <f t="shared" ref="C195:C258" si="6">A195/MAX(A:A)</f>
        <v>0.76388888888888884</v>
      </c>
      <c r="D195" s="61">
        <v>5.0393517648014399</v>
      </c>
      <c r="E195" s="61">
        <f>D195/'6 ламп'!G$2*'Проверка стенда по стёклам'!D$8/100</f>
        <v>0.72717918684003469</v>
      </c>
      <c r="H195">
        <v>193</v>
      </c>
      <c r="I195">
        <v>1.89</v>
      </c>
      <c r="J195">
        <f t="shared" ref="J195:J258" si="7">I195/(7.26*0.357)</f>
        <v>0.7292173067574137</v>
      </c>
      <c r="K195" s="1">
        <v>1.45</v>
      </c>
      <c r="L195" s="41">
        <v>1.23</v>
      </c>
      <c r="M195" s="1">
        <f>K195/('Сравнение с расчётом'!$P$7*'Проверка стенда по стёклам'!$D$8/100)</f>
        <v>0.902386072627547</v>
      </c>
      <c r="N195" s="1">
        <f>L195/('Сравнение с расчётом'!$P$7*'Проверка стенда по стёклам'!$D$8/100)</f>
        <v>0.76547232367716056</v>
      </c>
    </row>
    <row r="196" spans="1:14" x14ac:dyDescent="0.3">
      <c r="A196">
        <v>1.65</v>
      </c>
      <c r="B196">
        <v>0.68426036928163603</v>
      </c>
      <c r="C196">
        <f t="shared" si="6"/>
        <v>0.76388888888888884</v>
      </c>
      <c r="D196" s="61">
        <v>5.4957794445447901</v>
      </c>
      <c r="E196" s="61">
        <f>D196/'6 ламп'!G$2*'Проверка стенда по стёклам'!D$8/100</f>
        <v>0.79304176688958006</v>
      </c>
      <c r="H196">
        <v>194</v>
      </c>
      <c r="I196">
        <v>1.85</v>
      </c>
      <c r="J196">
        <f t="shared" si="7"/>
        <v>0.71378413624402937</v>
      </c>
      <c r="K196" s="1">
        <v>1.45</v>
      </c>
      <c r="L196" s="41">
        <v>1.22</v>
      </c>
      <c r="M196" s="1">
        <f>K196/('Сравнение с расчётом'!$P$7*'Проверка стенда по стёклам'!$D$8/100)</f>
        <v>0.902386072627547</v>
      </c>
      <c r="N196" s="1">
        <f>L196/('Сравнение с расчётом'!$P$7*'Проверка стенда по стёклам'!$D$8/100)</f>
        <v>0.75924897145214298</v>
      </c>
    </row>
    <row r="197" spans="1:14" x14ac:dyDescent="0.3">
      <c r="A197">
        <v>1.85</v>
      </c>
      <c r="B197">
        <v>0.76720102010365265</v>
      </c>
      <c r="C197">
        <f t="shared" si="6"/>
        <v>0.85648148148148151</v>
      </c>
      <c r="D197" s="61">
        <v>5.4296375370172703</v>
      </c>
      <c r="E197" s="61">
        <f>D197/'6 ламп'!G$2*'Проверка стенда по стёклам'!D$8/100</f>
        <v>0.78349748008907216</v>
      </c>
      <c r="H197">
        <v>195</v>
      </c>
      <c r="I197">
        <v>1.93</v>
      </c>
      <c r="J197">
        <f t="shared" si="7"/>
        <v>0.74465047727079814</v>
      </c>
      <c r="K197" s="1">
        <v>1.45</v>
      </c>
      <c r="L197" s="41">
        <v>1.26</v>
      </c>
      <c r="M197" s="1">
        <f>K197/('Сравнение с расчётом'!$P$7*'Проверка стенда по стёклам'!$D$8/100)</f>
        <v>0.902386072627547</v>
      </c>
      <c r="N197" s="1">
        <f>L197/('Сравнение с расчётом'!$P$7*'Проверка стенда по стёклам'!$D$8/100)</f>
        <v>0.78414238035221329</v>
      </c>
    </row>
    <row r="198" spans="1:14" x14ac:dyDescent="0.3">
      <c r="A198">
        <v>1.85</v>
      </c>
      <c r="B198">
        <v>0.76720102010365265</v>
      </c>
      <c r="C198">
        <f t="shared" si="6"/>
        <v>0.85648148148148151</v>
      </c>
      <c r="D198" s="61">
        <v>5.4292185945973204</v>
      </c>
      <c r="E198" s="61">
        <f>D198/'6 ламп'!G$2*'Проверка стенда по стёклам'!D$8/100</f>
        <v>0.78343702663741999</v>
      </c>
      <c r="H198">
        <v>196</v>
      </c>
      <c r="I198">
        <v>2.0299999999999998</v>
      </c>
      <c r="J198">
        <f t="shared" si="7"/>
        <v>0.78323340355425919</v>
      </c>
      <c r="K198" s="1">
        <v>1.45</v>
      </c>
      <c r="L198" s="41">
        <v>1.33</v>
      </c>
      <c r="M198" s="1">
        <f>K198/('Сравнение с расчётом'!$P$7*'Проверка стенда по стёклам'!$D$8/100)</f>
        <v>0.902386072627547</v>
      </c>
      <c r="N198" s="1">
        <f>L198/('Сравнение с расчётом'!$P$7*'Проверка стенда по стёклам'!$D$8/100)</f>
        <v>0.82770584592733631</v>
      </c>
    </row>
    <row r="199" spans="1:14" x14ac:dyDescent="0.3">
      <c r="A199">
        <v>1.92</v>
      </c>
      <c r="B199">
        <v>0.79623024789135832</v>
      </c>
      <c r="C199">
        <f t="shared" si="6"/>
        <v>0.88888888888888884</v>
      </c>
      <c r="D199" s="61">
        <v>4.6822720428713502</v>
      </c>
      <c r="E199" s="61">
        <f>D199/'6 ламп'!G$2*'Проверка стенда по стёклам'!D$8/100</f>
        <v>0.67565253143886717</v>
      </c>
      <c r="H199">
        <v>197</v>
      </c>
      <c r="I199">
        <v>2.16</v>
      </c>
      <c r="J199">
        <f t="shared" si="7"/>
        <v>0.83339120772275865</v>
      </c>
      <c r="K199" s="1">
        <v>1.45</v>
      </c>
      <c r="L199" s="41">
        <v>1.4</v>
      </c>
      <c r="M199" s="1">
        <f>K199/('Сравнение с расчётом'!$P$7*'Проверка стенда по стёклам'!$D$8/100)</f>
        <v>0.902386072627547</v>
      </c>
      <c r="N199" s="1">
        <f>L199/('Сравнение с расчётом'!$P$7*'Проверка стенда по стёклам'!$D$8/100)</f>
        <v>0.87126931150245912</v>
      </c>
    </row>
    <row r="200" spans="1:14" x14ac:dyDescent="0.3">
      <c r="A200">
        <v>1.92</v>
      </c>
      <c r="B200">
        <v>0.79623024789135832</v>
      </c>
      <c r="C200">
        <f t="shared" si="6"/>
        <v>0.88888888888888884</v>
      </c>
      <c r="D200" s="61">
        <v>4.8785554318891204</v>
      </c>
      <c r="E200" s="61">
        <f>D200/'6 ламп'!G$2*'Проверка стенда по стёклам'!D$8/100</f>
        <v>0.7039762527978527</v>
      </c>
      <c r="H200">
        <v>198</v>
      </c>
      <c r="I200">
        <v>2.15</v>
      </c>
      <c r="J200">
        <f t="shared" si="7"/>
        <v>0.8295329150944124</v>
      </c>
      <c r="K200" s="1">
        <v>1.44</v>
      </c>
      <c r="L200" s="41">
        <v>1.47</v>
      </c>
      <c r="M200" s="1">
        <f>K200/('Сравнение с расчётом'!$P$7*'Проверка стенда по стёклам'!$D$8/100)</f>
        <v>0.89616272040252942</v>
      </c>
      <c r="N200" s="1">
        <f>L200/('Сравнение с расчётом'!$P$7*'Проверка стенда по стёклам'!$D$8/100)</f>
        <v>0.91483277707758215</v>
      </c>
    </row>
    <row r="201" spans="1:14" x14ac:dyDescent="0.3">
      <c r="A201">
        <v>1.97</v>
      </c>
      <c r="B201">
        <v>0.81696541059686245</v>
      </c>
      <c r="C201">
        <f t="shared" si="6"/>
        <v>0.91203703703703698</v>
      </c>
      <c r="D201" s="61">
        <v>5.0858352589984399</v>
      </c>
      <c r="E201" s="61">
        <f>D201/'6 ламп'!G$2*'Проверка стенда по стёклам'!D$8/100</f>
        <v>0.73388676176023648</v>
      </c>
      <c r="H201">
        <v>199</v>
      </c>
      <c r="I201">
        <v>2.0699999999999998</v>
      </c>
      <c r="J201">
        <f t="shared" si="7"/>
        <v>0.79866657406764363</v>
      </c>
      <c r="K201" s="1">
        <v>1.44</v>
      </c>
      <c r="L201" s="41">
        <v>1.51</v>
      </c>
      <c r="M201" s="1">
        <f>K201/('Сравнение с расчётом'!$P$7*'Проверка стенда по стёклам'!$D$8/100)</f>
        <v>0.89616272040252942</v>
      </c>
      <c r="N201" s="1">
        <f>L201/('Сравнение с расчётом'!$P$7*'Проверка стенда по стёклам'!$D$8/100)</f>
        <v>0.93972618597765245</v>
      </c>
    </row>
    <row r="202" spans="1:14" x14ac:dyDescent="0.3">
      <c r="A202">
        <v>1.97</v>
      </c>
      <c r="B202">
        <v>0.81696541059686245</v>
      </c>
      <c r="C202">
        <f t="shared" si="6"/>
        <v>0.91203703703703698</v>
      </c>
      <c r="D202" s="61">
        <v>5.0851860082595399</v>
      </c>
      <c r="E202" s="61">
        <f>D202/'6 ламп'!G$2*'Проверка стенда по стёклам'!D$8/100</f>
        <v>0.73379307478492639</v>
      </c>
      <c r="H202">
        <v>200</v>
      </c>
      <c r="I202">
        <v>1.97</v>
      </c>
      <c r="J202">
        <f t="shared" si="7"/>
        <v>0.76008364778418258</v>
      </c>
      <c r="K202" s="1">
        <v>1.44</v>
      </c>
      <c r="L202" s="41">
        <v>1.52</v>
      </c>
      <c r="M202" s="1">
        <f>K202/('Сравнение с расчётом'!$P$7*'Проверка стенда по стёклам'!$D$8/100)</f>
        <v>0.89616272040252942</v>
      </c>
      <c r="N202" s="1">
        <f>L202/('Сравнение с расчётом'!$P$7*'Проверка стенда по стёклам'!$D$8/100)</f>
        <v>0.94594953820267003</v>
      </c>
    </row>
    <row r="203" spans="1:14" x14ac:dyDescent="0.3">
      <c r="A203">
        <v>1.99</v>
      </c>
      <c r="B203">
        <v>0.8252594756790641</v>
      </c>
      <c r="C203">
        <f t="shared" si="6"/>
        <v>0.92129629629629628</v>
      </c>
      <c r="D203" s="61">
        <v>5.6208311723450004</v>
      </c>
      <c r="E203" s="61">
        <f>D203/'6 ламп'!G$2*'Проверка стенда по стёклам'!D$8/100</f>
        <v>0.81108674925613289</v>
      </c>
      <c r="H203">
        <v>201</v>
      </c>
      <c r="I203">
        <v>2</v>
      </c>
      <c r="J203">
        <f t="shared" si="7"/>
        <v>0.77165852566922088</v>
      </c>
      <c r="K203" s="1">
        <v>1.44</v>
      </c>
      <c r="L203" s="41">
        <v>1.52</v>
      </c>
      <c r="M203" s="1">
        <f>K203/('Сравнение с расчётом'!$P$7*'Проверка стенда по стёклам'!$D$8/100)</f>
        <v>0.89616272040252942</v>
      </c>
      <c r="N203" s="1">
        <f>L203/('Сравнение с расчётом'!$P$7*'Проверка стенда по стёклам'!$D$8/100)</f>
        <v>0.94594953820267003</v>
      </c>
    </row>
    <row r="204" spans="1:14" x14ac:dyDescent="0.3">
      <c r="A204">
        <v>1.99</v>
      </c>
      <c r="B204">
        <v>0.8252594756790641</v>
      </c>
      <c r="C204">
        <f t="shared" si="6"/>
        <v>0.92129629629629628</v>
      </c>
      <c r="D204" s="61">
        <v>5.7302992546453799</v>
      </c>
      <c r="E204" s="61">
        <f>D204/'6 ламп'!G$2*'Проверка стенда по стёклам'!D$8/100</f>
        <v>0.82688300932833769</v>
      </c>
      <c r="H204">
        <v>202</v>
      </c>
      <c r="I204">
        <v>2.2000000000000002</v>
      </c>
      <c r="J204">
        <f t="shared" si="7"/>
        <v>0.8488243782361431</v>
      </c>
      <c r="K204" s="1">
        <v>1.45</v>
      </c>
      <c r="L204" s="41">
        <v>1.51</v>
      </c>
      <c r="M204" s="1">
        <f>K204/('Сравнение с расчётом'!$P$7*'Проверка стенда по стёклам'!$D$8/100)</f>
        <v>0.902386072627547</v>
      </c>
      <c r="N204" s="1">
        <f>L204/('Сравнение с расчётом'!$P$7*'Проверка стенда по стёклам'!$D$8/100)</f>
        <v>0.93972618597765245</v>
      </c>
    </row>
    <row r="205" spans="1:14" x14ac:dyDescent="0.3">
      <c r="A205">
        <v>1.97</v>
      </c>
      <c r="B205">
        <v>0.81696541059686245</v>
      </c>
      <c r="C205">
        <f t="shared" si="6"/>
        <v>0.91203703703703698</v>
      </c>
      <c r="D205" s="61">
        <v>5.7409278905429604</v>
      </c>
      <c r="E205" s="61">
        <f>D205/'6 ламп'!G$2*'Проверка стенда по стёклам'!D$8/100</f>
        <v>0.82841672302207214</v>
      </c>
      <c r="H205">
        <v>203</v>
      </c>
      <c r="I205">
        <v>2.33</v>
      </c>
      <c r="J205">
        <f t="shared" si="7"/>
        <v>0.89898218240464245</v>
      </c>
      <c r="K205" s="1">
        <v>1.45</v>
      </c>
      <c r="L205" s="41">
        <v>1.5</v>
      </c>
      <c r="M205" s="1">
        <f>K205/('Сравнение с расчётом'!$P$7*'Проверка стенда по стёклам'!$D$8/100)</f>
        <v>0.902386072627547</v>
      </c>
      <c r="N205" s="1">
        <f>L205/('Сравнение с расчётом'!$P$7*'Проверка стенда по стёклам'!$D$8/100)</f>
        <v>0.93350283375263488</v>
      </c>
    </row>
    <row r="206" spans="1:14" x14ac:dyDescent="0.3">
      <c r="A206">
        <v>1.97</v>
      </c>
      <c r="B206">
        <v>0.81696541059686245</v>
      </c>
      <c r="C206">
        <f t="shared" si="6"/>
        <v>0.91203703703703698</v>
      </c>
      <c r="D206" s="61">
        <v>5.9624068317259198</v>
      </c>
      <c r="E206" s="61">
        <f>D206/'6 ламп'!G$2*'Проверка стенда по стёклам'!D$8/100</f>
        <v>0.86037616619421642</v>
      </c>
      <c r="H206">
        <v>204</v>
      </c>
      <c r="I206">
        <v>2.39</v>
      </c>
      <c r="J206">
        <f t="shared" si="7"/>
        <v>0.92213193817471906</v>
      </c>
      <c r="K206" s="1">
        <v>1.45</v>
      </c>
      <c r="L206" s="41">
        <v>1.48</v>
      </c>
      <c r="M206" s="1">
        <f>K206/('Сравнение с расчётом'!$P$7*'Проверка стенда по стёклам'!$D$8/100)</f>
        <v>0.902386072627547</v>
      </c>
      <c r="N206" s="1">
        <f>L206/('Сравнение с расчётом'!$P$7*'Проверка стенда по стёклам'!$D$8/100)</f>
        <v>0.92105612930259972</v>
      </c>
    </row>
    <row r="207" spans="1:14" x14ac:dyDescent="0.3">
      <c r="A207">
        <v>1.84</v>
      </c>
      <c r="B207">
        <v>0.76305398756255183</v>
      </c>
      <c r="C207">
        <f t="shared" si="6"/>
        <v>0.85185185185185186</v>
      </c>
      <c r="D207" s="61">
        <v>5.9621378925212198</v>
      </c>
      <c r="E207" s="61">
        <f>D207/'6 ламп'!G$2*'Проверка стенда по стёклам'!D$8/100</f>
        <v>0.86033735822817026</v>
      </c>
      <c r="H207">
        <v>205</v>
      </c>
      <c r="I207">
        <v>2.41</v>
      </c>
      <c r="J207">
        <f t="shared" si="7"/>
        <v>0.92984852343141122</v>
      </c>
      <c r="K207" s="1">
        <v>1.45</v>
      </c>
      <c r="L207" s="41">
        <v>1.45</v>
      </c>
      <c r="M207" s="1">
        <f>K207/('Сравнение с расчётом'!$P$7*'Проверка стенда по стёклам'!$D$8/100)</f>
        <v>0.902386072627547</v>
      </c>
      <c r="N207" s="1">
        <f>L207/('Сравнение с расчётом'!$P$7*'Проверка стенда по стёклам'!$D$8/100)</f>
        <v>0.902386072627547</v>
      </c>
    </row>
    <row r="208" spans="1:14" x14ac:dyDescent="0.3">
      <c r="A208">
        <v>1.84</v>
      </c>
      <c r="B208">
        <v>0.76305398756255183</v>
      </c>
      <c r="C208">
        <f t="shared" si="6"/>
        <v>0.85185185185185186</v>
      </c>
      <c r="D208" s="61">
        <v>5.9618764447164203</v>
      </c>
      <c r="E208" s="61">
        <f>D208/'6 ламп'!G$2*'Проверка стенда по стёклам'!D$8/100</f>
        <v>0.86029963127221065</v>
      </c>
      <c r="H208">
        <v>206</v>
      </c>
      <c r="I208">
        <v>2.2999999999999998</v>
      </c>
      <c r="J208">
        <f t="shared" si="7"/>
        <v>0.88740730451960403</v>
      </c>
      <c r="K208" s="1">
        <v>1.44</v>
      </c>
      <c r="L208" s="41">
        <v>1.41</v>
      </c>
      <c r="M208" s="1">
        <f>K208/('Сравнение с расчётом'!$P$7*'Проверка стенда по стёклам'!$D$8/100)</f>
        <v>0.89616272040252942</v>
      </c>
      <c r="N208" s="1">
        <f>L208/('Сравнение с расчётом'!$P$7*'Проверка стенда по стёклам'!$D$8/100)</f>
        <v>0.8774926637274767</v>
      </c>
    </row>
    <row r="209" spans="1:14" x14ac:dyDescent="0.3">
      <c r="A209">
        <v>1.67</v>
      </c>
      <c r="B209">
        <v>0.69255443436383768</v>
      </c>
      <c r="C209">
        <f t="shared" si="6"/>
        <v>0.77314814814814803</v>
      </c>
      <c r="D209" s="61">
        <v>6.6993322849738703</v>
      </c>
      <c r="E209" s="61">
        <f>D209/'6 ламп'!G$2*'Проверка стенда по стёклам'!D$8/100</f>
        <v>0.96671461543634474</v>
      </c>
      <c r="H209">
        <v>207</v>
      </c>
      <c r="I209">
        <v>2.38</v>
      </c>
      <c r="J209">
        <f t="shared" si="7"/>
        <v>0.91827364554637281</v>
      </c>
      <c r="K209" s="1">
        <v>1.43</v>
      </c>
      <c r="L209" s="41">
        <v>1.37</v>
      </c>
      <c r="M209" s="1">
        <f>K209/('Сравнение с расчётом'!$P$7*'Проверка стенда по стёклам'!$D$8/100)</f>
        <v>0.88993936817751185</v>
      </c>
      <c r="N209" s="1">
        <f>L209/('Сравнение с расчётом'!$P$7*'Проверка стенда по стёклам'!$D$8/100)</f>
        <v>0.85259925482740662</v>
      </c>
    </row>
    <row r="210" spans="1:14" x14ac:dyDescent="0.3">
      <c r="A210">
        <v>1.67</v>
      </c>
      <c r="B210">
        <v>0.69255443436383768</v>
      </c>
      <c r="C210">
        <f t="shared" si="6"/>
        <v>0.77314814814814803</v>
      </c>
      <c r="D210" s="61">
        <v>6.69927085473378</v>
      </c>
      <c r="E210" s="61">
        <f>D210/'6 ламп'!G$2*'Проверка стенда по стёклам'!D$8/100</f>
        <v>0.96670575104383549</v>
      </c>
      <c r="H210">
        <v>208</v>
      </c>
      <c r="I210">
        <v>2.35</v>
      </c>
      <c r="J210">
        <f t="shared" si="7"/>
        <v>0.90669876766133461</v>
      </c>
      <c r="K210" s="1">
        <v>1.4</v>
      </c>
      <c r="L210" s="41">
        <v>1.33</v>
      </c>
      <c r="M210" s="1">
        <f>K210/('Сравнение с расчётом'!$P$7*'Проверка стенда по стёклам'!$D$8/100)</f>
        <v>0.87126931150245912</v>
      </c>
      <c r="N210" s="1">
        <f>L210/('Сравнение с расчётом'!$P$7*'Проверка стенда по стёклам'!$D$8/100)</f>
        <v>0.82770584592733631</v>
      </c>
    </row>
    <row r="211" spans="1:14" x14ac:dyDescent="0.3">
      <c r="A211">
        <v>1.5</v>
      </c>
      <c r="B211">
        <v>0.62205488116512375</v>
      </c>
      <c r="C211">
        <f t="shared" si="6"/>
        <v>0.69444444444444442</v>
      </c>
      <c r="D211" s="61">
        <v>6.6992113368580002</v>
      </c>
      <c r="E211" s="61">
        <f>D211/'6 ламп'!G$2*'Проверка стенда по стёклам'!D$8/100</f>
        <v>0.96669716260577188</v>
      </c>
      <c r="H211">
        <v>209</v>
      </c>
      <c r="I211">
        <v>2.2999999999999998</v>
      </c>
      <c r="J211">
        <f t="shared" si="7"/>
        <v>0.88740730451960403</v>
      </c>
      <c r="K211" s="1">
        <v>1.38</v>
      </c>
      <c r="L211" s="41">
        <v>1.27</v>
      </c>
      <c r="M211" s="1">
        <f>K211/('Сравнение с расчётом'!$P$7*'Проверка стенда по стёклам'!$D$8/100)</f>
        <v>0.85882260705242397</v>
      </c>
      <c r="N211" s="1">
        <f>L211/('Сравнение с расчётом'!$P$7*'Проверка стенда по стёклам'!$D$8/100)</f>
        <v>0.79036573257723086</v>
      </c>
    </row>
    <row r="212" spans="1:14" x14ac:dyDescent="0.3">
      <c r="A212">
        <v>1.5</v>
      </c>
      <c r="B212">
        <v>0.62205488116512375</v>
      </c>
      <c r="C212">
        <f t="shared" si="6"/>
        <v>0.69444444444444442</v>
      </c>
      <c r="D212" s="61">
        <v>6.6991537411665298</v>
      </c>
      <c r="E212" s="61">
        <f>D212/'6 ламп'!G$2*'Проверка стенда по стёклам'!D$8/100</f>
        <v>0.96668885153918171</v>
      </c>
      <c r="H212">
        <v>210</v>
      </c>
      <c r="I212">
        <v>2.27</v>
      </c>
      <c r="J212">
        <f t="shared" si="7"/>
        <v>0.87583242663456573</v>
      </c>
      <c r="K212" s="1">
        <v>1.34</v>
      </c>
      <c r="L212" s="41">
        <v>1.23</v>
      </c>
      <c r="M212" s="1">
        <f>K212/('Сравнение с расчётом'!$P$7*'Проверка стенда по стёклам'!$D$8/100)</f>
        <v>0.83392919815235389</v>
      </c>
      <c r="N212" s="1">
        <f>L212/('Сравнение с расчётом'!$P$7*'Проверка стенда по стёклам'!$D$8/100)</f>
        <v>0.76547232367716056</v>
      </c>
    </row>
    <row r="213" spans="1:14" x14ac:dyDescent="0.3">
      <c r="A213">
        <v>1.35</v>
      </c>
      <c r="B213">
        <v>0.55984939304861137</v>
      </c>
      <c r="C213">
        <f t="shared" si="6"/>
        <v>0.625</v>
      </c>
      <c r="D213" s="61">
        <v>6.9452364153411201</v>
      </c>
      <c r="E213" s="61">
        <f>D213/'6 ламп'!G$2*'Проверка стенда по стёклам'!D$8/100</f>
        <v>1.0021986169323405</v>
      </c>
      <c r="H213">
        <v>211</v>
      </c>
      <c r="I213">
        <v>2.25</v>
      </c>
      <c r="J213">
        <f t="shared" si="7"/>
        <v>0.86811584137787356</v>
      </c>
      <c r="K213" s="1">
        <v>1.3</v>
      </c>
      <c r="L213" s="41">
        <v>1.19</v>
      </c>
      <c r="M213" s="1">
        <f>K213/('Сравнение с расчётом'!$P$7*'Проверка стенда по стёклам'!$D$8/100)</f>
        <v>0.80903578925228359</v>
      </c>
      <c r="N213" s="1">
        <f>L213/('Сравнение с расчётом'!$P$7*'Проверка стенда по стёклам'!$D$8/100)</f>
        <v>0.74057891477709026</v>
      </c>
    </row>
    <row r="214" spans="1:14" x14ac:dyDescent="0.3">
      <c r="A214">
        <v>1.35</v>
      </c>
      <c r="B214">
        <v>0.55984939304861137</v>
      </c>
      <c r="C214">
        <f t="shared" si="6"/>
        <v>0.625</v>
      </c>
      <c r="D214" s="61">
        <v>6.9452366595218198</v>
      </c>
      <c r="E214" s="61">
        <f>D214/'6 ламп'!G$2*'Проверка стенда по стёклам'!D$8/100</f>
        <v>1.0021986521676507</v>
      </c>
      <c r="H214">
        <v>212</v>
      </c>
      <c r="I214">
        <v>2.21</v>
      </c>
      <c r="J214">
        <f t="shared" si="7"/>
        <v>0.85268267086448912</v>
      </c>
      <c r="K214" s="1">
        <v>1.27</v>
      </c>
      <c r="L214" s="41">
        <v>1.17</v>
      </c>
      <c r="M214" s="1">
        <f>K214/('Сравнение с расчётом'!$P$7*'Проверка стенда по стёклам'!$D$8/100)</f>
        <v>0.79036573257723086</v>
      </c>
      <c r="N214" s="1">
        <f>L214/('Сравнение с расчётом'!$P$7*'Проверка стенда по стёклам'!$D$8/100)</f>
        <v>0.72813221032705511</v>
      </c>
    </row>
    <row r="215" spans="1:14" x14ac:dyDescent="0.3">
      <c r="A215">
        <v>1.28</v>
      </c>
      <c r="B215">
        <v>0.53082016526090559</v>
      </c>
      <c r="C215">
        <f t="shared" si="6"/>
        <v>0.59259259259259256</v>
      </c>
      <c r="D215" s="61">
        <v>6.9452369129127396</v>
      </c>
      <c r="E215" s="61">
        <f>D215/'6 ламп'!G$2*'Проверка стенда по стёклам'!D$8/100</f>
        <v>1.0021986887319969</v>
      </c>
      <c r="H215">
        <v>213</v>
      </c>
      <c r="I215">
        <v>2.17</v>
      </c>
      <c r="J215">
        <f t="shared" si="7"/>
        <v>0.83724950035110468</v>
      </c>
      <c r="K215" s="1">
        <v>1.27</v>
      </c>
      <c r="L215" s="41">
        <v>1.1499999999999999</v>
      </c>
      <c r="M215" s="1">
        <f>K215/('Сравнение с расчётом'!$P$7*'Проверка стенда по стёклам'!$D$8/100)</f>
        <v>0.79036573257723086</v>
      </c>
      <c r="N215" s="1">
        <f>L215/('Сравнение с расчётом'!$P$7*'Проверка стенда по стёклам'!$D$8/100)</f>
        <v>0.71568550587702007</v>
      </c>
    </row>
    <row r="216" spans="1:14" x14ac:dyDescent="0.3">
      <c r="A216">
        <v>1.28</v>
      </c>
      <c r="B216">
        <v>0.53082016526090559</v>
      </c>
      <c r="C216">
        <f t="shared" si="6"/>
        <v>0.59259259259259256</v>
      </c>
      <c r="D216" s="61">
        <v>6.9452371752334603</v>
      </c>
      <c r="E216" s="61">
        <f>D216/'6 ламп'!G$2*'Проверка стенда по стёклам'!D$8/100</f>
        <v>1.0021987265849148</v>
      </c>
      <c r="H216">
        <v>214</v>
      </c>
      <c r="I216">
        <v>2.15</v>
      </c>
      <c r="J216">
        <f t="shared" si="7"/>
        <v>0.8295329150944124</v>
      </c>
      <c r="K216" s="1">
        <v>1.27</v>
      </c>
      <c r="L216" s="41">
        <v>1.1399999999999999</v>
      </c>
      <c r="M216" s="1">
        <f>K216/('Сравнение с расчётом'!$P$7*'Проверка стенда по стёклам'!$D$8/100)</f>
        <v>0.79036573257723086</v>
      </c>
      <c r="N216" s="1">
        <f>L216/('Сравнение с расчётом'!$P$7*'Проверка стенда по стёклам'!$D$8/100)</f>
        <v>0.70946215365200249</v>
      </c>
    </row>
    <row r="217" spans="1:14" x14ac:dyDescent="0.3">
      <c r="A217">
        <v>1.24</v>
      </c>
      <c r="B217">
        <v>0.51423203509650228</v>
      </c>
      <c r="C217">
        <f t="shared" si="6"/>
        <v>0.57407407407407407</v>
      </c>
      <c r="D217" s="61">
        <v>6.72778056407041</v>
      </c>
      <c r="E217" s="61">
        <f>D217/'6 ламп'!G$2*'Проверка стенда по стёклам'!D$8/100</f>
        <v>0.9708197062150663</v>
      </c>
      <c r="H217">
        <v>215</v>
      </c>
      <c r="I217">
        <v>2.13</v>
      </c>
      <c r="J217">
        <f t="shared" si="7"/>
        <v>0.82181632983772024</v>
      </c>
      <c r="K217" s="1">
        <v>1.27</v>
      </c>
      <c r="L217" s="41">
        <v>1.1499999999999999</v>
      </c>
      <c r="M217" s="1">
        <f>K217/('Сравнение с расчётом'!$P$7*'Проверка стенда по стёклам'!$D$8/100)</f>
        <v>0.79036573257723086</v>
      </c>
      <c r="N217" s="1">
        <f>L217/('Сравнение с расчётом'!$P$7*'Проверка стенда по стёклам'!$D$8/100)</f>
        <v>0.71568550587702007</v>
      </c>
    </row>
    <row r="218" spans="1:14" x14ac:dyDescent="0.3">
      <c r="A218">
        <v>1.24</v>
      </c>
      <c r="B218">
        <v>0.51423203509650228</v>
      </c>
      <c r="C218">
        <f t="shared" si="6"/>
        <v>0.57407407407407407</v>
      </c>
      <c r="D218" s="61">
        <v>6.7278145075039504</v>
      </c>
      <c r="E218" s="61">
        <f>D218/'6 ламп'!G$2*'Проверка стенда по стёклам'!D$8/100</f>
        <v>0.97082460425742423</v>
      </c>
      <c r="H218">
        <v>216</v>
      </c>
      <c r="I218">
        <v>2.11</v>
      </c>
      <c r="J218">
        <f t="shared" si="7"/>
        <v>0.81409974458102807</v>
      </c>
      <c r="K218" s="1">
        <v>1.29</v>
      </c>
      <c r="L218" s="41">
        <v>1.17</v>
      </c>
      <c r="M218" s="1">
        <f>K218/('Сравнение с расчётом'!$P$7*'Проверка стенда по стёклам'!$D$8/100)</f>
        <v>0.80281243702726601</v>
      </c>
      <c r="N218" s="1">
        <f>L218/('Сравнение с расчётом'!$P$7*'Проверка стенда по стёклам'!$D$8/100)</f>
        <v>0.72813221032705511</v>
      </c>
    </row>
    <row r="219" spans="1:14" x14ac:dyDescent="0.3">
      <c r="A219">
        <v>1.27</v>
      </c>
      <c r="B219">
        <v>0.52667313271980476</v>
      </c>
      <c r="C219">
        <f t="shared" si="6"/>
        <v>0.58796296296296291</v>
      </c>
      <c r="D219" s="61">
        <v>5.9735828848294501</v>
      </c>
      <c r="E219" s="61">
        <f>D219/'6 ламп'!G$2*'Проверка стенда по стёклам'!D$8/100</f>
        <v>0.86198887226976184</v>
      </c>
      <c r="H219">
        <v>217</v>
      </c>
      <c r="I219">
        <v>2.09</v>
      </c>
      <c r="J219">
        <f t="shared" si="7"/>
        <v>0.8063831593243358</v>
      </c>
      <c r="K219" s="1">
        <v>1.33</v>
      </c>
      <c r="L219">
        <v>1.19</v>
      </c>
      <c r="M219" s="1">
        <f>K219/('Сравнение с расчётом'!$P$7*'Проверка стенда по стёклам'!$D$8/100)</f>
        <v>0.82770584592733631</v>
      </c>
      <c r="N219" s="1">
        <f>L219/('Сравнение с расчётом'!$P$7*'Проверка стенда по стёклам'!$D$8/100)</f>
        <v>0.74057891477709026</v>
      </c>
    </row>
    <row r="220" spans="1:14" x14ac:dyDescent="0.3">
      <c r="A220">
        <v>1.27</v>
      </c>
      <c r="B220">
        <v>0.52667313271980476</v>
      </c>
      <c r="C220">
        <f t="shared" si="6"/>
        <v>0.58796296296296291</v>
      </c>
      <c r="D220" s="61">
        <v>5.8717504415828499</v>
      </c>
      <c r="E220" s="61">
        <f>D220/'6 ламп'!G$2*'Проверка стенда по стёклам'!D$8/100</f>
        <v>0.84729443601484122</v>
      </c>
      <c r="H220">
        <v>218</v>
      </c>
      <c r="I220">
        <v>2.08</v>
      </c>
      <c r="J220">
        <f t="shared" si="7"/>
        <v>0.80252486669598977</v>
      </c>
      <c r="K220" s="1">
        <v>1.38</v>
      </c>
      <c r="L220" s="44">
        <v>1.23</v>
      </c>
      <c r="M220" s="1">
        <f>K220/('Сравнение с расчётом'!$P$7*'Проверка стенда по стёклам'!$D$8/100)</f>
        <v>0.85882260705242397</v>
      </c>
      <c r="N220" s="1">
        <f>L220/('Сравнение с расчётом'!$P$7*'Проверка стенда по стёклам'!$D$8/100)</f>
        <v>0.76547232367716056</v>
      </c>
    </row>
    <row r="221" spans="1:14" x14ac:dyDescent="0.3">
      <c r="A221">
        <v>1.45</v>
      </c>
      <c r="B221">
        <v>0.60131971845961962</v>
      </c>
      <c r="C221">
        <f t="shared" si="6"/>
        <v>0.67129629629629628</v>
      </c>
      <c r="D221" s="61">
        <v>5.76333591373022</v>
      </c>
      <c r="E221" s="61">
        <f>D221/'6 ламп'!G$2*'Проверка стенда по стёклам'!D$8/100</f>
        <v>0.83165020400147482</v>
      </c>
      <c r="H221">
        <v>219</v>
      </c>
      <c r="I221">
        <v>2.0499999999999998</v>
      </c>
      <c r="J221">
        <f t="shared" si="7"/>
        <v>0.79094998881095135</v>
      </c>
      <c r="K221" s="1">
        <v>1.41</v>
      </c>
      <c r="L221" s="41">
        <v>1.27</v>
      </c>
      <c r="M221" s="1">
        <f>K221/('Сравнение с расчётом'!$P$7*'Проверка стенда по стёклам'!$D$8/100)</f>
        <v>0.8774926637274767</v>
      </c>
      <c r="N221" s="1">
        <f>L221/('Сравнение с расчётом'!$P$7*'Проверка стенда по стёклам'!$D$8/100)</f>
        <v>0.79036573257723086</v>
      </c>
    </row>
    <row r="222" spans="1:14" x14ac:dyDescent="0.3">
      <c r="A222">
        <v>1.45</v>
      </c>
      <c r="B222">
        <v>0.60131971845961962</v>
      </c>
      <c r="C222">
        <f t="shared" si="6"/>
        <v>0.67129629629629628</v>
      </c>
      <c r="D222" s="61">
        <v>5.6549418300010803</v>
      </c>
      <c r="E222" s="61">
        <f>D222/'6 ламп'!G$2*'Проверка стенда по стёклам'!D$8/100</f>
        <v>0.81600892207807785</v>
      </c>
      <c r="H222">
        <v>220</v>
      </c>
      <c r="I222">
        <v>2.02</v>
      </c>
      <c r="J222">
        <f t="shared" si="7"/>
        <v>0.77937511092591316</v>
      </c>
      <c r="K222" s="1">
        <v>1.41</v>
      </c>
      <c r="L222" s="41">
        <v>1.33</v>
      </c>
      <c r="M222" s="1">
        <f>K222/('Сравнение с расчётом'!$P$7*'Проверка стенда по стёклам'!$D$8/100)</f>
        <v>0.8774926637274767</v>
      </c>
      <c r="N222" s="1">
        <f>L222/('Сравнение с расчётом'!$P$7*'Проверка стенда по стёклам'!$D$8/100)</f>
        <v>0.82770584592733631</v>
      </c>
    </row>
    <row r="223" spans="1:14" x14ac:dyDescent="0.3">
      <c r="A223">
        <v>1.65</v>
      </c>
      <c r="B223">
        <v>0.68426036928163603</v>
      </c>
      <c r="C223">
        <f t="shared" si="6"/>
        <v>0.76388888888888884</v>
      </c>
      <c r="D223" s="61">
        <v>5.6552050215083502</v>
      </c>
      <c r="E223" s="61">
        <f>D223/'6 ламп'!G$2*'Проверка стенда по стёклам'!D$8/100</f>
        <v>0.81604690065055563</v>
      </c>
      <c r="H223">
        <v>221</v>
      </c>
      <c r="I223">
        <v>1.98</v>
      </c>
      <c r="J223">
        <f t="shared" si="7"/>
        <v>0.76394194041252872</v>
      </c>
      <c r="K223" s="1">
        <v>1.41</v>
      </c>
      <c r="L223" s="41">
        <v>1.37</v>
      </c>
      <c r="M223" s="1">
        <f>K223/('Сравнение с расчётом'!$P$7*'Проверка стенда по стёклам'!$D$8/100)</f>
        <v>0.8774926637274767</v>
      </c>
      <c r="N223" s="1">
        <f>L223/('Сравнение с расчётом'!$P$7*'Проверка стенда по стёклам'!$D$8/100)</f>
        <v>0.85259925482740662</v>
      </c>
    </row>
    <row r="224" spans="1:14" x14ac:dyDescent="0.3">
      <c r="A224">
        <v>1.65</v>
      </c>
      <c r="B224">
        <v>0.68426036928163603</v>
      </c>
      <c r="C224">
        <f t="shared" si="6"/>
        <v>0.76388888888888884</v>
      </c>
      <c r="D224" s="61">
        <v>6.3072222483588698</v>
      </c>
      <c r="E224" s="61">
        <f>D224/'6 ламп'!G$2*'Проверка стенда по стёклам'!D$8/100</f>
        <v>0.91013308057126541</v>
      </c>
      <c r="H224">
        <v>222</v>
      </c>
      <c r="I224">
        <v>1.92</v>
      </c>
      <c r="J224">
        <f t="shared" si="7"/>
        <v>0.740792184642452</v>
      </c>
      <c r="K224" s="1">
        <v>1.42</v>
      </c>
      <c r="L224" s="41">
        <v>1.41</v>
      </c>
      <c r="M224" s="1">
        <f>K224/('Сравнение с расчётом'!$P$7*'Проверка стенда по стёклам'!$D$8/100)</f>
        <v>0.88371601595249427</v>
      </c>
      <c r="N224" s="1">
        <f>L224/('Сравнение с расчётом'!$P$7*'Проверка стенда по стёклам'!$D$8/100)</f>
        <v>0.8774926637274767</v>
      </c>
    </row>
    <row r="225" spans="1:14" x14ac:dyDescent="0.3">
      <c r="A225">
        <v>1.81</v>
      </c>
      <c r="B225">
        <v>0.75061288993924935</v>
      </c>
      <c r="C225">
        <f t="shared" si="6"/>
        <v>0.83796296296296291</v>
      </c>
      <c r="D225" s="61">
        <v>6.2075295557215497</v>
      </c>
      <c r="E225" s="61">
        <f>D225/'6 ламп'!G$2*'Проверка стенда по стёклам'!D$8/100</f>
        <v>0.89574741063803032</v>
      </c>
      <c r="H225">
        <v>223</v>
      </c>
      <c r="I225">
        <v>1.89</v>
      </c>
      <c r="J225">
        <f t="shared" si="7"/>
        <v>0.7292173067574137</v>
      </c>
      <c r="K225" s="1">
        <v>1.42</v>
      </c>
      <c r="L225" s="41">
        <v>1.45</v>
      </c>
      <c r="M225" s="1">
        <f>K225/('Сравнение с расчётом'!$P$7*'Проверка стенда по стёклам'!$D$8/100)</f>
        <v>0.88371601595249427</v>
      </c>
      <c r="N225" s="1">
        <f>L225/('Сравнение с расчётом'!$P$7*'Проверка стенда по стёклам'!$D$8/100)</f>
        <v>0.902386072627547</v>
      </c>
    </row>
    <row r="226" spans="1:14" x14ac:dyDescent="0.3">
      <c r="A226">
        <v>1.81</v>
      </c>
      <c r="B226">
        <v>0.75061288993924935</v>
      </c>
      <c r="C226">
        <f t="shared" si="6"/>
        <v>0.83796296296296291</v>
      </c>
      <c r="D226" s="61">
        <v>6.3249382519288799</v>
      </c>
      <c r="E226" s="61">
        <f>D226/'6 ламп'!G$2*'Проверка стенда по стёклам'!D$8/100</f>
        <v>0.91268950244283975</v>
      </c>
      <c r="H226">
        <v>224</v>
      </c>
      <c r="I226">
        <v>1.89</v>
      </c>
      <c r="J226">
        <f t="shared" si="7"/>
        <v>0.7292173067574137</v>
      </c>
      <c r="K226" s="1">
        <v>1.42</v>
      </c>
      <c r="L226" s="41">
        <v>1.48</v>
      </c>
      <c r="M226" s="1">
        <f>K226/('Сравнение с расчётом'!$P$7*'Проверка стенда по стёклам'!$D$8/100)</f>
        <v>0.88371601595249427</v>
      </c>
      <c r="N226" s="1">
        <f>L226/('Сравнение с расчётом'!$P$7*'Проверка стенда по стёклам'!$D$8/100)</f>
        <v>0.92105612930259972</v>
      </c>
    </row>
    <row r="227" spans="1:14" x14ac:dyDescent="0.3">
      <c r="A227">
        <v>1.96</v>
      </c>
      <c r="B227">
        <v>0.81281837805576163</v>
      </c>
      <c r="C227">
        <f t="shared" si="6"/>
        <v>0.90740740740740733</v>
      </c>
      <c r="D227" s="61">
        <v>5.7156415626937704</v>
      </c>
      <c r="E227" s="61">
        <f>D227/'6 ламп'!G$2*'Проверка стенда по стёклам'!D$8/100</f>
        <v>0.82476790226461327</v>
      </c>
      <c r="H227">
        <v>225</v>
      </c>
      <c r="I227">
        <v>1.92</v>
      </c>
      <c r="J227">
        <f t="shared" si="7"/>
        <v>0.740792184642452</v>
      </c>
      <c r="K227" s="1">
        <v>1.42</v>
      </c>
      <c r="L227" s="41">
        <v>1.5</v>
      </c>
      <c r="M227" s="1">
        <f>K227/('Сравнение с расчётом'!$P$7*'Проверка стенда по стёклам'!$D$8/100)</f>
        <v>0.88371601595249427</v>
      </c>
      <c r="N227" s="1">
        <f>L227/('Сравнение с расчётом'!$P$7*'Проверка стенда по стёклам'!$D$8/100)</f>
        <v>0.93350283375263488</v>
      </c>
    </row>
    <row r="228" spans="1:14" x14ac:dyDescent="0.3">
      <c r="A228">
        <v>1.96</v>
      </c>
      <c r="B228">
        <v>0.81281837805576163</v>
      </c>
      <c r="C228">
        <f t="shared" si="6"/>
        <v>0.90740740740740733</v>
      </c>
      <c r="D228" s="61">
        <v>5.7160735368019999</v>
      </c>
      <c r="E228" s="61">
        <f>D228/'6 ламп'!G$2*'Проверка стенда по стёклам'!D$8/100</f>
        <v>0.82483023619076479</v>
      </c>
      <c r="H228">
        <v>226</v>
      </c>
      <c r="I228">
        <v>1.97</v>
      </c>
      <c r="J228">
        <f t="shared" si="7"/>
        <v>0.76008364778418258</v>
      </c>
      <c r="K228" s="1">
        <v>1.41</v>
      </c>
      <c r="L228" s="41">
        <v>1.51</v>
      </c>
      <c r="M228" s="1">
        <f>K228/('Сравнение с расчётом'!$P$7*'Проверка стенда по стёклам'!$D$8/100)</f>
        <v>0.8774926637274767</v>
      </c>
      <c r="N228" s="1">
        <f>L228/('Сравнение с расчётом'!$P$7*'Проверка стенда по стёклам'!$D$8/100)</f>
        <v>0.93972618597765245</v>
      </c>
    </row>
    <row r="229" spans="1:14" x14ac:dyDescent="0.3">
      <c r="A229">
        <v>2.0699999999999998</v>
      </c>
      <c r="B229">
        <v>0.85843573600787071</v>
      </c>
      <c r="C229">
        <f t="shared" si="6"/>
        <v>0.95833333333333315</v>
      </c>
      <c r="D229" s="61">
        <v>5.7164998837096297</v>
      </c>
      <c r="E229" s="61">
        <f>D229/'6 ламп'!G$2*'Проверка стенда по стёклам'!D$8/100</f>
        <v>0.82489175811105764</v>
      </c>
      <c r="H229">
        <v>227</v>
      </c>
      <c r="I229">
        <v>2.08</v>
      </c>
      <c r="J229">
        <f t="shared" si="7"/>
        <v>0.80252486669598977</v>
      </c>
      <c r="K229" s="1">
        <v>1.4</v>
      </c>
      <c r="L229" s="41">
        <v>1.52</v>
      </c>
      <c r="M229" s="1">
        <f>K229/('Сравнение с расчётом'!$P$7*'Проверка стенда по стёклам'!$D$8/100)</f>
        <v>0.87126931150245912</v>
      </c>
      <c r="N229" s="1">
        <f>L229/('Сравнение с расчётом'!$P$7*'Проверка стенда по стёклам'!$D$8/100)</f>
        <v>0.94594953820267003</v>
      </c>
    </row>
    <row r="230" spans="1:14" x14ac:dyDescent="0.3">
      <c r="A230">
        <v>2.0699999999999998</v>
      </c>
      <c r="B230">
        <v>0.85843573600787071</v>
      </c>
      <c r="C230">
        <f t="shared" si="6"/>
        <v>0.95833333333333315</v>
      </c>
      <c r="D230" s="61">
        <v>5.0654945124496003</v>
      </c>
      <c r="E230" s="61">
        <f>D230/'6 ламп'!G$2*'Проверка стенда по стёклам'!D$8/100</f>
        <v>0.73095158909806646</v>
      </c>
      <c r="H230">
        <v>228</v>
      </c>
      <c r="I230">
        <v>2.1800000000000002</v>
      </c>
      <c r="J230">
        <f t="shared" si="7"/>
        <v>0.84110779297945082</v>
      </c>
      <c r="K230" s="1">
        <v>1.41</v>
      </c>
      <c r="L230" s="41">
        <v>1.52</v>
      </c>
      <c r="M230" s="1">
        <f>K230/('Сравнение с расчётом'!$P$7*'Проверка стенда по стёклам'!$D$8/100)</f>
        <v>0.8774926637274767</v>
      </c>
      <c r="N230" s="1">
        <f>L230/('Сравнение с расчётом'!$P$7*'Проверка стенда по стёклам'!$D$8/100)</f>
        <v>0.94594953820267003</v>
      </c>
    </row>
    <row r="231" spans="1:14" x14ac:dyDescent="0.3">
      <c r="A231">
        <v>2.09</v>
      </c>
      <c r="B231">
        <v>0.86672980109007236</v>
      </c>
      <c r="C231">
        <f t="shared" si="6"/>
        <v>0.96759259259259245</v>
      </c>
      <c r="D231" s="61">
        <v>5.0659489154736903</v>
      </c>
      <c r="E231" s="61">
        <f>D231/'6 ламп'!G$2*'Проверка стенда по стёклам'!D$8/100</f>
        <v>0.731017159520013</v>
      </c>
      <c r="H231">
        <v>229</v>
      </c>
      <c r="I231">
        <v>2.2599999999999998</v>
      </c>
      <c r="J231">
        <f t="shared" si="7"/>
        <v>0.87197413400621959</v>
      </c>
      <c r="K231" s="1">
        <v>1.41</v>
      </c>
      <c r="L231" s="41">
        <v>1.51</v>
      </c>
      <c r="M231" s="1">
        <f>K231/('Сравнение с расчётом'!$P$7*'Проверка стенда по стёклам'!$D$8/100)</f>
        <v>0.8774926637274767</v>
      </c>
      <c r="N231" s="1">
        <f>L231/('Сравнение с расчётом'!$P$7*'Проверка стенда по стёклам'!$D$8/100)</f>
        <v>0.93972618597765245</v>
      </c>
    </row>
    <row r="232" spans="1:14" x14ac:dyDescent="0.3">
      <c r="A232">
        <v>2.09</v>
      </c>
      <c r="B232">
        <v>0.86672980109007236</v>
      </c>
      <c r="C232">
        <f t="shared" si="6"/>
        <v>0.96759259259259245</v>
      </c>
      <c r="D232" s="61">
        <v>5.0663927944892704</v>
      </c>
      <c r="E232" s="61">
        <f>D232/'6 ламп'!G$2*'Проверка стенда по стёклам'!D$8/100</f>
        <v>0.731081211326013</v>
      </c>
      <c r="H232">
        <v>230</v>
      </c>
      <c r="I232">
        <v>2.2999999999999998</v>
      </c>
      <c r="J232">
        <f t="shared" si="7"/>
        <v>0.88740730451960403</v>
      </c>
      <c r="K232" s="1">
        <v>1.42</v>
      </c>
      <c r="L232" s="41">
        <v>1.47</v>
      </c>
      <c r="M232" s="1">
        <f>K232/('Сравнение с расчётом'!$P$7*'Проверка стенда по стёклам'!$D$8/100)</f>
        <v>0.88371601595249427</v>
      </c>
      <c r="N232" s="1">
        <f>L232/('Сравнение с расчётом'!$P$7*'Проверка стенда по стёклам'!$D$8/100)</f>
        <v>0.91483277707758215</v>
      </c>
    </row>
    <row r="233" spans="1:14" x14ac:dyDescent="0.3">
      <c r="A233">
        <v>2.0299999999999998</v>
      </c>
      <c r="B233">
        <v>0.84184760584346729</v>
      </c>
      <c r="C233">
        <f t="shared" si="6"/>
        <v>0.93981481481481466</v>
      </c>
      <c r="D233" s="61">
        <v>4.3638174859544598</v>
      </c>
      <c r="E233" s="61">
        <f>D233/'6 ламп'!G$2*'Проверка стенда по стёклам'!D$8/100</f>
        <v>0.62969949292272143</v>
      </c>
      <c r="H233">
        <v>231</v>
      </c>
      <c r="I233">
        <v>2.33</v>
      </c>
      <c r="J233">
        <f t="shared" si="7"/>
        <v>0.89898218240464245</v>
      </c>
      <c r="K233" s="1">
        <v>1.44</v>
      </c>
      <c r="L233" s="41">
        <v>1.4</v>
      </c>
      <c r="M233" s="1">
        <f>K233/('Сравнение с расчётом'!$P$7*'Проверка стенда по стёклам'!$D$8/100)</f>
        <v>0.89616272040252942</v>
      </c>
      <c r="N233" s="1">
        <f>L233/('Сравнение с расчётом'!$P$7*'Проверка стенда по стёклам'!$D$8/100)</f>
        <v>0.87126931150245912</v>
      </c>
    </row>
    <row r="234" spans="1:14" x14ac:dyDescent="0.3">
      <c r="A234">
        <v>2.0299999999999998</v>
      </c>
      <c r="B234">
        <v>0.84184760584346729</v>
      </c>
      <c r="C234">
        <f t="shared" si="6"/>
        <v>0.93981481481481466</v>
      </c>
      <c r="D234" s="61">
        <v>4.3639628241023196</v>
      </c>
      <c r="E234" s="61">
        <f>D234/'6 ламп'!G$2*'Проверка стенда по стёклам'!D$8/100</f>
        <v>0.62972046523842995</v>
      </c>
      <c r="H234">
        <v>232</v>
      </c>
      <c r="I234">
        <v>2.33</v>
      </c>
      <c r="J234">
        <f t="shared" si="7"/>
        <v>0.89898218240464245</v>
      </c>
      <c r="K234" s="1">
        <v>1.45</v>
      </c>
      <c r="L234" s="41">
        <v>1.33</v>
      </c>
      <c r="M234" s="1">
        <f>K234/('Сравнение с расчётом'!$P$7*'Проверка стенда по стёклам'!$D$8/100)</f>
        <v>0.902386072627547</v>
      </c>
      <c r="N234" s="1">
        <f>L234/('Сравнение с расчётом'!$P$7*'Проверка стенда по стёклам'!$D$8/100)</f>
        <v>0.82770584592733631</v>
      </c>
    </row>
    <row r="235" spans="1:14" x14ac:dyDescent="0.3">
      <c r="A235">
        <v>1.95</v>
      </c>
      <c r="B235">
        <v>0.8086713455146608</v>
      </c>
      <c r="C235">
        <f t="shared" si="6"/>
        <v>0.90277777777777768</v>
      </c>
      <c r="D235" s="61">
        <v>4.2444630221177997</v>
      </c>
      <c r="E235" s="61">
        <f>D235/'6 ламп'!G$2*'Проверка стенда по стёклам'!D$8/100</f>
        <v>0.61247662656822499</v>
      </c>
      <c r="H235">
        <v>233</v>
      </c>
      <c r="I235">
        <v>2.2799999999999998</v>
      </c>
      <c r="J235">
        <f t="shared" si="7"/>
        <v>0.87969071926291176</v>
      </c>
      <c r="K235" s="1">
        <v>1.47</v>
      </c>
      <c r="L235" s="41">
        <v>1.26</v>
      </c>
      <c r="M235" s="1">
        <f>K235/('Сравнение с расчётом'!$P$7*'Проверка стенда по стёклам'!$D$8/100)</f>
        <v>0.91483277707758215</v>
      </c>
      <c r="N235" s="1">
        <f>L235/('Сравнение с расчётом'!$P$7*'Проверка стенда по стёклам'!$D$8/100)</f>
        <v>0.78414238035221329</v>
      </c>
    </row>
    <row r="236" spans="1:14" x14ac:dyDescent="0.3">
      <c r="A236">
        <v>1.95</v>
      </c>
      <c r="B236">
        <v>0.8086713455146608</v>
      </c>
      <c r="C236">
        <f t="shared" si="6"/>
        <v>0.90277777777777768</v>
      </c>
      <c r="D236" s="61">
        <v>4.0053338435833803</v>
      </c>
      <c r="E236" s="61">
        <f>D236/'6 ламп'!G$2*'Проверка стенда по стёклам'!D$8/100</f>
        <v>0.57797025159933335</v>
      </c>
      <c r="H236">
        <v>234</v>
      </c>
      <c r="I236">
        <v>2.19</v>
      </c>
      <c r="J236">
        <f t="shared" si="7"/>
        <v>0.84496608560779685</v>
      </c>
      <c r="K236" s="1">
        <v>1.47</v>
      </c>
      <c r="L236" s="41">
        <v>1.22</v>
      </c>
      <c r="M236" s="1">
        <f>K236/('Сравнение с расчётом'!$P$7*'Проверка стенда по стёклам'!$D$8/100)</f>
        <v>0.91483277707758215</v>
      </c>
      <c r="N236" s="1">
        <f>L236/('Сравнение с расчётом'!$P$7*'Проверка стенда по стёклам'!$D$8/100)</f>
        <v>0.75924897145214298</v>
      </c>
    </row>
    <row r="237" spans="1:14" x14ac:dyDescent="0.3">
      <c r="A237">
        <v>1.73</v>
      </c>
      <c r="B237">
        <v>0.71743662961044263</v>
      </c>
      <c r="C237">
        <f t="shared" si="6"/>
        <v>0.80092592592592582</v>
      </c>
      <c r="D237" s="61">
        <v>3.89345830163965</v>
      </c>
      <c r="E237" s="61">
        <f>D237/'6 ламп'!G$2*'Проверка стенда по стёклам'!D$8/100</f>
        <v>0.5618265947531963</v>
      </c>
      <c r="H237">
        <v>235</v>
      </c>
      <c r="I237">
        <v>2.08</v>
      </c>
      <c r="J237">
        <f t="shared" si="7"/>
        <v>0.80252486669598977</v>
      </c>
      <c r="K237" s="1">
        <v>1.46</v>
      </c>
      <c r="L237" s="41">
        <v>1.23</v>
      </c>
      <c r="M237" s="1">
        <f>K237/('Сравнение с расчётом'!$P$7*'Проверка стенда по стёклам'!$D$8/100)</f>
        <v>0.90860942485256457</v>
      </c>
      <c r="N237" s="1">
        <f>L237/('Сравнение с расчётом'!$P$7*'Проверка стенда по стёклам'!$D$8/100)</f>
        <v>0.76547232367716056</v>
      </c>
    </row>
    <row r="238" spans="1:14" x14ac:dyDescent="0.3">
      <c r="A238">
        <v>1.73</v>
      </c>
      <c r="B238">
        <v>0.71743662961044263</v>
      </c>
      <c r="C238">
        <f t="shared" si="6"/>
        <v>0.80092592592592582</v>
      </c>
      <c r="D238" s="61">
        <v>3.8265320727990901</v>
      </c>
      <c r="E238" s="61">
        <f>D238/'6 ламп'!G$2*'Проверка стенда по стёклам'!D$8/100</f>
        <v>0.55216913027403902</v>
      </c>
      <c r="H238">
        <v>236</v>
      </c>
      <c r="I238">
        <v>2.0299999999999998</v>
      </c>
      <c r="J238">
        <f t="shared" si="7"/>
        <v>0.78323340355425919</v>
      </c>
      <c r="K238" s="1">
        <v>1.45</v>
      </c>
      <c r="L238" s="41">
        <v>1.29</v>
      </c>
      <c r="M238" s="1">
        <f>K238/('Сравнение с расчётом'!$P$7*'Проверка стенда по стёклам'!$D$8/100)</f>
        <v>0.902386072627547</v>
      </c>
      <c r="N238" s="1">
        <f>L238/('Сравнение с расчётом'!$P$7*'Проверка стенда по стёклам'!$D$8/100)</f>
        <v>0.80281243702726601</v>
      </c>
    </row>
    <row r="239" spans="1:14" x14ac:dyDescent="0.3">
      <c r="A239">
        <v>1.44</v>
      </c>
      <c r="B239">
        <v>0.5971726859185188</v>
      </c>
      <c r="C239">
        <f t="shared" si="6"/>
        <v>0.66666666666666663</v>
      </c>
      <c r="D239" s="61">
        <v>2.9125448924336101</v>
      </c>
      <c r="E239" s="61">
        <f>D239/'6 ламп'!G$2*'Проверка стенда по стёклам'!D$8/100</f>
        <v>0.42028064825881822</v>
      </c>
      <c r="H239">
        <v>237</v>
      </c>
      <c r="I239">
        <v>2.09</v>
      </c>
      <c r="J239">
        <f t="shared" si="7"/>
        <v>0.8063831593243358</v>
      </c>
      <c r="K239" s="1">
        <v>1.45</v>
      </c>
      <c r="L239" s="41">
        <v>1.37</v>
      </c>
      <c r="M239" s="1">
        <f>K239/('Сравнение с расчётом'!$P$7*'Проверка стенда по стёклам'!$D$8/100)</f>
        <v>0.902386072627547</v>
      </c>
      <c r="N239" s="1">
        <f>L239/('Сравнение с расчётом'!$P$7*'Проверка стенда по стёклам'!$D$8/100)</f>
        <v>0.85259925482740662</v>
      </c>
    </row>
    <row r="240" spans="1:14" x14ac:dyDescent="0.3">
      <c r="A240">
        <v>1.44</v>
      </c>
      <c r="B240">
        <v>0.5971726859185188</v>
      </c>
      <c r="C240">
        <f t="shared" si="6"/>
        <v>0.66666666666666663</v>
      </c>
      <c r="D240" s="61">
        <v>2.9997600027592899</v>
      </c>
      <c r="E240" s="61">
        <f>D240/'6 ламп'!G$2*'Проверка стенда по стёклам'!D$8/100</f>
        <v>0.43286580126396679</v>
      </c>
      <c r="H240">
        <v>238</v>
      </c>
      <c r="I240">
        <v>2.2200000000000002</v>
      </c>
      <c r="J240">
        <f t="shared" si="7"/>
        <v>0.85654096349283526</v>
      </c>
      <c r="K240" s="1">
        <v>1.44</v>
      </c>
      <c r="L240" s="41">
        <v>1.42</v>
      </c>
      <c r="M240" s="1">
        <f>K240/('Сравнение с расчётом'!$P$7*'Проверка стенда по стёклам'!$D$8/100)</f>
        <v>0.89616272040252942</v>
      </c>
      <c r="N240" s="1">
        <f>L240/('Сравнение с расчётом'!$P$7*'Проверка стенда по стёклам'!$D$8/100)</f>
        <v>0.88371601595249427</v>
      </c>
    </row>
    <row r="241" spans="1:14" x14ac:dyDescent="0.3">
      <c r="A241">
        <v>1.47</v>
      </c>
      <c r="B241">
        <v>0.60961378354182127</v>
      </c>
      <c r="C241">
        <f t="shared" si="6"/>
        <v>0.68055555555555547</v>
      </c>
      <c r="D241" s="61">
        <v>2.8701096039290799</v>
      </c>
      <c r="E241" s="61">
        <f>D241/'6 ламп'!G$2*'Проверка стенда по стёклам'!D$8/100</f>
        <v>0.41415723000419619</v>
      </c>
      <c r="H241">
        <v>239</v>
      </c>
      <c r="I241">
        <v>2.31</v>
      </c>
      <c r="J241">
        <f t="shared" si="7"/>
        <v>0.89126559714795017</v>
      </c>
      <c r="K241" s="1">
        <v>1.44</v>
      </c>
      <c r="L241" s="41">
        <v>1.34</v>
      </c>
      <c r="M241" s="1">
        <f>K241/('Сравнение с расчётом'!$P$7*'Проверка стенда по стёклам'!$D$8/100)</f>
        <v>0.89616272040252942</v>
      </c>
      <c r="N241" s="1">
        <f>L241/('Сравнение с расчётом'!$P$7*'Проверка стенда по стёклам'!$D$8/100)</f>
        <v>0.83392919815235389</v>
      </c>
    </row>
    <row r="242" spans="1:14" x14ac:dyDescent="0.3">
      <c r="A242">
        <v>1.47</v>
      </c>
      <c r="B242">
        <v>0.60961378354182127</v>
      </c>
      <c r="C242">
        <f t="shared" si="6"/>
        <v>0.68055555555555547</v>
      </c>
      <c r="D242" s="61">
        <v>2.8818643540430999</v>
      </c>
      <c r="E242" s="61">
        <f>D242/'6 ламп'!G$2*'Проверка стенда по стёклам'!D$8/100</f>
        <v>0.41585344214186143</v>
      </c>
      <c r="H242">
        <v>240</v>
      </c>
      <c r="I242">
        <v>2.34</v>
      </c>
      <c r="J242">
        <f t="shared" si="7"/>
        <v>0.90284047503298837</v>
      </c>
      <c r="K242" s="1">
        <v>1.43</v>
      </c>
      <c r="L242" s="41">
        <v>1.18</v>
      </c>
      <c r="M242" s="1">
        <f>K242/('Сравнение с расчётом'!$P$7*'Проверка стенда по стёклам'!$D$8/100)</f>
        <v>0.88993936817751185</v>
      </c>
      <c r="N242" s="1">
        <f>L242/('Сравнение с расчётом'!$P$7*'Проверка стенда по стёклам'!$D$8/100)</f>
        <v>0.73435556255207268</v>
      </c>
    </row>
    <row r="243" spans="1:14" x14ac:dyDescent="0.3">
      <c r="A243">
        <v>1.5</v>
      </c>
      <c r="B243">
        <v>0.62205488116512375</v>
      </c>
      <c r="C243">
        <f t="shared" si="6"/>
        <v>0.69444444444444442</v>
      </c>
      <c r="D243" s="61">
        <v>3.09514204614036</v>
      </c>
      <c r="E243" s="61">
        <f>D243/'6 ламп'!G$2*'Проверка стенда по стёклам'!D$8/100</f>
        <v>0.44662944388749781</v>
      </c>
      <c r="H243">
        <v>241</v>
      </c>
      <c r="I243">
        <v>2.3199999999999998</v>
      </c>
      <c r="J243">
        <f t="shared" si="7"/>
        <v>0.8951238897762962</v>
      </c>
      <c r="K243" s="1">
        <v>1.42</v>
      </c>
      <c r="L243" s="41">
        <v>1.08</v>
      </c>
      <c r="M243" s="1">
        <f>K243/('Сравнение с расчётом'!$P$7*'Проверка стенда по стёклам'!$D$8/100)</f>
        <v>0.88371601595249427</v>
      </c>
      <c r="N243" s="1">
        <f>L243/('Сравнение с расчётом'!$P$7*'Проверка стенда по стёклам'!$D$8/100)</f>
        <v>0.67212204030189715</v>
      </c>
    </row>
    <row r="244" spans="1:14" x14ac:dyDescent="0.3">
      <c r="A244">
        <v>1.5</v>
      </c>
      <c r="B244">
        <v>0.62205488116512375</v>
      </c>
      <c r="C244">
        <f t="shared" si="6"/>
        <v>0.69444444444444442</v>
      </c>
      <c r="D244" s="61">
        <v>3.2043229221025298</v>
      </c>
      <c r="E244" s="61">
        <f>D244/'6 ламп'!G$2*'Проверка стенда по стёклам'!D$8/100</f>
        <v>0.46238426004365507</v>
      </c>
      <c r="H244">
        <v>242</v>
      </c>
      <c r="I244">
        <v>2.2999999999999998</v>
      </c>
      <c r="J244">
        <f t="shared" si="7"/>
        <v>0.88740730451960403</v>
      </c>
      <c r="K244" s="1">
        <v>1.42</v>
      </c>
      <c r="L244" s="41">
        <v>1.1299999999999999</v>
      </c>
      <c r="M244" s="1">
        <f>K244/('Сравнение с расчётом'!$P$7*'Проверка стенда по стёклам'!$D$8/100)</f>
        <v>0.88371601595249427</v>
      </c>
      <c r="N244" s="1">
        <f>L244/('Сравнение с расчётом'!$P$7*'Проверка стенда по стёклам'!$D$8/100)</f>
        <v>0.70323880142698492</v>
      </c>
    </row>
    <row r="245" spans="1:14" x14ac:dyDescent="0.3">
      <c r="A245">
        <v>1.45</v>
      </c>
      <c r="B245">
        <v>0.60131971845961962</v>
      </c>
      <c r="C245">
        <f t="shared" si="6"/>
        <v>0.67129629629629628</v>
      </c>
      <c r="D245" s="61">
        <v>3.2719095632552899</v>
      </c>
      <c r="E245" s="61">
        <f>D245/'6 ламп'!G$2*'Проверка стенда по стёклам'!D$8/100</f>
        <v>0.4721370221147605</v>
      </c>
      <c r="H245">
        <v>243</v>
      </c>
      <c r="I245">
        <v>2.27</v>
      </c>
      <c r="J245">
        <f t="shared" si="7"/>
        <v>0.87583242663456573</v>
      </c>
      <c r="K245" s="1">
        <v>1.42</v>
      </c>
      <c r="L245" s="41">
        <v>1.22</v>
      </c>
      <c r="M245" s="1">
        <f>K245/('Сравнение с расчётом'!$P$7*'Проверка стенда по стёклам'!$D$8/100)</f>
        <v>0.88371601595249427</v>
      </c>
      <c r="N245" s="1">
        <f>L245/('Сравнение с расчётом'!$P$7*'Проверка стенда по стёклам'!$D$8/100)</f>
        <v>0.75924897145214298</v>
      </c>
    </row>
    <row r="246" spans="1:14" x14ac:dyDescent="0.3">
      <c r="A246">
        <v>1.45</v>
      </c>
      <c r="B246">
        <v>0.60131971845961962</v>
      </c>
      <c r="C246">
        <f t="shared" si="6"/>
        <v>0.67129629629629628</v>
      </c>
      <c r="D246" s="61">
        <v>3.4024284468514199</v>
      </c>
      <c r="E246" s="61">
        <f>D246/'6 ламп'!G$2*'Проверка стенда по стёклам'!D$8/100</f>
        <v>0.49097091585157576</v>
      </c>
      <c r="H246">
        <v>244</v>
      </c>
      <c r="I246">
        <v>2.2400000000000002</v>
      </c>
      <c r="J246">
        <f t="shared" si="7"/>
        <v>0.86425754874952754</v>
      </c>
      <c r="K246" s="1">
        <v>1.43</v>
      </c>
      <c r="L246" s="41">
        <v>1.22</v>
      </c>
      <c r="M246" s="1">
        <f>K246/('Сравнение с расчётом'!$P$7*'Проверка стенда по стёклам'!$D$8/100)</f>
        <v>0.88993936817751185</v>
      </c>
      <c r="N246" s="1">
        <f>L246/('Сравнение с расчётом'!$P$7*'Проверка стенда по стёклам'!$D$8/100)</f>
        <v>0.75924897145214298</v>
      </c>
    </row>
    <row r="247" spans="1:14" x14ac:dyDescent="0.3">
      <c r="A247">
        <v>1.63</v>
      </c>
      <c r="B247">
        <v>0.67596630419943438</v>
      </c>
      <c r="C247">
        <f t="shared" si="6"/>
        <v>0.75462962962962954</v>
      </c>
      <c r="D247" s="61">
        <v>3.4029044294031801</v>
      </c>
      <c r="E247" s="61">
        <f>D247/'6 ламп'!G$2*'Проверка стенда по стёклам'!D$8/100</f>
        <v>0.49103960020247905</v>
      </c>
      <c r="H247">
        <v>245</v>
      </c>
      <c r="I247">
        <v>2.21</v>
      </c>
      <c r="J247">
        <f t="shared" si="7"/>
        <v>0.85268267086448912</v>
      </c>
      <c r="K247" s="1">
        <v>1.42</v>
      </c>
      <c r="L247" s="41">
        <v>1.1299999999999999</v>
      </c>
      <c r="M247" s="1">
        <f>K247/('Сравнение с расчётом'!$P$7*'Проверка стенда по стёклам'!$D$8/100)</f>
        <v>0.88371601595249427</v>
      </c>
      <c r="N247" s="1">
        <f>L247/('Сравнение с расчётом'!$P$7*'Проверка стенда по стёклам'!$D$8/100)</f>
        <v>0.70323880142698492</v>
      </c>
    </row>
    <row r="248" spans="1:14" x14ac:dyDescent="0.3">
      <c r="A248">
        <v>1.63</v>
      </c>
      <c r="B248">
        <v>0.67596630419943438</v>
      </c>
      <c r="C248">
        <f t="shared" si="6"/>
        <v>0.75462962962962954</v>
      </c>
      <c r="D248" s="61">
        <v>4.2275293092097401</v>
      </c>
      <c r="E248" s="61">
        <f>D248/'6 ламп'!G$2*'Проверка стенда по стёклам'!D$8/100</f>
        <v>0.61003308935205491</v>
      </c>
      <c r="H248">
        <v>246</v>
      </c>
      <c r="I248">
        <v>2.17</v>
      </c>
      <c r="J248">
        <f t="shared" si="7"/>
        <v>0.83724950035110468</v>
      </c>
      <c r="K248" s="1">
        <v>1.41</v>
      </c>
      <c r="L248" s="41">
        <v>1.03</v>
      </c>
      <c r="M248" s="1">
        <f>K248/('Сравнение с расчётом'!$P$7*'Проверка стенда по стёклам'!$D$8/100)</f>
        <v>0.8774926637274767</v>
      </c>
      <c r="N248" s="1">
        <f>L248/('Сравнение с расчётом'!$P$7*'Проверка стенда по стёклам'!$D$8/100)</f>
        <v>0.64100527917680927</v>
      </c>
    </row>
    <row r="249" spans="1:14" x14ac:dyDescent="0.3">
      <c r="A249">
        <v>1.68</v>
      </c>
      <c r="B249">
        <v>0.6967014669049385</v>
      </c>
      <c r="C249">
        <f t="shared" si="6"/>
        <v>0.77777777777777768</v>
      </c>
      <c r="D249" s="61">
        <v>4.8288892763141202</v>
      </c>
      <c r="E249" s="61">
        <f>D249/'6 ламп'!G$2*'Проверка стенда по стёклам'!D$8/100</f>
        <v>0.69680941938154706</v>
      </c>
      <c r="H249">
        <v>247</v>
      </c>
      <c r="I249">
        <v>2.12</v>
      </c>
      <c r="J249">
        <f t="shared" si="7"/>
        <v>0.81795803720937421</v>
      </c>
      <c r="K249" s="1">
        <v>1.4</v>
      </c>
      <c r="L249" s="41">
        <v>0.96</v>
      </c>
      <c r="M249" s="1">
        <f>K249/('Сравнение с расчётом'!$P$7*'Проверка стенда по стёклам'!$D$8/100)</f>
        <v>0.87126931150245912</v>
      </c>
      <c r="N249" s="1">
        <f>L249/('Сравнение с расчётом'!$P$7*'Проверка стенда по стёклам'!$D$8/100)</f>
        <v>0.59744181360168624</v>
      </c>
    </row>
    <row r="250" spans="1:14" x14ac:dyDescent="0.3">
      <c r="A250">
        <v>1.68</v>
      </c>
      <c r="B250">
        <v>0.6967014669049385</v>
      </c>
      <c r="C250">
        <f t="shared" si="6"/>
        <v>0.77777777777777768</v>
      </c>
      <c r="D250" s="61">
        <v>5.59860183996045</v>
      </c>
      <c r="E250" s="61">
        <f>D250/'6 ламп'!G$2*'Проверка стенда по стёклам'!D$8/100</f>
        <v>0.80787905338534627</v>
      </c>
      <c r="H250">
        <v>248</v>
      </c>
      <c r="I250">
        <v>2.0699999999999998</v>
      </c>
      <c r="J250">
        <f t="shared" si="7"/>
        <v>0.79866657406764363</v>
      </c>
      <c r="K250" s="1">
        <v>1.38</v>
      </c>
      <c r="L250" s="41">
        <v>0.9</v>
      </c>
      <c r="M250" s="1">
        <f>K250/('Сравнение с расчётом'!$P$7*'Проверка стенда по стёклам'!$D$8/100)</f>
        <v>0.85882260705242397</v>
      </c>
      <c r="N250" s="1">
        <f>L250/('Сравнение с расчётом'!$P$7*'Проверка стенда по стёклам'!$D$8/100)</f>
        <v>0.5601017002515809</v>
      </c>
    </row>
    <row r="251" spans="1:14" x14ac:dyDescent="0.3">
      <c r="A251">
        <v>1.85</v>
      </c>
      <c r="B251">
        <v>0.76720102010365265</v>
      </c>
      <c r="C251">
        <f t="shared" si="6"/>
        <v>0.85648148148148151</v>
      </c>
      <c r="D251" s="61">
        <v>5.59825931175489</v>
      </c>
      <c r="E251" s="61">
        <f>D251/'6 ламп'!G$2*'Проверка стенда по стёклам'!D$8/100</f>
        <v>0.8078296265158571</v>
      </c>
      <c r="H251">
        <v>249</v>
      </c>
      <c r="I251">
        <v>2.02</v>
      </c>
      <c r="J251">
        <f t="shared" si="7"/>
        <v>0.77937511092591316</v>
      </c>
      <c r="K251" s="1">
        <v>1.36</v>
      </c>
      <c r="L251" s="41">
        <v>0.87</v>
      </c>
      <c r="M251" s="1">
        <f>K251/('Сравнение с расчётом'!$P$7*'Проверка стенда по стёклам'!$D$8/100)</f>
        <v>0.84637590260238904</v>
      </c>
      <c r="N251" s="1">
        <f>L251/('Сравнение с расчётом'!$P$7*'Проверка стенда по стёклам'!$D$8/100)</f>
        <v>0.54143164357652818</v>
      </c>
    </row>
    <row r="252" spans="1:14" x14ac:dyDescent="0.3">
      <c r="A252">
        <v>1.85</v>
      </c>
      <c r="B252">
        <v>0.76720102010365265</v>
      </c>
      <c r="C252">
        <f t="shared" si="6"/>
        <v>0.85648148148148151</v>
      </c>
      <c r="D252" s="61">
        <v>5.5979113389648898</v>
      </c>
      <c r="E252" s="61">
        <f>D252/'6 ламп'!G$2*'Проверка стенда по стёклам'!D$8/100</f>
        <v>0.80777941399204767</v>
      </c>
      <c r="H252">
        <v>250</v>
      </c>
      <c r="I252">
        <v>2.0299999999999998</v>
      </c>
      <c r="J252">
        <f t="shared" si="7"/>
        <v>0.78323340355425919</v>
      </c>
      <c r="K252" s="1">
        <v>1.35</v>
      </c>
      <c r="L252" s="41">
        <v>0.88</v>
      </c>
      <c r="M252" s="1">
        <f>K252/('Сравнение с расчётом'!$P$7*'Проверка стенда по стёклам'!$D$8/100)</f>
        <v>0.84015255037737147</v>
      </c>
      <c r="N252" s="1">
        <f>L252/('Сравнение с расчётом'!$P$7*'Проверка стенда по стёклам'!$D$8/100)</f>
        <v>0.54765499580154575</v>
      </c>
    </row>
    <row r="253" spans="1:14" x14ac:dyDescent="0.3">
      <c r="A253">
        <v>1.89</v>
      </c>
      <c r="B253">
        <v>0.78378915026805585</v>
      </c>
      <c r="C253">
        <f t="shared" si="6"/>
        <v>0.87499999999999989</v>
      </c>
      <c r="D253" s="61">
        <v>5.8157984322563196</v>
      </c>
      <c r="E253" s="61">
        <f>D253/'6 ламп'!G$2*'Проверка стенда по стёклам'!D$8/100</f>
        <v>0.83922055299513998</v>
      </c>
      <c r="H253">
        <v>251</v>
      </c>
      <c r="I253">
        <v>2.08</v>
      </c>
      <c r="J253">
        <f t="shared" si="7"/>
        <v>0.80252486669598977</v>
      </c>
      <c r="K253" s="1">
        <v>1.34</v>
      </c>
      <c r="L253" s="41">
        <v>0.92</v>
      </c>
      <c r="M253" s="1">
        <f>K253/('Сравнение с расчётом'!$P$7*'Проверка стенда по стёклам'!$D$8/100)</f>
        <v>0.83392919815235389</v>
      </c>
      <c r="N253" s="1">
        <f>L253/('Сравнение с расчётом'!$P$7*'Проверка стенда по стёклам'!$D$8/100)</f>
        <v>0.57254840470161605</v>
      </c>
    </row>
    <row r="254" spans="1:14" x14ac:dyDescent="0.3">
      <c r="A254">
        <v>1.89</v>
      </c>
      <c r="B254">
        <v>0.78378915026805585</v>
      </c>
      <c r="C254">
        <f t="shared" si="6"/>
        <v>0.87499999999999989</v>
      </c>
      <c r="D254" s="61">
        <v>6.4248537477479601</v>
      </c>
      <c r="E254" s="61">
        <f>D254/'6 ламп'!G$2*'Проверка стенда по стёклам'!D$8/100</f>
        <v>0.92710732290735365</v>
      </c>
      <c r="H254">
        <v>252</v>
      </c>
      <c r="I254">
        <v>2.14</v>
      </c>
      <c r="J254">
        <f t="shared" si="7"/>
        <v>0.82567462246606638</v>
      </c>
      <c r="K254" s="1">
        <v>1.33</v>
      </c>
      <c r="L254" s="41">
        <v>1</v>
      </c>
      <c r="M254" s="1">
        <f>K254/('Сравнение с расчётом'!$P$7*'Проверка стенда по стёклам'!$D$8/100)</f>
        <v>0.82770584592733631</v>
      </c>
      <c r="N254" s="1">
        <f>L254/('Сравнение с расчётом'!$P$7*'Проверка стенда по стёклам'!$D$8/100)</f>
        <v>0.62233522250175655</v>
      </c>
    </row>
    <row r="255" spans="1:14" x14ac:dyDescent="0.3">
      <c r="A255">
        <v>1.58</v>
      </c>
      <c r="B255">
        <v>0.65523114149393036</v>
      </c>
      <c r="C255">
        <f t="shared" si="6"/>
        <v>0.73148148148148151</v>
      </c>
      <c r="D255" s="61">
        <v>6.5333958072135303</v>
      </c>
      <c r="E255" s="61">
        <f>D255/'6 ламп'!G$2*'Проверка стенда по стёклам'!D$8/100</f>
        <v>0.94276995775087002</v>
      </c>
      <c r="H255">
        <v>253</v>
      </c>
      <c r="I255">
        <v>2.13</v>
      </c>
      <c r="J255">
        <f t="shared" si="7"/>
        <v>0.82181632983772024</v>
      </c>
      <c r="K255" s="1">
        <v>1.33</v>
      </c>
      <c r="L255" s="41">
        <v>1.1000000000000001</v>
      </c>
      <c r="M255" s="1">
        <f>K255/('Сравнение с расчётом'!$P$7*'Проверка стенда по стёклам'!$D$8/100)</f>
        <v>0.82770584592733631</v>
      </c>
      <c r="N255" s="1">
        <f>L255/('Сравнение с расчётом'!$P$7*'Проверка стенда по стёклам'!$D$8/100)</f>
        <v>0.6845687447519323</v>
      </c>
    </row>
    <row r="256" spans="1:14" x14ac:dyDescent="0.3">
      <c r="A256">
        <v>1.58</v>
      </c>
      <c r="B256">
        <v>0.65523114149393036</v>
      </c>
      <c r="C256">
        <f t="shared" si="6"/>
        <v>0.73148148148148151</v>
      </c>
      <c r="D256" s="61">
        <v>6.5333030756381003</v>
      </c>
      <c r="E256" s="61">
        <f>D256/'6 ламп'!G$2*'Проверка стенда по стёклам'!D$8/100</f>
        <v>0.94275657657115441</v>
      </c>
      <c r="H256">
        <v>254</v>
      </c>
      <c r="I256">
        <v>2.1</v>
      </c>
      <c r="J256">
        <f t="shared" si="7"/>
        <v>0.81024145195268205</v>
      </c>
      <c r="K256" s="1">
        <v>1.33</v>
      </c>
      <c r="L256" s="41">
        <v>1.2</v>
      </c>
      <c r="M256" s="1">
        <f>K256/('Сравнение с расчётом'!$P$7*'Проверка стенда по стёклам'!$D$8/100)</f>
        <v>0.82770584592733631</v>
      </c>
      <c r="N256" s="1">
        <f>L256/('Сравнение с расчётом'!$P$7*'Проверка стенда по стёклам'!$D$8/100)</f>
        <v>0.74680226700210783</v>
      </c>
    </row>
    <row r="257" spans="1:14" x14ac:dyDescent="0.3">
      <c r="A257">
        <v>1.5</v>
      </c>
      <c r="B257">
        <v>0.62205488116512375</v>
      </c>
      <c r="C257">
        <f t="shared" si="6"/>
        <v>0.69444444444444442</v>
      </c>
      <c r="D257" s="61">
        <v>6.5332083102757501</v>
      </c>
      <c r="E257" s="61">
        <f>D257/'6 ламп'!G$2*'Проверка стенда по стёклам'!D$8/100</f>
        <v>0.94274290191569265</v>
      </c>
      <c r="H257">
        <v>255</v>
      </c>
      <c r="I257">
        <v>2.06</v>
      </c>
      <c r="J257">
        <f t="shared" si="7"/>
        <v>0.7948082814392976</v>
      </c>
      <c r="K257" s="1">
        <v>1.34</v>
      </c>
      <c r="L257" s="41">
        <v>1.31</v>
      </c>
      <c r="M257" s="1">
        <f>K257/('Сравнение с расчётом'!$P$7*'Проверка стенда по стёклам'!$D$8/100)</f>
        <v>0.83392919815235389</v>
      </c>
      <c r="N257" s="1">
        <f>L257/('Сравнение с расчётом'!$P$7*'Проверка стенда по стёклам'!$D$8/100)</f>
        <v>0.81525914147730116</v>
      </c>
    </row>
    <row r="258" spans="1:14" x14ac:dyDescent="0.3">
      <c r="A258">
        <v>1.5</v>
      </c>
      <c r="B258">
        <v>0.62205488116512375</v>
      </c>
      <c r="C258">
        <f t="shared" si="6"/>
        <v>0.69444444444444442</v>
      </c>
      <c r="D258" s="61">
        <v>6.6349676814760299</v>
      </c>
      <c r="E258" s="61">
        <f>D258/'6 ламп'!G$2*'Проверка стенда по стёклам'!D$8/100</f>
        <v>0.95742679386378493</v>
      </c>
      <c r="H258">
        <v>256</v>
      </c>
      <c r="I258">
        <v>2.06</v>
      </c>
      <c r="J258">
        <f t="shared" si="7"/>
        <v>0.7948082814392976</v>
      </c>
      <c r="K258" s="1">
        <v>1.36</v>
      </c>
      <c r="L258" s="41">
        <v>1.36</v>
      </c>
      <c r="M258" s="1">
        <f>K258/('Сравнение с расчётом'!$P$7*'Проверка стенда по стёклам'!$D$8/100)</f>
        <v>0.84637590260238904</v>
      </c>
      <c r="N258" s="1">
        <f>L258/('Сравнение с расчётом'!$P$7*'Проверка стенда по стёклам'!$D$8/100)</f>
        <v>0.84637590260238904</v>
      </c>
    </row>
    <row r="259" spans="1:14" x14ac:dyDescent="0.3">
      <c r="A259">
        <v>1.54</v>
      </c>
      <c r="B259">
        <v>0.63864301132952705</v>
      </c>
      <c r="C259">
        <f t="shared" ref="C259:C287" si="8">A259/MAX(A:A)</f>
        <v>0.71296296296296291</v>
      </c>
      <c r="D259" s="61">
        <v>6.6349359658020504</v>
      </c>
      <c r="E259" s="61">
        <f>D259/'6 ламп'!G$2*'Проверка стенда по стёклам'!D$8/100</f>
        <v>0.95742221728745325</v>
      </c>
      <c r="H259">
        <v>257</v>
      </c>
      <c r="I259">
        <v>2.02</v>
      </c>
      <c r="J259">
        <f t="shared" ref="J259:J287" si="9">I259/(7.26*0.357)</f>
        <v>0.77937511092591316</v>
      </c>
      <c r="K259" s="1">
        <v>1.37</v>
      </c>
      <c r="L259" s="41">
        <v>1.32</v>
      </c>
      <c r="M259" s="1">
        <f>K259/('Сравнение с расчётом'!$P$7*'Проверка стенда по стёклам'!$D$8/100)</f>
        <v>0.85259925482740662</v>
      </c>
      <c r="N259" s="1">
        <f>L259/('Сравнение с расчётом'!$P$7*'Проверка стенда по стёклам'!$D$8/100)</f>
        <v>0.82148249370231874</v>
      </c>
    </row>
    <row r="260" spans="1:14" x14ac:dyDescent="0.3">
      <c r="A260">
        <v>1.54</v>
      </c>
      <c r="B260">
        <v>0.63864301132952705</v>
      </c>
      <c r="C260">
        <f t="shared" si="8"/>
        <v>0.71296296296296291</v>
      </c>
      <c r="D260" s="61">
        <v>6.6349025783244002</v>
      </c>
      <c r="E260" s="61">
        <f>D260/'6 ламп'!G$2*'Проверка стенда по стёклам'!D$8/100</f>
        <v>0.95741739946961035</v>
      </c>
      <c r="H260">
        <v>258</v>
      </c>
      <c r="I260">
        <v>2.0499999999999998</v>
      </c>
      <c r="J260">
        <f t="shared" si="9"/>
        <v>0.79094998881095135</v>
      </c>
      <c r="K260" s="1">
        <v>1.39</v>
      </c>
      <c r="L260" s="41">
        <v>1.23</v>
      </c>
      <c r="M260" s="1">
        <f>K260/('Сравнение с расчётом'!$P$7*'Проверка стенда по стёклам'!$D$8/100)</f>
        <v>0.86504595927744155</v>
      </c>
      <c r="N260" s="1">
        <f>L260/('Сравнение с расчётом'!$P$7*'Проверка стенда по стёклам'!$D$8/100)</f>
        <v>0.76547232367716056</v>
      </c>
    </row>
    <row r="261" spans="1:14" x14ac:dyDescent="0.3">
      <c r="A261">
        <v>1.23</v>
      </c>
      <c r="B261">
        <v>0.51008500255540146</v>
      </c>
      <c r="C261">
        <f t="shared" si="8"/>
        <v>0.56944444444444442</v>
      </c>
      <c r="D261" s="61">
        <v>6.7344573248217197</v>
      </c>
      <c r="E261" s="61">
        <f>D261/'6 ламп'!G$2*'Проверка стенда по стёклам'!D$8/100</f>
        <v>0.9717831637549379</v>
      </c>
      <c r="H261">
        <v>259</v>
      </c>
      <c r="I261">
        <v>2.12</v>
      </c>
      <c r="J261">
        <f t="shared" si="9"/>
        <v>0.81795803720937421</v>
      </c>
      <c r="K261" s="1">
        <v>1.41</v>
      </c>
      <c r="L261" s="41">
        <v>1.19</v>
      </c>
      <c r="M261" s="1">
        <f>K261/('Сравнение с расчётом'!$P$7*'Проверка стенда по стёклам'!$D$8/100)</f>
        <v>0.8774926637274767</v>
      </c>
      <c r="N261" s="1">
        <f>L261/('Сравнение с расчётом'!$P$7*'Проверка стенда по стёклам'!$D$8/100)</f>
        <v>0.74057891477709026</v>
      </c>
    </row>
    <row r="262" spans="1:14" x14ac:dyDescent="0.3">
      <c r="A262">
        <v>1.23</v>
      </c>
      <c r="B262">
        <v>0.51008500255540146</v>
      </c>
      <c r="C262">
        <f t="shared" si="8"/>
        <v>0.56944444444444442</v>
      </c>
      <c r="D262" s="61">
        <v>6.8431262369435704</v>
      </c>
      <c r="E262" s="61">
        <f>D262/'6 ламп'!G$2*'Проверка стенда по стёклам'!D$8/100</f>
        <v>0.98746410345506064</v>
      </c>
      <c r="H262">
        <v>260</v>
      </c>
      <c r="I262">
        <v>2.1</v>
      </c>
      <c r="J262">
        <f t="shared" si="9"/>
        <v>0.81024145195268205</v>
      </c>
      <c r="K262" s="1">
        <v>1.42</v>
      </c>
      <c r="L262" s="41">
        <v>1.24</v>
      </c>
      <c r="M262" s="1">
        <f>K262/('Сравнение с расчётом'!$P$7*'Проверка стенда по стёклам'!$D$8/100)</f>
        <v>0.88371601595249427</v>
      </c>
      <c r="N262" s="1">
        <f>L262/('Сравнение с расчётом'!$P$7*'Проверка стенда по стёклам'!$D$8/100)</f>
        <v>0.77169567590217814</v>
      </c>
    </row>
    <row r="263" spans="1:14" x14ac:dyDescent="0.3">
      <c r="A263">
        <v>0.95</v>
      </c>
      <c r="B263">
        <v>0.39396809140457834</v>
      </c>
      <c r="C263">
        <f t="shared" si="8"/>
        <v>0.43981481481481477</v>
      </c>
      <c r="D263" s="61">
        <v>6.8430581337562701</v>
      </c>
      <c r="E263" s="61">
        <f>D263/'6 ламп'!G$2*'Проверка стенда по стёклам'!D$8/100</f>
        <v>0.98745427615530601</v>
      </c>
      <c r="H263">
        <v>261</v>
      </c>
      <c r="I263">
        <v>2.12</v>
      </c>
      <c r="J263">
        <f t="shared" si="9"/>
        <v>0.81795803720937421</v>
      </c>
      <c r="K263" s="1">
        <v>1.43</v>
      </c>
      <c r="L263" s="41">
        <v>1.35</v>
      </c>
      <c r="M263" s="1">
        <f>K263/('Сравнение с расчётом'!$P$7*'Проверка стенда по стёклам'!$D$8/100)</f>
        <v>0.88993936817751185</v>
      </c>
      <c r="N263" s="1">
        <f>L263/('Сравнение с расчётом'!$P$7*'Проверка стенда по стёклам'!$D$8/100)</f>
        <v>0.84015255037737147</v>
      </c>
    </row>
    <row r="264" spans="1:14" x14ac:dyDescent="0.3">
      <c r="A264">
        <v>0.95</v>
      </c>
      <c r="B264">
        <v>0.39396809140457834</v>
      </c>
      <c r="C264">
        <f t="shared" si="8"/>
        <v>0.43981481481481477</v>
      </c>
      <c r="D264" s="61">
        <v>6.8429897187877797</v>
      </c>
      <c r="E264" s="61">
        <f>D264/'6 ламп'!G$2*'Проверка стенда по стёклам'!D$8/100</f>
        <v>0.98744440386548038</v>
      </c>
      <c r="H264">
        <v>262</v>
      </c>
      <c r="I264">
        <v>2.09</v>
      </c>
      <c r="J264">
        <f t="shared" si="9"/>
        <v>0.8063831593243358</v>
      </c>
      <c r="K264" s="1">
        <v>1.44</v>
      </c>
      <c r="L264" s="41">
        <v>1.42</v>
      </c>
      <c r="M264" s="1">
        <f>K264/('Сравнение с расчётом'!$P$7*'Проверка стенда по стёклам'!$D$8/100)</f>
        <v>0.89616272040252942</v>
      </c>
      <c r="N264" s="1">
        <f>L264/('Сравнение с расчётом'!$P$7*'Проверка стенда по стёклам'!$D$8/100)</f>
        <v>0.88371601595249427</v>
      </c>
    </row>
    <row r="265" spans="1:14" x14ac:dyDescent="0.3">
      <c r="A265">
        <v>1.02</v>
      </c>
      <c r="B265">
        <v>0.42299731919228412</v>
      </c>
      <c r="C265">
        <f t="shared" si="8"/>
        <v>0.47222222222222221</v>
      </c>
      <c r="D265" s="61">
        <v>6.9452534909060599</v>
      </c>
      <c r="E265" s="61">
        <f>D265/'6 ламп'!G$2*'Проверка стенда по стёклам'!D$8/100</f>
        <v>1.0022010809388253</v>
      </c>
      <c r="H265">
        <v>263</v>
      </c>
      <c r="I265">
        <v>2.0699999999999998</v>
      </c>
      <c r="J265">
        <f t="shared" si="9"/>
        <v>0.79866657406764363</v>
      </c>
      <c r="K265" s="1">
        <v>1.45</v>
      </c>
      <c r="L265" s="41">
        <v>1.39</v>
      </c>
      <c r="M265" s="1">
        <f>K265/('Сравнение с расчётом'!$P$7*'Проверка стенда по стёклам'!$D$8/100)</f>
        <v>0.902386072627547</v>
      </c>
      <c r="N265" s="1">
        <f>L265/('Сравнение с расчётом'!$P$7*'Проверка стенда по стёклам'!$D$8/100)</f>
        <v>0.86504595927744155</v>
      </c>
    </row>
    <row r="266" spans="1:14" x14ac:dyDescent="0.3">
      <c r="A266">
        <v>1.02</v>
      </c>
      <c r="B266">
        <v>0.42299731919228412</v>
      </c>
      <c r="C266">
        <f t="shared" si="8"/>
        <v>0.47222222222222221</v>
      </c>
      <c r="D266" s="61">
        <v>6.9452537330733204</v>
      </c>
      <c r="E266" s="61">
        <f>D266/'6 ламп'!G$2*'Проверка стенда по стёклам'!D$8/100</f>
        <v>1.0022011158835959</v>
      </c>
      <c r="H266">
        <v>264</v>
      </c>
      <c r="I266">
        <v>2.0499999999999998</v>
      </c>
      <c r="J266">
        <f t="shared" si="9"/>
        <v>0.79094998881095135</v>
      </c>
      <c r="K266" s="1">
        <v>1.45</v>
      </c>
      <c r="L266" s="41">
        <v>1.32</v>
      </c>
      <c r="M266" s="1">
        <f>K266/('Сравнение с расчётом'!$P$7*'Проверка стенда по стёклам'!$D$8/100)</f>
        <v>0.902386072627547</v>
      </c>
      <c r="N266" s="1">
        <f>L266/('Сравнение с расчётом'!$P$7*'Проверка стенда по стёклам'!$D$8/100)</f>
        <v>0.82148249370231874</v>
      </c>
    </row>
    <row r="267" spans="1:14" x14ac:dyDescent="0.3">
      <c r="A267">
        <v>1.23</v>
      </c>
      <c r="B267">
        <v>0.51008500255540146</v>
      </c>
      <c r="C267">
        <f t="shared" si="8"/>
        <v>0.56944444444444442</v>
      </c>
      <c r="D267" s="61">
        <v>6.9452539657844099</v>
      </c>
      <c r="E267" s="61">
        <f>D267/'6 ламп'!G$2*'Проверка стенда по стёклам'!D$8/100</f>
        <v>1.0022011494638396</v>
      </c>
      <c r="H267">
        <v>265</v>
      </c>
      <c r="I267">
        <v>2.0299999999999998</v>
      </c>
      <c r="J267">
        <f t="shared" si="9"/>
        <v>0.78323340355425919</v>
      </c>
      <c r="K267" s="1">
        <v>1.45</v>
      </c>
      <c r="L267" s="41">
        <v>1.26</v>
      </c>
      <c r="M267" s="1">
        <f>K267/('Сравнение с расчётом'!$P$7*'Проверка стенда по стёклам'!$D$8/100)</f>
        <v>0.902386072627547</v>
      </c>
      <c r="N267" s="1">
        <f>L267/('Сравнение с расчётом'!$P$7*'Проверка стенда по стёклам'!$D$8/100)</f>
        <v>0.78414238035221329</v>
      </c>
    </row>
    <row r="268" spans="1:14" x14ac:dyDescent="0.3">
      <c r="A268">
        <v>1.23</v>
      </c>
      <c r="B268">
        <v>0.51008500255540146</v>
      </c>
      <c r="C268">
        <f t="shared" si="8"/>
        <v>0.56944444444444442</v>
      </c>
      <c r="D268" s="61">
        <v>6.9452541887881303</v>
      </c>
      <c r="E268" s="61">
        <f>D268/'6 ламп'!G$2*'Проверка стенда по стёклам'!D$8/100</f>
        <v>1.0022011816433087</v>
      </c>
      <c r="H268">
        <v>266</v>
      </c>
      <c r="I268">
        <v>2.0099999999999998</v>
      </c>
      <c r="J268">
        <f t="shared" si="9"/>
        <v>0.77551681829756691</v>
      </c>
      <c r="K268" s="1">
        <v>1.45</v>
      </c>
      <c r="L268" s="41">
        <v>1.23</v>
      </c>
      <c r="M268" s="1">
        <f>K268/('Сравнение с расчётом'!$P$7*'Проверка стенда по стёклам'!$D$8/100)</f>
        <v>0.902386072627547</v>
      </c>
      <c r="N268" s="1">
        <f>L268/('Сравнение с расчётом'!$P$7*'Проверка стенда по стёклам'!$D$8/100)</f>
        <v>0.76547232367716056</v>
      </c>
    </row>
    <row r="269" spans="1:14" x14ac:dyDescent="0.3">
      <c r="A269">
        <v>1.4</v>
      </c>
      <c r="B269">
        <v>0.58058455575411538</v>
      </c>
      <c r="C269">
        <f t="shared" si="8"/>
        <v>0.64814814814814803</v>
      </c>
      <c r="D269" s="61">
        <v>6.9452544018438296</v>
      </c>
      <c r="E269" s="61">
        <f>D269/'6 ламп'!G$2*'Проверка стенда по стёклам'!D$8/100</f>
        <v>1.002201212387277</v>
      </c>
      <c r="H269">
        <v>267</v>
      </c>
      <c r="I269">
        <v>1.98</v>
      </c>
      <c r="J269">
        <f t="shared" si="9"/>
        <v>0.76394194041252872</v>
      </c>
      <c r="K269" s="1">
        <v>1.45</v>
      </c>
      <c r="L269" s="41">
        <v>1.25</v>
      </c>
      <c r="M269" s="1">
        <f>K269/('Сравнение с расчётом'!$P$7*'Проверка стенда по стёклам'!$D$8/100)</f>
        <v>0.902386072627547</v>
      </c>
      <c r="N269" s="1">
        <f>L269/('Сравнение с расчётом'!$P$7*'Проверка стенда по стёклам'!$D$8/100)</f>
        <v>0.77791902812719571</v>
      </c>
    </row>
    <row r="270" spans="1:14" x14ac:dyDescent="0.3">
      <c r="A270">
        <v>1.4</v>
      </c>
      <c r="B270">
        <v>0.58058455575411538</v>
      </c>
      <c r="C270">
        <f t="shared" si="8"/>
        <v>0.64814814814814803</v>
      </c>
      <c r="D270" s="61">
        <v>6.9452546047216801</v>
      </c>
      <c r="E270" s="61">
        <f>D270/'6 ламп'!G$2*'Проверка стенда по стёклам'!D$8/100</f>
        <v>1.0022012416625801</v>
      </c>
      <c r="H270">
        <v>268</v>
      </c>
      <c r="I270">
        <v>1.98</v>
      </c>
      <c r="J270">
        <f t="shared" si="9"/>
        <v>0.76394194041252872</v>
      </c>
      <c r="K270" s="1">
        <v>1.45</v>
      </c>
      <c r="L270" s="41">
        <v>1.3</v>
      </c>
      <c r="M270" s="1">
        <f>K270/('Сравнение с расчётом'!$P$7*'Проверка стенда по стёклам'!$D$8/100)</f>
        <v>0.902386072627547</v>
      </c>
      <c r="N270" s="1">
        <f>L270/('Сравнение с расчётом'!$P$7*'Проверка стенда по стёклам'!$D$8/100)</f>
        <v>0.80903578925228359</v>
      </c>
    </row>
    <row r="271" spans="1:14" x14ac:dyDescent="0.3">
      <c r="A271">
        <v>1.56</v>
      </c>
      <c r="B271">
        <v>0.64693707641172871</v>
      </c>
      <c r="C271">
        <f t="shared" si="8"/>
        <v>0.72222222222222221</v>
      </c>
      <c r="D271" s="61">
        <v>6.9452547972028897</v>
      </c>
      <c r="E271" s="61">
        <f>D271/'6 ламп'!G$2*'Проверка стенда по стёклам'!D$8/100</f>
        <v>1.0022012694376463</v>
      </c>
      <c r="H271">
        <v>269</v>
      </c>
      <c r="I271">
        <v>1.93</v>
      </c>
      <c r="J271">
        <f t="shared" si="9"/>
        <v>0.74465047727079814</v>
      </c>
      <c r="K271" s="1">
        <v>1.45</v>
      </c>
      <c r="L271" s="41">
        <v>1.37</v>
      </c>
      <c r="M271" s="1">
        <f>K271/('Сравнение с расчётом'!$P$7*'Проверка стенда по стёклам'!$D$8/100)</f>
        <v>0.902386072627547</v>
      </c>
      <c r="N271" s="1">
        <f>L271/('Сравнение с расчётом'!$P$7*'Проверка стенда по стёклам'!$D$8/100)</f>
        <v>0.85259925482740662</v>
      </c>
    </row>
    <row r="272" spans="1:14" x14ac:dyDescent="0.3">
      <c r="A272">
        <v>1.56</v>
      </c>
      <c r="B272">
        <v>0.64693707641172871</v>
      </c>
      <c r="C272">
        <f t="shared" si="8"/>
        <v>0.72222222222222221</v>
      </c>
      <c r="D272" s="61">
        <v>6.9452549790799596</v>
      </c>
      <c r="E272" s="61">
        <f>D272/'6 ламп'!G$2*'Проверка стенда по стёклам'!D$8/100</f>
        <v>1.0022012956825337</v>
      </c>
      <c r="H272">
        <v>270</v>
      </c>
      <c r="I272">
        <v>1.87</v>
      </c>
      <c r="J272">
        <f t="shared" si="9"/>
        <v>0.72150072150072164</v>
      </c>
      <c r="K272" s="1">
        <v>1.44</v>
      </c>
      <c r="L272" s="41">
        <v>1.44</v>
      </c>
      <c r="M272" s="1">
        <f>K272/('Сравнение с расчётом'!$P$7*'Проверка стенда по стёклам'!$D$8/100)</f>
        <v>0.89616272040252942</v>
      </c>
      <c r="N272" s="1">
        <f>L272/('Сравнение с расчётом'!$P$7*'Проверка стенда по стёклам'!$D$8/100)</f>
        <v>0.89616272040252942</v>
      </c>
    </row>
    <row r="273" spans="1:14" x14ac:dyDescent="0.3">
      <c r="A273">
        <v>1.72</v>
      </c>
      <c r="B273">
        <v>0.71328959706934181</v>
      </c>
      <c r="C273">
        <f t="shared" si="8"/>
        <v>0.79629629629629628</v>
      </c>
      <c r="D273" s="61">
        <v>6.8462158953319001</v>
      </c>
      <c r="E273" s="61">
        <f>D273/'6 ламп'!G$2*'Проверка стенда по стёклам'!D$8/100</f>
        <v>0.98790994160633483</v>
      </c>
      <c r="H273">
        <v>271</v>
      </c>
      <c r="I273">
        <v>1.8</v>
      </c>
      <c r="J273">
        <f t="shared" si="9"/>
        <v>0.6944926731022989</v>
      </c>
      <c r="K273" s="1">
        <v>1.44</v>
      </c>
      <c r="L273" s="41">
        <v>1.48</v>
      </c>
      <c r="M273" s="1">
        <f>K273/('Сравнение с расчётом'!$P$7*'Проверка стенда по стёклам'!$D$8/100)</f>
        <v>0.89616272040252942</v>
      </c>
      <c r="N273" s="1">
        <f>L273/('Сравнение с расчётом'!$P$7*'Проверка стенда по стёклам'!$D$8/100)</f>
        <v>0.92105612930259972</v>
      </c>
    </row>
    <row r="274" spans="1:14" x14ac:dyDescent="0.3">
      <c r="A274">
        <v>1.72</v>
      </c>
      <c r="B274">
        <v>0.71328959706934181</v>
      </c>
      <c r="C274">
        <f>A274/MAX(A:A)</f>
        <v>0.79629629629629628</v>
      </c>
      <c r="D274" s="61">
        <v>6.84625808546968</v>
      </c>
      <c r="E274" s="61">
        <f>D274/'6 ламп'!G$2*'Проверка стенда по стёклам'!D$8/100</f>
        <v>0.98791602964930447</v>
      </c>
      <c r="H274">
        <v>272</v>
      </c>
      <c r="I274">
        <v>1.76</v>
      </c>
      <c r="J274">
        <f t="shared" si="9"/>
        <v>0.67905950258891445</v>
      </c>
      <c r="K274" s="1">
        <v>1.44</v>
      </c>
      <c r="L274" s="41">
        <v>1.49</v>
      </c>
      <c r="M274" s="1">
        <f>K274/('Сравнение с расчётом'!$P$7*'Проверка стенда по стёклам'!$D$8/100)</f>
        <v>0.89616272040252942</v>
      </c>
      <c r="N274" s="1">
        <f>L274/('Сравнение с расчётом'!$P$7*'Проверка стенда по стёклам'!$D$8/100)</f>
        <v>0.9272794815276173</v>
      </c>
    </row>
    <row r="275" spans="1:14" x14ac:dyDescent="0.3">
      <c r="A275">
        <v>1.87</v>
      </c>
      <c r="B275">
        <v>0.7754950851858543</v>
      </c>
      <c r="C275">
        <f t="shared" si="8"/>
        <v>0.8657407407407407</v>
      </c>
      <c r="D275" s="61">
        <v>6.7481467274423004</v>
      </c>
      <c r="E275" s="61">
        <f>D275/'6 ламп'!G$2*'Проверка стенда по стёклам'!D$8/100</f>
        <v>0.97375854652847038</v>
      </c>
      <c r="H275">
        <v>273</v>
      </c>
      <c r="I275">
        <v>1.71</v>
      </c>
      <c r="J275">
        <f t="shared" si="9"/>
        <v>0.65976803944718387</v>
      </c>
      <c r="K275" s="1">
        <v>1.44</v>
      </c>
      <c r="L275" s="41">
        <v>1.5</v>
      </c>
      <c r="M275" s="1">
        <f>K275/('Сравнение с расчётом'!$P$7*'Проверка стенда по стёклам'!$D$8/100)</f>
        <v>0.89616272040252942</v>
      </c>
      <c r="N275" s="1">
        <f>L275/('Сравнение с расчётом'!$P$7*'Проверка стенда по стёклам'!$D$8/100)</f>
        <v>0.93350283375263488</v>
      </c>
    </row>
    <row r="276" spans="1:14" x14ac:dyDescent="0.3">
      <c r="A276">
        <v>1.87</v>
      </c>
      <c r="B276">
        <v>0.7754950851858543</v>
      </c>
      <c r="C276">
        <f t="shared" si="8"/>
        <v>0.8657407407407407</v>
      </c>
      <c r="D276" s="61">
        <v>6.7481618060878104</v>
      </c>
      <c r="E276" s="61">
        <f>D276/'6 ламп'!G$2*'Проверка стенда по стёклам'!D$8/100</f>
        <v>0.97376072237919342</v>
      </c>
      <c r="H276">
        <v>274</v>
      </c>
      <c r="I276">
        <v>1.69</v>
      </c>
      <c r="J276">
        <f t="shared" si="9"/>
        <v>0.65205145419049171</v>
      </c>
      <c r="K276" s="1">
        <v>1.45</v>
      </c>
      <c r="L276" s="41">
        <v>1.49</v>
      </c>
      <c r="M276" s="1">
        <f>K276/('Сравнение с расчётом'!$P$7*'Проверка стенда по стёклам'!$D$8/100)</f>
        <v>0.902386072627547</v>
      </c>
      <c r="N276" s="1">
        <f>L276/('Сравнение с расчётом'!$P$7*'Проверка стенда по стёклам'!$D$8/100)</f>
        <v>0.9272794815276173</v>
      </c>
    </row>
    <row r="277" spans="1:14" x14ac:dyDescent="0.3">
      <c r="A277">
        <v>1.97</v>
      </c>
      <c r="B277">
        <v>0.81696541059686245</v>
      </c>
      <c r="C277">
        <f t="shared" si="8"/>
        <v>0.91203703703703698</v>
      </c>
      <c r="D277" s="61">
        <v>6.7481755787250304</v>
      </c>
      <c r="E277" s="61">
        <f>D277/'6 ламп'!G$2*'Проверка стенда по стёклам'!D$8/100</f>
        <v>0.97376270977273161</v>
      </c>
      <c r="H277">
        <v>275</v>
      </c>
      <c r="I277">
        <v>1.7</v>
      </c>
      <c r="J277">
        <f t="shared" si="9"/>
        <v>0.65590974681883774</v>
      </c>
      <c r="K277" s="1">
        <v>1.45</v>
      </c>
      <c r="L277" s="41">
        <v>1.49</v>
      </c>
      <c r="M277" s="1">
        <f>K277/('Сравнение с расчётом'!$P$7*'Проверка стенда по стёклам'!$D$8/100)</f>
        <v>0.902386072627547</v>
      </c>
      <c r="N277" s="1">
        <f>L277/('Сравнение с расчётом'!$P$7*'Проверка стенда по стёклам'!$D$8/100)</f>
        <v>0.9272794815276173</v>
      </c>
    </row>
    <row r="278" spans="1:14" x14ac:dyDescent="0.3">
      <c r="A278">
        <v>1.97</v>
      </c>
      <c r="B278">
        <v>0.81696541059686245</v>
      </c>
      <c r="C278">
        <f t="shared" si="8"/>
        <v>0.91203703703703698</v>
      </c>
      <c r="D278" s="61">
        <v>6.74818804394243</v>
      </c>
      <c r="E278" s="61">
        <f>D278/'6 ламп'!G$2*'Проверка стенда по стёклам'!D$8/100</f>
        <v>0.97376450850540108</v>
      </c>
      <c r="H278">
        <v>276</v>
      </c>
      <c r="I278">
        <v>1.74</v>
      </c>
      <c r="J278">
        <f t="shared" si="9"/>
        <v>0.67134291733222218</v>
      </c>
      <c r="K278" s="1">
        <v>1.45</v>
      </c>
      <c r="L278" s="41">
        <v>1.47</v>
      </c>
      <c r="M278" s="1">
        <f>K278/('Сравнение с расчётом'!$P$7*'Проверка стенда по стёклам'!$D$8/100)</f>
        <v>0.902386072627547</v>
      </c>
      <c r="N278" s="1">
        <f>L278/('Сравнение с расчётом'!$P$7*'Проверка стенда по стёклам'!$D$8/100)</f>
        <v>0.91483277707758215</v>
      </c>
    </row>
    <row r="279" spans="1:14" x14ac:dyDescent="0.3">
      <c r="A279">
        <v>1.98</v>
      </c>
      <c r="B279">
        <v>0.82111244313796328</v>
      </c>
      <c r="C279">
        <f t="shared" si="8"/>
        <v>0.91666666666666663</v>
      </c>
      <c r="D279" s="61">
        <v>6.64940290941614</v>
      </c>
      <c r="E279" s="61">
        <f>D279/'6 ламп'!G$2*'Проверка стенда по стёклам'!D$8/100</f>
        <v>0.9595097993385483</v>
      </c>
      <c r="H279">
        <v>277</v>
      </c>
      <c r="I279">
        <v>1.77</v>
      </c>
      <c r="J279">
        <f t="shared" si="9"/>
        <v>0.68291779521726048</v>
      </c>
      <c r="K279" s="1">
        <v>1.45</v>
      </c>
      <c r="L279" s="41">
        <v>1.46</v>
      </c>
      <c r="M279" s="1">
        <f>K279/('Сравнение с расчётом'!$P$7*'Проверка стенда по стёклам'!$D$8/100)</f>
        <v>0.902386072627547</v>
      </c>
      <c r="N279" s="1">
        <f>L279/('Сравнение с расчётом'!$P$7*'Проверка стенда по стёклам'!$D$8/100)</f>
        <v>0.90860942485256457</v>
      </c>
    </row>
    <row r="280" spans="1:14" x14ac:dyDescent="0.3">
      <c r="A280">
        <v>1.98</v>
      </c>
      <c r="B280">
        <v>0.82111244313796328</v>
      </c>
      <c r="C280">
        <f t="shared" si="8"/>
        <v>0.91666666666666663</v>
      </c>
      <c r="D280" s="61">
        <v>5.9581452751072801</v>
      </c>
      <c r="E280" s="61">
        <f>D280/'6 ламп'!G$2*'Проверка стенда по стёклам'!D$8/100</f>
        <v>0.85976122295920343</v>
      </c>
      <c r="H280">
        <v>278</v>
      </c>
      <c r="I280">
        <v>1.86</v>
      </c>
      <c r="J280">
        <f t="shared" si="9"/>
        <v>0.7176424288723755</v>
      </c>
      <c r="K280" s="1">
        <v>1.44</v>
      </c>
      <c r="L280" s="41">
        <v>1.44</v>
      </c>
      <c r="M280" s="1">
        <f>K280/('Сравнение с расчётом'!$P$7*'Проверка стенда по стёклам'!$D$8/100)</f>
        <v>0.89616272040252942</v>
      </c>
      <c r="N280" s="1">
        <f>L280/('Сравнение с расчётом'!$P$7*'Проверка стенда по стёклам'!$D$8/100)</f>
        <v>0.89616272040252942</v>
      </c>
    </row>
    <row r="281" spans="1:14" x14ac:dyDescent="0.3">
      <c r="A281">
        <v>1.96</v>
      </c>
      <c r="B281">
        <v>0.81281837805576163</v>
      </c>
      <c r="C281">
        <f t="shared" si="8"/>
        <v>0.90740740740740733</v>
      </c>
      <c r="D281" s="61">
        <v>5.2702276090669802</v>
      </c>
      <c r="E281" s="61">
        <f>D281/'6 ламп'!G$2*'Проверка стенда по стёклам'!D$8/100</f>
        <v>0.76049460448296968</v>
      </c>
      <c r="H281">
        <v>279</v>
      </c>
      <c r="I281">
        <v>1.97</v>
      </c>
      <c r="J281">
        <f t="shared" si="9"/>
        <v>0.76008364778418258</v>
      </c>
      <c r="K281" s="1">
        <v>1.43</v>
      </c>
      <c r="L281" s="41">
        <v>1.42</v>
      </c>
      <c r="M281" s="1">
        <f>K281/('Сравнение с расчётом'!$P$7*'Проверка стенда по стёклам'!$D$8/100)</f>
        <v>0.88993936817751185</v>
      </c>
      <c r="N281" s="1">
        <f>L281/('Сравнение с расчётом'!$P$7*'Проверка стенда по стёклам'!$D$8/100)</f>
        <v>0.88371601595249427</v>
      </c>
    </row>
    <row r="282" spans="1:14" x14ac:dyDescent="0.3">
      <c r="A282">
        <v>1.96</v>
      </c>
      <c r="B282">
        <v>0.81281837805576163</v>
      </c>
      <c r="C282">
        <f t="shared" si="8"/>
        <v>0.90740740740740733</v>
      </c>
      <c r="D282" s="61">
        <v>5.17197384433618</v>
      </c>
      <c r="E282" s="61">
        <f>D282/'6 ламп'!G$2*'Проверка стенда по стёклам'!D$8/100</f>
        <v>0.74631657205428281</v>
      </c>
      <c r="H282">
        <v>280</v>
      </c>
      <c r="I282">
        <v>2.04</v>
      </c>
      <c r="J282">
        <f t="shared" si="9"/>
        <v>0.78709169618260533</v>
      </c>
      <c r="K282" s="1">
        <v>1.4</v>
      </c>
      <c r="L282" s="41">
        <v>1.4</v>
      </c>
      <c r="M282" s="1">
        <f>K282/('Сравнение с расчётом'!$P$7*'Проверка стенда по стёклам'!$D$8/100)</f>
        <v>0.87126931150245912</v>
      </c>
      <c r="N282" s="1">
        <f>L282/('Сравнение с расчётом'!$P$7*'Проверка стенда по стёклам'!$D$8/100)</f>
        <v>0.87126931150245912</v>
      </c>
    </row>
    <row r="283" spans="1:14" x14ac:dyDescent="0.3">
      <c r="A283">
        <v>1.9</v>
      </c>
      <c r="B283">
        <v>0.78793618280915667</v>
      </c>
      <c r="C283">
        <f t="shared" si="8"/>
        <v>0.87962962962962954</v>
      </c>
      <c r="D283" s="61">
        <v>5.1720266095187899</v>
      </c>
      <c r="E283" s="61">
        <f>D283/'6 ламп'!G$2*'Проверка стенда по стёклам'!D$8/100</f>
        <v>0.74632418607774742</v>
      </c>
      <c r="H283">
        <v>281</v>
      </c>
      <c r="I283">
        <v>2.14</v>
      </c>
      <c r="J283">
        <f t="shared" si="9"/>
        <v>0.82567462246606638</v>
      </c>
      <c r="K283" s="1">
        <v>1.38</v>
      </c>
      <c r="L283" s="41">
        <v>1.36</v>
      </c>
      <c r="M283" s="1">
        <f>K283/('Сравнение с расчётом'!$P$7*'Проверка стенда по стёклам'!$D$8/100)</f>
        <v>0.85882260705242397</v>
      </c>
      <c r="N283" s="1">
        <f>L283/('Сравнение с расчётом'!$P$7*'Проверка стенда по стёклам'!$D$8/100)</f>
        <v>0.84637590260238904</v>
      </c>
    </row>
    <row r="284" spans="1:14" x14ac:dyDescent="0.3">
      <c r="A284">
        <v>1.9</v>
      </c>
      <c r="B284">
        <v>0.78793618280915667</v>
      </c>
      <c r="C284">
        <f t="shared" si="8"/>
        <v>0.87962962962962954</v>
      </c>
      <c r="D284" s="61">
        <v>5.1720676542678801</v>
      </c>
      <c r="E284" s="61">
        <f>D284/'6 ламп'!G$2*'Проверка стенда по стёклам'!D$8/100</f>
        <v>0.74633010884096396</v>
      </c>
      <c r="H284">
        <v>282</v>
      </c>
      <c r="I284">
        <v>2.1800000000000002</v>
      </c>
      <c r="J284">
        <f t="shared" si="9"/>
        <v>0.84110779297945082</v>
      </c>
      <c r="K284" s="1">
        <v>1.34</v>
      </c>
      <c r="L284" s="41">
        <v>1.32</v>
      </c>
      <c r="M284" s="1">
        <f>K284/('Сравнение с расчётом'!$P$7*'Проверка стенда по стёклам'!$D$8/100)</f>
        <v>0.83392919815235389</v>
      </c>
      <c r="N284" s="1">
        <f>L284/('Сравнение с расчётом'!$P$7*'Проверка стенда по стёклам'!$D$8/100)</f>
        <v>0.82148249370231874</v>
      </c>
    </row>
    <row r="285" spans="1:14" x14ac:dyDescent="0.3">
      <c r="A285">
        <v>1.89</v>
      </c>
      <c r="B285">
        <v>0.78378915026805585</v>
      </c>
      <c r="C285">
        <f t="shared" si="8"/>
        <v>0.87499999999999989</v>
      </c>
      <c r="D285" s="61">
        <v>5.1720969747114696</v>
      </c>
      <c r="E285" s="61">
        <f>D285/'6 ламп'!G$2*'Проверка стенда по стёклам'!D$8/100</f>
        <v>0.74633433978520491</v>
      </c>
      <c r="H285">
        <v>283</v>
      </c>
      <c r="I285">
        <v>2.2000000000000002</v>
      </c>
      <c r="J285">
        <f t="shared" si="9"/>
        <v>0.8488243782361431</v>
      </c>
      <c r="K285" s="1">
        <v>1.3</v>
      </c>
      <c r="L285" s="41">
        <v>1.29</v>
      </c>
      <c r="M285" s="1">
        <f>K285/('Сравнение с расчётом'!$P$7*'Проверка стенда по стёклам'!$D$8/100)</f>
        <v>0.80903578925228359</v>
      </c>
      <c r="N285" s="1">
        <f>L285/('Сравнение с расчётом'!$P$7*'Проверка стенда по стёклам'!$D$8/100)</f>
        <v>0.80281243702726601</v>
      </c>
    </row>
    <row r="286" spans="1:14" x14ac:dyDescent="0.3">
      <c r="A286">
        <v>1.89</v>
      </c>
      <c r="B286">
        <v>0.78378915026805585</v>
      </c>
      <c r="C286">
        <f t="shared" si="8"/>
        <v>0.87499999999999989</v>
      </c>
      <c r="D286" s="61">
        <v>5.0735731735479197</v>
      </c>
      <c r="E286" s="61">
        <f>D286/'6 ламп'!G$2*'Проверка стенда по стёклам'!D$8/100</f>
        <v>0.73211734106030579</v>
      </c>
      <c r="H286">
        <v>284</v>
      </c>
      <c r="I286">
        <v>2.2000000000000002</v>
      </c>
      <c r="J286">
        <f t="shared" si="9"/>
        <v>0.8488243782361431</v>
      </c>
      <c r="K286" s="1">
        <v>1.27</v>
      </c>
      <c r="L286" s="41">
        <v>1.26</v>
      </c>
      <c r="M286" s="1">
        <f>K286/('Сравнение с расчётом'!$P$7*'Проверка стенда по стёклам'!$D$8/100)</f>
        <v>0.79036573257723086</v>
      </c>
      <c r="N286" s="1">
        <f>L286/('Сравнение с расчётом'!$P$7*'Проверка стенда по стёклам'!$D$8/100)</f>
        <v>0.78414238035221329</v>
      </c>
    </row>
    <row r="287" spans="1:14" x14ac:dyDescent="0.3">
      <c r="A287">
        <v>1.9</v>
      </c>
      <c r="B287">
        <v>0.78793618280915667</v>
      </c>
      <c r="C287">
        <f t="shared" si="8"/>
        <v>0.87962962962962954</v>
      </c>
      <c r="D287" s="61">
        <v>5.1721204327257402</v>
      </c>
      <c r="E287" s="61">
        <f>D287/'6 ламп'!G$2*'Проверка стенда по стёклам'!D$8/100</f>
        <v>0.74633772478004901</v>
      </c>
      <c r="H287">
        <v>285</v>
      </c>
      <c r="I287">
        <v>2.2000000000000002</v>
      </c>
      <c r="J287">
        <f t="shared" si="9"/>
        <v>0.8488243782361431</v>
      </c>
      <c r="K287" s="1">
        <v>1.27</v>
      </c>
      <c r="L287" s="41">
        <v>1.23</v>
      </c>
      <c r="M287" s="1">
        <f>K287/('Сравнение с расчётом'!$P$7*'Проверка стенда по стёклам'!$D$8/100)</f>
        <v>0.79036573257723086</v>
      </c>
      <c r="N287" s="1">
        <f>L287/('Сравнение с расчётом'!$P$7*'Проверка стенда по стёклам'!$D$8/100)</f>
        <v>0.76547232367716056</v>
      </c>
    </row>
    <row r="288" spans="1:14" x14ac:dyDescent="0.3">
      <c r="A288">
        <v>1.9</v>
      </c>
      <c r="B288">
        <v>0.78793618280915667</v>
      </c>
      <c r="C288">
        <f>A288/MAX(A:A)</f>
        <v>0.87962962962962954</v>
      </c>
      <c r="D288" s="61">
        <v>5.0735731735479197</v>
      </c>
      <c r="E288" s="61">
        <f>D288/'6 ламп'!G$2*'Проверка стенда по стёклам'!D$8/100</f>
        <v>0.73211734106030579</v>
      </c>
      <c r="H288">
        <v>286</v>
      </c>
      <c r="I288">
        <v>2.2000000000000002</v>
      </c>
      <c r="J288">
        <f>I288/(7.26*0.357)</f>
        <v>0.8488243782361431</v>
      </c>
    </row>
    <row r="289" spans="4:14" x14ac:dyDescent="0.3">
      <c r="D289" s="61">
        <v>5.1720969747114696</v>
      </c>
      <c r="E289" s="61">
        <f>D289/'6 ламп'!G$2*'Проверка стенда по стёклам'!D$8/100</f>
        <v>0.74633433978520491</v>
      </c>
    </row>
    <row r="290" spans="4:14" x14ac:dyDescent="0.3">
      <c r="D290" s="61">
        <v>5.1720676542678703</v>
      </c>
      <c r="E290" s="61">
        <f>D290/'6 ламп'!G$2*'Проверка стенда по стёклам'!D$8/100</f>
        <v>0.74633010884096251</v>
      </c>
      <c r="J290">
        <f>AVERAGE(J2:J288)</f>
        <v>0.79385379092845199</v>
      </c>
      <c r="M290">
        <f>AVERAGE(M2:M288)</f>
        <v>0.87392402818585946</v>
      </c>
      <c r="N290">
        <f>AVERAGE(N2:N288)</f>
        <v>0.80427035520585444</v>
      </c>
    </row>
    <row r="291" spans="4:14" x14ac:dyDescent="0.3">
      <c r="D291" s="61">
        <v>5.1720266095187899</v>
      </c>
      <c r="E291" s="61">
        <f>D291/'6 ламп'!G$2*'Проверка стенда по стёклам'!D$8/100</f>
        <v>0.74632418607774742</v>
      </c>
      <c r="J291">
        <f>MIN(J2:J288)</f>
        <v>0.65205145419049171</v>
      </c>
      <c r="M291">
        <f>MIN(M2:M288)</f>
        <v>0.79036573257723086</v>
      </c>
      <c r="N291">
        <f>MIN(N2:N288)</f>
        <v>0.54143164357652818</v>
      </c>
    </row>
    <row r="292" spans="4:14" x14ac:dyDescent="0.3">
      <c r="D292" s="61">
        <v>5.17197384433618</v>
      </c>
      <c r="E292" s="61">
        <f>D292/'6 ламп'!G$2*'Проверка стенда по стёклам'!D$8/100</f>
        <v>0.74631657205428281</v>
      </c>
    </row>
    <row r="293" spans="4:14" x14ac:dyDescent="0.3">
      <c r="D293" s="61">
        <v>5.2702276090669802</v>
      </c>
      <c r="E293" s="61">
        <f>D293/'6 ламп'!G$2*'Проверка стенда по стёклам'!D$8/100</f>
        <v>0.76049460448296968</v>
      </c>
    </row>
    <row r="294" spans="4:14" x14ac:dyDescent="0.3">
      <c r="D294" s="61">
        <v>5.9581452751072801</v>
      </c>
      <c r="E294" s="61">
        <f>D294/'6 ламп'!G$2*'Проверка стенда по стёклам'!D$8/100</f>
        <v>0.85976122295920343</v>
      </c>
    </row>
    <row r="295" spans="4:14" x14ac:dyDescent="0.3">
      <c r="D295" s="61">
        <v>6.64940290941614</v>
      </c>
      <c r="E295" s="61">
        <f>D295/'6 ламп'!G$2*'Проверка стенда по стёклам'!D$8/100</f>
        <v>0.9595097993385483</v>
      </c>
    </row>
    <row r="296" spans="4:14" x14ac:dyDescent="0.3">
      <c r="D296" s="61">
        <v>6.74818804394243</v>
      </c>
      <c r="E296" s="61">
        <f>D296/'6 ламп'!G$2*'Проверка стенда по стёклам'!D$8/100</f>
        <v>0.97376450850540108</v>
      </c>
    </row>
    <row r="297" spans="4:14" x14ac:dyDescent="0.3">
      <c r="D297" s="61">
        <v>6.7481755787250304</v>
      </c>
      <c r="E297" s="61">
        <f>D297/'6 ламп'!G$2*'Проверка стенда по стёклам'!D$8/100</f>
        <v>0.97376270977273161</v>
      </c>
    </row>
    <row r="298" spans="4:14" x14ac:dyDescent="0.3">
      <c r="D298" s="61">
        <v>6.7481618060878104</v>
      </c>
      <c r="E298" s="61">
        <f>D298/'6 ламп'!G$2*'Проверка стенда по стёклам'!D$8/100</f>
        <v>0.97376072237919342</v>
      </c>
    </row>
    <row r="299" spans="4:14" x14ac:dyDescent="0.3">
      <c r="D299" s="61">
        <v>6.7481467274423004</v>
      </c>
      <c r="E299" s="61">
        <f>D299/'6 ламп'!G$2*'Проверка стенда по стёклам'!D$8/100</f>
        <v>0.97375854652847038</v>
      </c>
    </row>
    <row r="300" spans="4:14" x14ac:dyDescent="0.3">
      <c r="D300" s="61">
        <v>6.84625808546968</v>
      </c>
      <c r="E300" s="61">
        <f>D300/'6 ламп'!G$2*'Проверка стенда по стёклам'!D$8/100</f>
        <v>0.98791602964930447</v>
      </c>
    </row>
    <row r="301" spans="4:14" x14ac:dyDescent="0.3">
      <c r="D301" s="61">
        <v>6.8462158953319001</v>
      </c>
      <c r="E301" s="61">
        <f>D301/'6 ламп'!G$2*'Проверка стенда по стёклам'!D$8/100</f>
        <v>0.98790994160633483</v>
      </c>
    </row>
    <row r="302" spans="4:14" x14ac:dyDescent="0.3">
      <c r="D302" s="61">
        <v>6.9452549790799596</v>
      </c>
      <c r="E302" s="61">
        <f>D302/'6 ламп'!G$2*'Проверка стенда по стёклам'!D$8/100</f>
        <v>1.0022012956825337</v>
      </c>
    </row>
    <row r="303" spans="4:14" x14ac:dyDescent="0.3">
      <c r="D303" s="61">
        <v>6.9452547972029004</v>
      </c>
      <c r="E303" s="61">
        <f>D303/'6 ламп'!G$2*'Проверка стенда по стёклам'!D$8/100</f>
        <v>1.0022012694376479</v>
      </c>
    </row>
    <row r="304" spans="4:14" x14ac:dyDescent="0.3">
      <c r="D304" s="61">
        <v>6.9452546047216801</v>
      </c>
      <c r="E304" s="61">
        <f>D304/'6 ламп'!G$2*'Проверка стенда по стёклам'!D$8/100</f>
        <v>1.0022012416625801</v>
      </c>
    </row>
    <row r="305" spans="4:5" x14ac:dyDescent="0.3">
      <c r="D305" s="61">
        <v>6.9452544018438296</v>
      </c>
      <c r="E305" s="61">
        <f>D305/'6 ламп'!G$2*'Проверка стенда по стёклам'!D$8/100</f>
        <v>1.002201212387277</v>
      </c>
    </row>
    <row r="306" spans="4:5" x14ac:dyDescent="0.3">
      <c r="D306" s="61">
        <v>6.9452541887881303</v>
      </c>
      <c r="E306" s="61">
        <f>D306/'6 ламп'!G$2*'Проверка стенда по стёклам'!D$8/100</f>
        <v>1.0022011816433087</v>
      </c>
    </row>
    <row r="307" spans="4:5" x14ac:dyDescent="0.3">
      <c r="D307" s="61">
        <v>6.9452539657844099</v>
      </c>
      <c r="E307" s="61">
        <f>D307/'6 ламп'!G$2*'Проверка стенда по стёклам'!D$8/100</f>
        <v>1.0022011494638396</v>
      </c>
    </row>
    <row r="308" spans="4:5" x14ac:dyDescent="0.3">
      <c r="D308" s="61">
        <v>6.9452537330733204</v>
      </c>
      <c r="E308" s="61">
        <f>D308/'6 ламп'!G$2*'Проверка стенда по стёклам'!D$8/100</f>
        <v>1.0022011158835959</v>
      </c>
    </row>
    <row r="309" spans="4:5" x14ac:dyDescent="0.3">
      <c r="D309" s="61">
        <v>6.9452534909060599</v>
      </c>
      <c r="E309" s="61">
        <f>D309/'6 ламп'!G$2*'Проверка стенда по стёклам'!D$8/100</f>
        <v>1.0022010809388253</v>
      </c>
    </row>
    <row r="310" spans="4:5" x14ac:dyDescent="0.3">
      <c r="D310" s="61">
        <v>6.8429897187877797</v>
      </c>
      <c r="E310" s="61">
        <f>D310/'6 ламп'!G$2*'Проверка стенда по стёклам'!D$8/100</f>
        <v>0.98744440386548038</v>
      </c>
    </row>
    <row r="311" spans="4:5" x14ac:dyDescent="0.3">
      <c r="D311" s="61">
        <v>6.8430581337562701</v>
      </c>
      <c r="E311" s="61">
        <f>D311/'6 ламп'!G$2*'Проверка стенда по стёклам'!D$8/100</f>
        <v>0.98745427615530601</v>
      </c>
    </row>
    <row r="312" spans="4:5" x14ac:dyDescent="0.3">
      <c r="D312" s="61">
        <v>6.8431262369435597</v>
      </c>
      <c r="E312" s="61">
        <f>D312/'6 ламп'!G$2*'Проверка стенда по стёклам'!D$8/100</f>
        <v>0.98746410345505908</v>
      </c>
    </row>
    <row r="313" spans="4:5" x14ac:dyDescent="0.3">
      <c r="D313" s="61">
        <v>6.7344573248217197</v>
      </c>
      <c r="E313" s="61">
        <f>D313/'6 ламп'!G$2*'Проверка стенда по стёклам'!D$8/100</f>
        <v>0.9717831637549379</v>
      </c>
    </row>
    <row r="314" spans="4:5" x14ac:dyDescent="0.3">
      <c r="D314" s="61">
        <v>6.6349025783244002</v>
      </c>
      <c r="E314" s="61">
        <f>D314/'6 ламп'!G$2*'Проверка стенда по стёклам'!D$8/100</f>
        <v>0.95741739946961035</v>
      </c>
    </row>
    <row r="315" spans="4:5" x14ac:dyDescent="0.3">
      <c r="D315" s="61">
        <v>6.6349359658020504</v>
      </c>
      <c r="E315" s="61">
        <f>D315/'6 ламп'!G$2*'Проверка стенда по стёклам'!D$8/100</f>
        <v>0.95742221728745325</v>
      </c>
    </row>
    <row r="316" spans="4:5" x14ac:dyDescent="0.3">
      <c r="D316" s="61">
        <v>6.6349676814760299</v>
      </c>
      <c r="E316" s="61">
        <f>D316/'6 ламп'!G$2*'Проверка стенда по стёклам'!D$8/100</f>
        <v>0.95742679386378493</v>
      </c>
    </row>
    <row r="317" spans="4:5" x14ac:dyDescent="0.3">
      <c r="D317" s="61">
        <v>6.5332083102757501</v>
      </c>
      <c r="E317" s="61">
        <f>D317/'6 ламп'!G$2*'Проверка стенда по стёклам'!D$8/100</f>
        <v>0.94274290191569265</v>
      </c>
    </row>
    <row r="318" spans="4:5" x14ac:dyDescent="0.3">
      <c r="D318" s="61">
        <v>6.5333030756381003</v>
      </c>
      <c r="E318" s="61">
        <f>D318/'6 ламп'!G$2*'Проверка стенда по стёклам'!D$8/100</f>
        <v>0.94275657657115441</v>
      </c>
    </row>
    <row r="319" spans="4:5" x14ac:dyDescent="0.3">
      <c r="D319" s="61">
        <v>6.5333958072135303</v>
      </c>
      <c r="E319" s="61">
        <f>D319/'6 ламп'!G$2*'Проверка стенда по стёклам'!D$8/100</f>
        <v>0.94276995775087002</v>
      </c>
    </row>
    <row r="320" spans="4:5" x14ac:dyDescent="0.3">
      <c r="D320" s="61">
        <v>6.4248537477479601</v>
      </c>
      <c r="E320" s="61">
        <f>D320/'6 ламп'!G$2*'Проверка стенда по стёклам'!D$8/100</f>
        <v>0.92710732290735365</v>
      </c>
    </row>
    <row r="321" spans="4:5" x14ac:dyDescent="0.3">
      <c r="D321" s="61">
        <v>5.8157984322563196</v>
      </c>
      <c r="E321" s="61">
        <f>D321/'6 ламп'!G$2*'Проверка стенда по стёклам'!D$8/100</f>
        <v>0.83922055299513998</v>
      </c>
    </row>
    <row r="322" spans="4:5" x14ac:dyDescent="0.3">
      <c r="D322" s="61">
        <v>5.5979113389648996</v>
      </c>
      <c r="E322" s="61">
        <f>D322/'6 ламп'!G$2*'Проверка стенда по стёклам'!D$8/100</f>
        <v>0.80777941399204889</v>
      </c>
    </row>
    <row r="323" spans="4:5" x14ac:dyDescent="0.3">
      <c r="D323" s="61">
        <v>5.5982593117548998</v>
      </c>
      <c r="E323" s="61">
        <f>D323/'6 ламп'!G$2*'Проверка стенда по стёклам'!D$8/100</f>
        <v>0.80782962651585843</v>
      </c>
    </row>
    <row r="324" spans="4:5" x14ac:dyDescent="0.3">
      <c r="D324" s="61">
        <v>5.59860183996045</v>
      </c>
      <c r="E324" s="61">
        <f>D324/'6 ламп'!G$2*'Проверка стенда по стёклам'!D$8/100</f>
        <v>0.80787905338534627</v>
      </c>
    </row>
    <row r="325" spans="4:5" x14ac:dyDescent="0.3">
      <c r="D325" s="61">
        <v>4.8288892763141202</v>
      </c>
      <c r="E325" s="61">
        <f>D325/'6 ламп'!G$2*'Проверка стенда по стёклам'!D$8/100</f>
        <v>0.69680941938154706</v>
      </c>
    </row>
    <row r="326" spans="4:5" x14ac:dyDescent="0.3">
      <c r="D326" s="61">
        <v>4.2275293092097401</v>
      </c>
      <c r="E326" s="61">
        <f>D326/'6 ламп'!G$2*'Проверка стенда по стёклам'!D$8/100</f>
        <v>0.61003308935205491</v>
      </c>
    </row>
    <row r="327" spans="4:5" x14ac:dyDescent="0.3">
      <c r="D327" s="61">
        <v>3.4029044294031801</v>
      </c>
      <c r="E327" s="61">
        <f>D327/'6 ламп'!G$2*'Проверка стенда по стёклам'!D$8/100</f>
        <v>0.49103960020247905</v>
      </c>
    </row>
    <row r="328" spans="4:5" x14ac:dyDescent="0.3">
      <c r="D328" s="61">
        <v>3.4024284468514199</v>
      </c>
      <c r="E328" s="61">
        <f>D328/'6 ламп'!G$2*'Проверка стенда по стёклам'!D$8/100</f>
        <v>0.49097091585157576</v>
      </c>
    </row>
    <row r="329" spans="4:5" x14ac:dyDescent="0.3">
      <c r="D329" s="61">
        <v>3.2719095632552899</v>
      </c>
      <c r="E329" s="61">
        <f>D329/'6 ламп'!G$2*'Проверка стенда по стёклам'!D$8/100</f>
        <v>0.4721370221147605</v>
      </c>
    </row>
    <row r="330" spans="4:5" x14ac:dyDescent="0.3">
      <c r="D330" s="61">
        <v>3.2043229221025298</v>
      </c>
      <c r="E330" s="61">
        <f>D330/'6 ламп'!G$2*'Проверка стенда по стёклам'!D$8/100</f>
        <v>0.46238426004365507</v>
      </c>
    </row>
    <row r="331" spans="4:5" x14ac:dyDescent="0.3">
      <c r="D331" s="61">
        <v>3.09514204614036</v>
      </c>
      <c r="E331" s="61">
        <f>D331/'6 ламп'!G$2*'Проверка стенда по стёклам'!D$8/100</f>
        <v>0.44662944388749781</v>
      </c>
    </row>
    <row r="332" spans="4:5" x14ac:dyDescent="0.3">
      <c r="D332" s="61">
        <v>2.8818643540430902</v>
      </c>
      <c r="E332" s="61">
        <f>D332/'6 ламп'!G$2*'Проверка стенда по стёклам'!D$8/100</f>
        <v>0.41585344214186004</v>
      </c>
    </row>
    <row r="333" spans="4:5" x14ac:dyDescent="0.3">
      <c r="D333" s="61">
        <v>2.8701096039290701</v>
      </c>
      <c r="E333" s="61">
        <f>D333/'6 ламп'!G$2*'Проверка стенда по стёклам'!D$8/100</f>
        <v>0.41415723000419485</v>
      </c>
    </row>
    <row r="334" spans="4:5" x14ac:dyDescent="0.3">
      <c r="D334" s="61">
        <v>2.9997600027592899</v>
      </c>
      <c r="E334" s="61">
        <f>D334/'6 ламп'!G$2*'Проверка стенда по стёклам'!D$8/100</f>
        <v>0.43286580126396679</v>
      </c>
    </row>
    <row r="335" spans="4:5" x14ac:dyDescent="0.3">
      <c r="D335" s="61">
        <v>2.9125448924336101</v>
      </c>
      <c r="E335" s="61">
        <f>D335/'6 ламп'!G$2*'Проверка стенда по стёклам'!D$8/100</f>
        <v>0.42028064825881822</v>
      </c>
    </row>
    <row r="336" spans="4:5" x14ac:dyDescent="0.3">
      <c r="D336" s="61">
        <v>3.8265320727990901</v>
      </c>
      <c r="E336" s="61">
        <f>D336/'6 ламп'!G$2*'Проверка стенда по стёклам'!D$8/100</f>
        <v>0.55216913027403902</v>
      </c>
    </row>
    <row r="337" spans="4:5" x14ac:dyDescent="0.3">
      <c r="D337" s="61">
        <v>3.89345830163965</v>
      </c>
      <c r="E337" s="61">
        <f>D337/'6 ламп'!G$2*'Проверка стенда по стёклам'!D$8/100</f>
        <v>0.5618265947531963</v>
      </c>
    </row>
    <row r="338" spans="4:5" x14ac:dyDescent="0.3">
      <c r="D338" s="61">
        <v>4.0053338435833803</v>
      </c>
      <c r="E338" s="61">
        <f>D338/'6 ламп'!G$2*'Проверка стенда по стёклам'!D$8/100</f>
        <v>0.57797025159933335</v>
      </c>
    </row>
    <row r="339" spans="4:5" x14ac:dyDescent="0.3">
      <c r="D339" s="61">
        <v>4.2444630221177997</v>
      </c>
      <c r="E339" s="61">
        <f>D339/'6 ламп'!G$2*'Проверка стенда по стёклам'!D$8/100</f>
        <v>0.61247662656822499</v>
      </c>
    </row>
    <row r="340" spans="4:5" x14ac:dyDescent="0.3">
      <c r="D340" s="61">
        <v>4.3639628241023196</v>
      </c>
      <c r="E340" s="61">
        <f>D340/'6 ламп'!G$2*'Проверка стенда по стёклам'!D$8/100</f>
        <v>0.62972046523842995</v>
      </c>
    </row>
    <row r="341" spans="4:5" x14ac:dyDescent="0.3">
      <c r="D341" s="61">
        <v>4.3638174859544598</v>
      </c>
      <c r="E341" s="61">
        <f>D341/'6 ламп'!G$2*'Проверка стенда по стёклам'!D$8/100</f>
        <v>0.62969949292272143</v>
      </c>
    </row>
    <row r="342" spans="4:5" x14ac:dyDescent="0.3">
      <c r="D342" s="61">
        <v>5.0663927944892704</v>
      </c>
      <c r="E342" s="61">
        <f>D342/'6 ламп'!G$2*'Проверка стенда по стёклам'!D$8/100</f>
        <v>0.731081211326013</v>
      </c>
    </row>
    <row r="343" spans="4:5" x14ac:dyDescent="0.3">
      <c r="D343" s="61">
        <v>5.0659489154736903</v>
      </c>
      <c r="E343" s="61">
        <f>D343/'6 ламп'!G$2*'Проверка стенда по стёклам'!D$8/100</f>
        <v>0.731017159520013</v>
      </c>
    </row>
    <row r="344" spans="4:5" x14ac:dyDescent="0.3">
      <c r="D344" s="61">
        <v>5.0654945124495896</v>
      </c>
      <c r="E344" s="61">
        <f>D344/'6 ламп'!G$2*'Проверка стенда по стёклам'!D$8/100</f>
        <v>0.7309515890980649</v>
      </c>
    </row>
    <row r="345" spans="4:5" x14ac:dyDescent="0.3">
      <c r="D345" s="61">
        <v>5.7164998837096297</v>
      </c>
      <c r="E345" s="61">
        <f>D345/'6 ламп'!G$2*'Проверка стенда по стёклам'!D$8/100</f>
        <v>0.82489175811105764</v>
      </c>
    </row>
    <row r="346" spans="4:5" x14ac:dyDescent="0.3">
      <c r="D346" s="61">
        <v>5.7160735368019999</v>
      </c>
      <c r="E346" s="61">
        <f>D346/'6 ламп'!G$2*'Проверка стенда по стёклам'!D$8/100</f>
        <v>0.82483023619076479</v>
      </c>
    </row>
    <row r="347" spans="4:5" x14ac:dyDescent="0.3">
      <c r="D347" s="61">
        <v>5.7156415626937704</v>
      </c>
      <c r="E347" s="61">
        <f>D347/'6 ламп'!G$2*'Проверка стенда по стёклам'!D$8/100</f>
        <v>0.82476790226461327</v>
      </c>
    </row>
    <row r="348" spans="4:5" x14ac:dyDescent="0.3">
      <c r="D348" s="61">
        <v>6.3249382519288799</v>
      </c>
      <c r="E348" s="61">
        <f>D348/'6 ламп'!G$2*'Проверка стенда по стёклам'!D$8/100</f>
        <v>0.91268950244283975</v>
      </c>
    </row>
    <row r="349" spans="4:5" x14ac:dyDescent="0.3">
      <c r="D349" s="61">
        <v>6.2075295557215497</v>
      </c>
      <c r="E349" s="61">
        <f>D349/'6 ламп'!G$2*'Проверка стенда по стёклам'!D$8/100</f>
        <v>0.89574741063803032</v>
      </c>
    </row>
    <row r="350" spans="4:5" x14ac:dyDescent="0.3">
      <c r="D350" s="61">
        <v>6.30722224835886</v>
      </c>
      <c r="E350" s="61">
        <f>D350/'6 ламп'!G$2*'Проверка стенда по стёклам'!D$8/100</f>
        <v>0.91013308057126396</v>
      </c>
    </row>
    <row r="351" spans="4:5" x14ac:dyDescent="0.3">
      <c r="D351" s="61">
        <v>5.6552050215083502</v>
      </c>
      <c r="E351" s="61">
        <f>D351/'6 ламп'!G$2*'Проверка стенда по стёклам'!D$8/100</f>
        <v>0.81604690065055563</v>
      </c>
    </row>
    <row r="352" spans="4:5" x14ac:dyDescent="0.3">
      <c r="D352" s="61">
        <v>5.6549418300010696</v>
      </c>
      <c r="E352" s="61">
        <f>D352/'6 ламп'!G$2*'Проверка стенда по стёклам'!D$8/100</f>
        <v>0.81600892207807629</v>
      </c>
    </row>
    <row r="353" spans="4:5" x14ac:dyDescent="0.3">
      <c r="D353" s="61">
        <v>5.76333591373022</v>
      </c>
      <c r="E353" s="61">
        <f>D353/'6 ламп'!G$2*'Проверка стенда по стёклам'!D$8/100</f>
        <v>0.83165020400147482</v>
      </c>
    </row>
    <row r="354" spans="4:5" x14ac:dyDescent="0.3">
      <c r="D354" s="61">
        <v>5.8717504415828499</v>
      </c>
      <c r="E354" s="61">
        <f>D354/'6 ламп'!G$2*'Проверка стенда по стёклам'!D$8/100</f>
        <v>0.84729443601484122</v>
      </c>
    </row>
    <row r="355" spans="4:5" x14ac:dyDescent="0.3">
      <c r="D355" s="61">
        <v>5.9735828848294501</v>
      </c>
      <c r="E355" s="61">
        <f>D355/'6 ламп'!G$2*'Проверка стенда по стёклам'!D$8/100</f>
        <v>0.86198887226976184</v>
      </c>
    </row>
    <row r="356" spans="4:5" x14ac:dyDescent="0.3">
      <c r="D356" s="61">
        <v>6.7278145075039504</v>
      </c>
      <c r="E356" s="61">
        <f>D356/'6 ламп'!G$2*'Проверка стенда по стёклам'!D$8/100</f>
        <v>0.97082460425742423</v>
      </c>
    </row>
    <row r="357" spans="4:5" x14ac:dyDescent="0.3">
      <c r="D357" s="61">
        <v>6.7277805640704198</v>
      </c>
      <c r="E357" s="61">
        <f>D357/'6 ламп'!G$2*'Проверка стенда по стёклам'!D$8/100</f>
        <v>0.97081970621506775</v>
      </c>
    </row>
    <row r="358" spans="4:5" x14ac:dyDescent="0.3">
      <c r="D358" s="61">
        <v>6.9452371752334603</v>
      </c>
      <c r="E358" s="61">
        <f>D358/'6 ламп'!G$2*'Проверка стенда по стёклам'!D$8/100</f>
        <v>1.0021987265849148</v>
      </c>
    </row>
    <row r="359" spans="4:5" x14ac:dyDescent="0.3">
      <c r="D359" s="61">
        <v>6.9452369129127396</v>
      </c>
      <c r="E359" s="61">
        <f>D359/'6 ламп'!G$2*'Проверка стенда по стёклам'!D$8/100</f>
        <v>1.0021986887319969</v>
      </c>
    </row>
    <row r="360" spans="4:5" x14ac:dyDescent="0.3">
      <c r="D360" s="61">
        <v>6.9452366595218198</v>
      </c>
      <c r="E360" s="61">
        <f>D360/'6 ламп'!G$2*'Проверка стенда по стёклам'!D$8/100</f>
        <v>1.0021986521676507</v>
      </c>
    </row>
    <row r="361" spans="4:5" x14ac:dyDescent="0.3">
      <c r="D361" s="61">
        <v>6.9452364153411201</v>
      </c>
      <c r="E361" s="61">
        <f>D361/'6 ламп'!G$2*'Проверка стенда по стёклам'!D$8/100</f>
        <v>1.0021986169323405</v>
      </c>
    </row>
    <row r="362" spans="4:5" x14ac:dyDescent="0.3">
      <c r="D362" s="61">
        <v>6.6991537411665298</v>
      </c>
      <c r="E362" s="61">
        <f>D362/'6 ламп'!G$2*'Проверка стенда по стёклам'!D$8/100</f>
        <v>0.96668885153918171</v>
      </c>
    </row>
    <row r="363" spans="4:5" x14ac:dyDescent="0.3">
      <c r="D363" s="61">
        <v>6.69921133685801</v>
      </c>
      <c r="E363" s="61">
        <f>D363/'6 ламп'!G$2*'Проверка стенда по стёклам'!D$8/100</f>
        <v>0.96669716260577332</v>
      </c>
    </row>
    <row r="364" spans="4:5" x14ac:dyDescent="0.3">
      <c r="D364" s="61">
        <v>6.69927085473378</v>
      </c>
      <c r="E364" s="61">
        <f>D364/'6 ламп'!G$2*'Проверка стенда по стёклам'!D$8/100</f>
        <v>0.96670575104383549</v>
      </c>
    </row>
    <row r="365" spans="4:5" x14ac:dyDescent="0.3">
      <c r="D365" s="61">
        <v>6.6993322849738703</v>
      </c>
      <c r="E365" s="61">
        <f>D365/'6 ламп'!G$2*'Проверка стенда по стёклам'!D$8/100</f>
        <v>0.96671461543634474</v>
      </c>
    </row>
    <row r="366" spans="4:5" x14ac:dyDescent="0.3">
      <c r="D366" s="61">
        <v>5.9618764447164203</v>
      </c>
      <c r="E366" s="61">
        <f>D366/'6 ламп'!G$2*'Проверка стенда по стёклам'!D$8/100</f>
        <v>0.86029963127221065</v>
      </c>
    </row>
    <row r="367" spans="4:5" x14ac:dyDescent="0.3">
      <c r="D367" s="61">
        <v>5.9621378925212198</v>
      </c>
      <c r="E367" s="61">
        <f>D367/'6 ламп'!G$2*'Проверка стенда по стёклам'!D$8/100</f>
        <v>0.86033735822817026</v>
      </c>
    </row>
    <row r="368" spans="4:5" x14ac:dyDescent="0.3">
      <c r="D368" s="61">
        <v>5.9624068317259198</v>
      </c>
      <c r="E368" s="61">
        <f>D368/'6 ламп'!G$2*'Проверка стенда по стёклам'!D$8/100</f>
        <v>0.86037616619421642</v>
      </c>
    </row>
    <row r="369" spans="4:5" x14ac:dyDescent="0.3">
      <c r="D369" s="61">
        <v>5.7409278905429604</v>
      </c>
      <c r="E369" s="61">
        <f>D369/'6 ламп'!G$2*'Проверка стенда по стёклам'!D$8/100</f>
        <v>0.82841672302207214</v>
      </c>
    </row>
    <row r="370" spans="4:5" x14ac:dyDescent="0.3">
      <c r="D370" s="61">
        <v>5.7302992546453799</v>
      </c>
      <c r="E370" s="61">
        <f>D370/'6 ламп'!G$2*'Проверка стенда по стёклам'!D$8/100</f>
        <v>0.82688300932833769</v>
      </c>
    </row>
    <row r="371" spans="4:5" x14ac:dyDescent="0.3">
      <c r="D371" s="61">
        <v>5.6208311723450004</v>
      </c>
      <c r="E371" s="61">
        <f>D371/'6 ламп'!G$2*'Проверка стенда по стёклам'!D$8/100</f>
        <v>0.81108674925613289</v>
      </c>
    </row>
    <row r="372" spans="4:5" x14ac:dyDescent="0.3">
      <c r="D372" s="61">
        <v>5.0851860082595399</v>
      </c>
      <c r="E372" s="61">
        <f>D372/'6 ламп'!G$2*'Проверка стенда по стёклам'!D$8/100</f>
        <v>0.73379307478492639</v>
      </c>
    </row>
    <row r="373" spans="4:5" x14ac:dyDescent="0.3">
      <c r="D373" s="61">
        <v>5.0858352589984399</v>
      </c>
      <c r="E373" s="61">
        <f>D373/'6 ламп'!G$2*'Проверка стенда по стёклам'!D$8/100</f>
        <v>0.73388676176023648</v>
      </c>
    </row>
    <row r="374" spans="4:5" x14ac:dyDescent="0.3">
      <c r="D374" s="61">
        <v>4.8785554318891204</v>
      </c>
      <c r="E374" s="61">
        <f>D374/'6 ламп'!G$2*'Проверка стенда по стёклам'!D$8/100</f>
        <v>0.7039762527978527</v>
      </c>
    </row>
    <row r="375" spans="4:5" x14ac:dyDescent="0.3">
      <c r="D375" s="61">
        <v>4.68227204287136</v>
      </c>
      <c r="E375" s="61">
        <f>D375/'6 ламп'!G$2*'Проверка стенда по стёклам'!D$8/100</f>
        <v>0.67565253143886861</v>
      </c>
    </row>
    <row r="376" spans="4:5" x14ac:dyDescent="0.3">
      <c r="D376" s="61">
        <v>5.4292185945973204</v>
      </c>
      <c r="E376" s="61">
        <f>D376/'6 ламп'!G$2*'Проверка стенда по стёклам'!D$8/100</f>
        <v>0.78343702663741999</v>
      </c>
    </row>
    <row r="377" spans="4:5" x14ac:dyDescent="0.3">
      <c r="D377" s="61">
        <v>5.4296375370172703</v>
      </c>
      <c r="E377" s="61">
        <f>D377/'6 ламп'!G$2*'Проверка стенда по стёклам'!D$8/100</f>
        <v>0.78349748008907216</v>
      </c>
    </row>
    <row r="378" spans="4:5" x14ac:dyDescent="0.3">
      <c r="D378" s="61">
        <v>5.4957794445447901</v>
      </c>
      <c r="E378" s="61">
        <f>D378/'6 ламп'!G$2*'Проверка стенда по стёклам'!D$8/100</f>
        <v>0.79304176688958006</v>
      </c>
    </row>
    <row r="379" spans="4:5" x14ac:dyDescent="0.3">
      <c r="D379" s="61">
        <v>5.0393517648014399</v>
      </c>
      <c r="E379" s="61">
        <f>D379/'6 ламп'!G$2*'Проверка стенда по стёклам'!D$8/100</f>
        <v>0.72717918684003469</v>
      </c>
    </row>
    <row r="380" spans="4:5" x14ac:dyDescent="0.3">
      <c r="D380" s="61">
        <v>5.0394944792481597</v>
      </c>
      <c r="E380" s="61">
        <f>D380/'6 ламп'!G$2*'Проверка стенда по стёклам'!D$8/100</f>
        <v>0.72719978055529</v>
      </c>
    </row>
    <row r="381" spans="4:5" x14ac:dyDescent="0.3">
      <c r="D381" s="61">
        <v>5.2713953416699502</v>
      </c>
      <c r="E381" s="61">
        <f>D381/'6 ламп'!G$2*'Проверка стенда по стёклам'!D$8/100</f>
        <v>0.76066310846608221</v>
      </c>
    </row>
    <row r="382" spans="4:5" x14ac:dyDescent="0.3">
      <c r="D382" s="61">
        <v>5.0573994482676001</v>
      </c>
      <c r="E382" s="61">
        <f>D382/'6 ламп'!G$2*'Проверка стенда по стёклам'!D$8/100</f>
        <v>0.72978347016848488</v>
      </c>
    </row>
    <row r="383" spans="4:5" x14ac:dyDescent="0.3">
      <c r="D383" s="61">
        <v>5.0404087002592499</v>
      </c>
      <c r="E383" s="61">
        <f>D383/'6 ламп'!G$2*'Проверка стенда по стёклам'!D$8/100</f>
        <v>0.72733170277911252</v>
      </c>
    </row>
    <row r="384" spans="4:5" x14ac:dyDescent="0.3">
      <c r="D384" s="61">
        <v>4.9419976576597699</v>
      </c>
      <c r="E384" s="61">
        <f>D384/'6 ламп'!G$2*'Проверка стенда по стёклам'!D$8/100</f>
        <v>0.71313097513127988</v>
      </c>
    </row>
    <row r="385" spans="4:5" x14ac:dyDescent="0.3">
      <c r="D385" s="61">
        <v>4.3486458218349302</v>
      </c>
      <c r="E385" s="61">
        <f>D385/'6 ламп'!G$2*'Проверка стенда по стёклам'!D$8/100</f>
        <v>0.62751021960099995</v>
      </c>
    </row>
    <row r="386" spans="4:5" x14ac:dyDescent="0.3">
      <c r="D386" s="61">
        <v>4.34922606390366</v>
      </c>
      <c r="E386" s="61">
        <f>D386/'6 ламп'!G$2*'Проверка стенда по стёклам'!D$8/100</f>
        <v>0.62759394861524676</v>
      </c>
    </row>
    <row r="387" spans="4:5" x14ac:dyDescent="0.3">
      <c r="D387" s="61">
        <v>4.8244526069972302</v>
      </c>
      <c r="E387" s="61">
        <f>D387/'6 ламп'!G$2*'Проверка стенда по стёклам'!D$8/100</f>
        <v>0.69616920735890764</v>
      </c>
    </row>
    <row r="388" spans="4:5" x14ac:dyDescent="0.3">
      <c r="D388" s="61">
        <v>4.9235817571901803</v>
      </c>
      <c r="E388" s="61">
        <f>D388/'6 ламп'!G$2*'Проверка стенда по стёклам'!D$8/100</f>
        <v>0.71047355803610102</v>
      </c>
    </row>
    <row r="389" spans="4:5" x14ac:dyDescent="0.3">
      <c r="D389" s="61">
        <v>4.9240732238000096</v>
      </c>
      <c r="E389" s="61">
        <f>D389/'6 ламп'!G$2*'Проверка стенда по стёклам'!D$8/100</f>
        <v>0.71054447673881815</v>
      </c>
    </row>
    <row r="390" spans="4:5" x14ac:dyDescent="0.3">
      <c r="D390" s="61">
        <v>5.0227762645017302</v>
      </c>
      <c r="E390" s="61">
        <f>D390/'6 ламп'!G$2*'Проверка стенда по стёклам'!D$8/100</f>
        <v>0.72478733975493947</v>
      </c>
    </row>
    <row r="391" spans="4:5" x14ac:dyDescent="0.3">
      <c r="D391" s="61">
        <v>5.7307366450982098</v>
      </c>
      <c r="E391" s="61">
        <f>D391/'6 ламп'!G$2*'Проверка стенда по стёклам'!D$8/100</f>
        <v>0.82694612483379659</v>
      </c>
    </row>
    <row r="392" spans="4:5" x14ac:dyDescent="0.3">
      <c r="D392" s="61">
        <v>5.7313291901938301</v>
      </c>
      <c r="E392" s="61">
        <f>D392/'6 ламп'!G$2*'Проверка стенда по стёклам'!D$8/100</f>
        <v>0.82703162917659878</v>
      </c>
    </row>
    <row r="393" spans="4:5" x14ac:dyDescent="0.3">
      <c r="D393" s="61">
        <v>6.5181567261208802</v>
      </c>
      <c r="E393" s="61">
        <f>D393/'6 ламп'!G$2*'Проверка стенда по стёклам'!D$8/100</f>
        <v>0.94057095615019914</v>
      </c>
    </row>
    <row r="394" spans="4:5" x14ac:dyDescent="0.3">
      <c r="D394" s="61">
        <v>6.7317358953702202</v>
      </c>
      <c r="E394" s="61">
        <f>D394/'6 ламп'!G$2*'Проверка стенда по стёклам'!D$8/100</f>
        <v>0.97139046109238381</v>
      </c>
    </row>
    <row r="395" spans="4:5" x14ac:dyDescent="0.3">
      <c r="D395" s="61">
        <v>6.7317753321848501</v>
      </c>
      <c r="E395" s="61">
        <f>D395/'6 ламп'!G$2*'Проверка стенда по стёклам'!D$8/100</f>
        <v>0.9713961518304256</v>
      </c>
    </row>
    <row r="396" spans="4:5" x14ac:dyDescent="0.3">
      <c r="D396" s="61">
        <v>6.73181393489428</v>
      </c>
      <c r="E396" s="61">
        <f>D396/'6 ламп'!G$2*'Проверка стенда по стёклам'!D$8/100</f>
        <v>0.97140172220696686</v>
      </c>
    </row>
    <row r="397" spans="4:5" x14ac:dyDescent="0.3">
      <c r="D397" s="61">
        <v>6.8462159107537</v>
      </c>
      <c r="E397" s="61">
        <f>D397/'6 ламп'!G$2*'Проверка стенда по стёклам'!D$8/100</f>
        <v>0.98790994383170272</v>
      </c>
    </row>
    <row r="398" spans="4:5" x14ac:dyDescent="0.3">
      <c r="D398" s="61">
        <v>6.9452353416811397</v>
      </c>
      <c r="E398" s="61">
        <f>D398/'6 ламп'!G$2*'Проверка стенда по стёклам'!D$8/100</f>
        <v>1.0021984620030504</v>
      </c>
    </row>
    <row r="399" spans="4:5" x14ac:dyDescent="0.3">
      <c r="D399" s="61">
        <v>6.9452355359686999</v>
      </c>
      <c r="E399" s="61">
        <f>D399/'6 ламп'!G$2*'Проверка стенда по стёклам'!D$8/100</f>
        <v>1.0021984900387735</v>
      </c>
    </row>
    <row r="400" spans="4:5" x14ac:dyDescent="0.3">
      <c r="D400" s="61">
        <v>6.9452357407110199</v>
      </c>
      <c r="E400" s="61">
        <f>D400/'6 ламп'!G$2*'Проверка стенда по стёклам'!D$8/100</f>
        <v>1.0021985195831196</v>
      </c>
    </row>
    <row r="401" spans="4:5" x14ac:dyDescent="0.3">
      <c r="D401" s="61">
        <v>6.94523595568117</v>
      </c>
      <c r="E401" s="61">
        <f>D401/'6 ламп'!G$2*'Проверка стенда по стёклам'!D$8/100</f>
        <v>1.0021985506033435</v>
      </c>
    </row>
    <row r="402" spans="4:5" x14ac:dyDescent="0.3">
      <c r="D402" s="61">
        <v>6.9452361806409302</v>
      </c>
      <c r="E402" s="61">
        <f>D402/'6 ламп'!G$2*'Проверка стенда по стёклам'!D$8/100</f>
        <v>1.0021985830650693</v>
      </c>
    </row>
    <row r="403" spans="4:5" x14ac:dyDescent="0.3">
      <c r="D403" s="61">
        <v>6.9452364153411201</v>
      </c>
      <c r="E403" s="61">
        <f>D403/'6 ламп'!G$2*'Проверка стенда по стёклам'!D$8/100</f>
        <v>1.0021986169323405</v>
      </c>
    </row>
    <row r="404" spans="4:5" x14ac:dyDescent="0.3">
      <c r="D404" s="61">
        <v>6.8428019648939902</v>
      </c>
      <c r="E404" s="61">
        <f>D404/'6 ламп'!G$2*'Проверка стенда по стёклам'!D$8/100</f>
        <v>0.98741731095151375</v>
      </c>
    </row>
    <row r="405" spans="4:5" x14ac:dyDescent="0.3">
      <c r="D405" s="61">
        <v>6.8428716119638704</v>
      </c>
      <c r="E405" s="61">
        <f>D405/'6 ламп'!G$2*'Проверка стенда по стёклам'!D$8/100</f>
        <v>0.98742736103374751</v>
      </c>
    </row>
    <row r="406" spans="4:5" x14ac:dyDescent="0.3">
      <c r="D406" s="61">
        <v>6.73419492832166</v>
      </c>
      <c r="E406" s="61">
        <f>D406/'6 ламп'!G$2*'Проверка стенда по стёклам'!D$8/100</f>
        <v>0.97174529990211544</v>
      </c>
    </row>
    <row r="407" spans="4:5" x14ac:dyDescent="0.3">
      <c r="D407" s="61">
        <v>6.7342816294120196</v>
      </c>
      <c r="E407" s="61">
        <f>D407/'6 ламп'!G$2*'Проверка стенда по стёклам'!D$8/100</f>
        <v>0.97175781088196533</v>
      </c>
    </row>
    <row r="408" spans="4:5" x14ac:dyDescent="0.3">
      <c r="D408" s="61">
        <v>6.7343672575585201</v>
      </c>
      <c r="E408" s="61">
        <f>D408/'6 ламп'!G$2*'Проверка стенда по стёклам'!D$8/100</f>
        <v>0.97177016703586139</v>
      </c>
    </row>
    <row r="409" spans="4:5" x14ac:dyDescent="0.3">
      <c r="D409" s="61">
        <v>6.6348853312366396</v>
      </c>
      <c r="E409" s="61">
        <f>D409/'6 ламп'!G$2*'Проверка стенда по стёклам'!D$8/100</f>
        <v>0.95741491071235785</v>
      </c>
    </row>
    <row r="410" spans="4:5" x14ac:dyDescent="0.3">
      <c r="D410" s="61">
        <v>6.63491944495666</v>
      </c>
      <c r="E410" s="61">
        <f>D410/'6 ламп'!G$2*'Проверка стенда по стёклам'!D$8/100</f>
        <v>0.95741983332707936</v>
      </c>
    </row>
    <row r="411" spans="4:5" x14ac:dyDescent="0.3">
      <c r="D411" s="61">
        <v>6.6349519037219702</v>
      </c>
      <c r="E411" s="61">
        <f>D411/'6 ламп'!G$2*'Проверка стенда по стёклам'!D$8/100</f>
        <v>0.95742451713159737</v>
      </c>
    </row>
    <row r="412" spans="4:5" x14ac:dyDescent="0.3">
      <c r="D412" s="61">
        <v>6.6349827034442503</v>
      </c>
      <c r="E412" s="61">
        <f>D412/'6 ламп'!G$2*'Проверка стенда по стёклам'!D$8/100</f>
        <v>0.9574289615359669</v>
      </c>
    </row>
    <row r="413" spans="4:5" x14ac:dyDescent="0.3">
      <c r="D413" s="61">
        <v>6.5331908171634803</v>
      </c>
      <c r="E413" s="61">
        <f>D413/'6 ламп'!G$2*'Проверка стенда по стёклам'!D$8/100</f>
        <v>0.94274037765706797</v>
      </c>
    </row>
    <row r="414" spans="4:5" x14ac:dyDescent="0.3">
      <c r="D414" s="61">
        <v>6.5332848551726004</v>
      </c>
      <c r="E414" s="61">
        <f>D414/'6 ламп'!G$2*'Проверка стенда по стёклам'!D$8/100</f>
        <v>0.94275394735535356</v>
      </c>
    </row>
    <row r="415" spans="4:5" x14ac:dyDescent="0.3">
      <c r="D415" s="61">
        <v>5.92324745394661</v>
      </c>
      <c r="E415" s="61">
        <f>D415/'6 ламп'!G$2*'Проверка стенда по стёклам'!D$8/100</f>
        <v>0.85472546232995805</v>
      </c>
    </row>
    <row r="416" spans="4:5" x14ac:dyDescent="0.3">
      <c r="D416" s="61">
        <v>5.8151273811146202</v>
      </c>
      <c r="E416" s="61">
        <f>D416/'6 ламп'!G$2*'Проверка стенда по стёклам'!D$8/100</f>
        <v>0.83912372021855985</v>
      </c>
    </row>
    <row r="417" spans="4:5" x14ac:dyDescent="0.3">
      <c r="D417" s="61">
        <v>5.0624882570478702</v>
      </c>
      <c r="E417" s="61">
        <f>D417/'6 ламп'!G$2*'Проверка стенда по стёклам'!D$8/100</f>
        <v>0.73051778600979356</v>
      </c>
    </row>
    <row r="418" spans="4:5" x14ac:dyDescent="0.3">
      <c r="D418" s="61">
        <v>5.0630927406640298</v>
      </c>
      <c r="E418" s="61">
        <f>D418/'6 ламп'!G$2*'Проверка стенда по стёклам'!D$8/100</f>
        <v>0.73060501308283254</v>
      </c>
    </row>
    <row r="419" spans="4:5" x14ac:dyDescent="0.3">
      <c r="D419" s="61">
        <v>4.8550242640333803</v>
      </c>
      <c r="E419" s="61">
        <f>D419/'6 ламп'!G$2*'Проверка стенда по стёклам'!D$8/100</f>
        <v>0.70058070188071853</v>
      </c>
    </row>
    <row r="420" spans="4:5" x14ac:dyDescent="0.3">
      <c r="D420" s="61">
        <v>4.8555608835501296</v>
      </c>
      <c r="E420" s="61">
        <f>D420/'6 ламп'!G$2*'Проверка стенда по стёклам'!D$8/100</f>
        <v>0.70065813615441985</v>
      </c>
    </row>
    <row r="421" spans="4:5" x14ac:dyDescent="0.3">
      <c r="D421" s="61">
        <v>4.2549204712347199</v>
      </c>
      <c r="E421" s="61">
        <f>D421/'6 ламп'!G$2*'Проверка стенда по стёклам'!D$8/100</f>
        <v>0.6139856379848081</v>
      </c>
    </row>
    <row r="422" spans="4:5" x14ac:dyDescent="0.3">
      <c r="D422" s="61">
        <v>4.1548495912076904</v>
      </c>
      <c r="E422" s="61">
        <f>D422/'6 ламп'!G$2*'Проверка стенда по стёклам'!D$8/100</f>
        <v>0.59954539555666531</v>
      </c>
    </row>
    <row r="423" spans="4:5" x14ac:dyDescent="0.3">
      <c r="D423" s="61">
        <v>4.1549576910828101</v>
      </c>
      <c r="E423" s="61">
        <f>D423/'6 ламп'!G$2*'Проверка стенда по стёклам'!D$8/100</f>
        <v>0.59956099438424393</v>
      </c>
    </row>
    <row r="424" spans="4:5" x14ac:dyDescent="0.3">
      <c r="D424" s="61">
        <v>4.1550505292760898</v>
      </c>
      <c r="E424" s="61">
        <f>D424/'6 ламп'!G$2*'Проверка стенда по стёклам'!D$8/100</f>
        <v>0.59957439094893072</v>
      </c>
    </row>
    <row r="425" spans="4:5" x14ac:dyDescent="0.3">
      <c r="D425" s="61">
        <v>4.15512809433665</v>
      </c>
      <c r="E425" s="61">
        <f>D425/'6 ламп'!G$2*'Проверка стенда по стёклам'!D$8/100</f>
        <v>0.59958558359836223</v>
      </c>
    </row>
    <row r="426" spans="4:5" x14ac:dyDescent="0.3">
      <c r="D426" s="61">
        <v>4.1551903765712401</v>
      </c>
      <c r="E426" s="61">
        <f>D426/'6 ламп'!G$2*'Проверка стенда по стёклам'!D$8/100</f>
        <v>0.59959457093380086</v>
      </c>
    </row>
    <row r="427" spans="4:5" x14ac:dyDescent="0.3">
      <c r="D427" s="61">
        <v>4.0543140823028603</v>
      </c>
      <c r="E427" s="61">
        <f>D427/'6 ламп'!G$2*'Проверка стенда по стёклам'!D$8/100</f>
        <v>0.58503810711440984</v>
      </c>
    </row>
    <row r="428" spans="4:5" x14ac:dyDescent="0.3">
      <c r="D428" s="61">
        <v>4.1552690625856199</v>
      </c>
      <c r="E428" s="61">
        <f>D428/'6 ламп'!G$2*'Проверка стенда по стёклам'!D$8/100</f>
        <v>0.59960592533703028</v>
      </c>
    </row>
    <row r="429" spans="4:5" x14ac:dyDescent="0.3">
      <c r="D429" s="61">
        <v>4.0575990301313798</v>
      </c>
      <c r="E429" s="61">
        <f>D429/'6 ламп'!G$2*'Проверка стенда по стёклам'!D$8/100</f>
        <v>0.5855121255600837</v>
      </c>
    </row>
    <row r="430" spans="4:5" x14ac:dyDescent="0.3">
      <c r="D430" s="61">
        <v>4.1552865449724798</v>
      </c>
      <c r="E430" s="61">
        <f>D430/'6 ламп'!G$2*'Проверка стенда по стёклам'!D$8/100</f>
        <v>0.59960844804797686</v>
      </c>
    </row>
    <row r="431" spans="4:5" x14ac:dyDescent="0.3">
      <c r="D431" s="61">
        <v>4.1552723292801304</v>
      </c>
      <c r="E431" s="61">
        <f>D431/'6 ламп'!G$2*'Проверка стенда по стёклам'!D$8/100</f>
        <v>0.5996063967215195</v>
      </c>
    </row>
    <row r="432" spans="4:5" x14ac:dyDescent="0.3">
      <c r="D432" s="61">
        <v>4.05440941488179</v>
      </c>
      <c r="E432" s="61">
        <f>D432/'6 ламп'!G$2*'Проверка стенда по стёклам'!D$8/100</f>
        <v>0.58505186361930595</v>
      </c>
    </row>
    <row r="433" spans="4:5" x14ac:dyDescent="0.3">
      <c r="D433" s="61">
        <v>4.1551979885001602</v>
      </c>
      <c r="E433" s="61">
        <f>D433/'6 ламп'!G$2*'Проверка стенда по стёклам'!D$8/100</f>
        <v>0.59959566933624242</v>
      </c>
    </row>
    <row r="434" spans="4:5" x14ac:dyDescent="0.3">
      <c r="D434" s="61">
        <v>4.1551378704548796</v>
      </c>
      <c r="E434" s="61">
        <f>D434/'6 ламп'!G$2*'Проверка стенда по стёклам'!D$8/100</f>
        <v>0.59958699429363338</v>
      </c>
    </row>
    <row r="435" spans="4:5" x14ac:dyDescent="0.3">
      <c r="D435" s="61">
        <v>4.1550624616081899</v>
      </c>
      <c r="E435" s="61">
        <f>D435/'6 ламп'!G$2*'Проверка стенда по стёклам'!D$8/100</f>
        <v>0.59957611278617451</v>
      </c>
    </row>
    <row r="436" spans="4:5" x14ac:dyDescent="0.3">
      <c r="D436" s="61">
        <v>4.1549717698923301</v>
      </c>
      <c r="E436" s="61">
        <f>D436/'6 ламп'!G$2*'Проверка стенда по стёклам'!D$8/100</f>
        <v>0.5995630259584892</v>
      </c>
    </row>
    <row r="437" spans="4:5" x14ac:dyDescent="0.3">
      <c r="D437" s="61">
        <v>4.1548658050039702</v>
      </c>
      <c r="E437" s="61">
        <f>D437/'6 ламп'!G$2*'Проверка стенда по стёклам'!D$8/100</f>
        <v>0.59954773520980809</v>
      </c>
    </row>
    <row r="438" spans="4:5" x14ac:dyDescent="0.3">
      <c r="D438" s="61">
        <v>4.2550210944108704</v>
      </c>
      <c r="E438" s="61">
        <f>D438/'6 ламп'!G$2*'Проверка стенда по стёклам'!D$8/100</f>
        <v>0.61400015792364659</v>
      </c>
    </row>
    <row r="439" spans="4:5" x14ac:dyDescent="0.3">
      <c r="D439" s="61">
        <v>4.2548286833843703</v>
      </c>
      <c r="E439" s="61">
        <f>D439/'6 ламп'!G$2*'Проверка стенда по стёклам'!D$8/100</f>
        <v>0.61397239298475759</v>
      </c>
    </row>
    <row r="440" spans="4:5" x14ac:dyDescent="0.3">
      <c r="D440" s="61">
        <v>4.9642030893512796</v>
      </c>
      <c r="E440" s="61">
        <f>D440/'6 ламп'!G$2*'Проверка стенда по стёклам'!D$8/100</f>
        <v>0.71633522212861178</v>
      </c>
    </row>
    <row r="441" spans="4:5" x14ac:dyDescent="0.3">
      <c r="D441" s="61">
        <v>5.71537127441026</v>
      </c>
      <c r="E441" s="61">
        <f>D441/'6 ламп'!G$2*'Проверка стенда по стёклам'!D$8/100</f>
        <v>0.82472889962630003</v>
      </c>
    </row>
    <row r="442" spans="4:5" x14ac:dyDescent="0.3">
      <c r="D442" s="61">
        <v>5.7148246408219103</v>
      </c>
      <c r="E442" s="61">
        <f>D442/'6 ламп'!G$2*'Проверка стенда по стёклам'!D$8/100</f>
        <v>0.82465002032062185</v>
      </c>
    </row>
    <row r="443" spans="4:5" x14ac:dyDescent="0.3">
      <c r="D443" s="61">
        <v>5.9244194781171897</v>
      </c>
      <c r="E443" s="61">
        <f>D443/'6 ламп'!G$2*'Проверка стенда по стёклам'!D$8/100</f>
        <v>0.85489458558689602</v>
      </c>
    </row>
    <row r="444" spans="4:5" x14ac:dyDescent="0.3">
      <c r="D444" s="61">
        <v>6.5334864954718102</v>
      </c>
      <c r="E444" s="61">
        <f>D444/'6 ламп'!G$2*'Проверка стенда по стёклам'!D$8/100</f>
        <v>0.94278304407962621</v>
      </c>
    </row>
    <row r="445" spans="4:5" x14ac:dyDescent="0.3">
      <c r="D445" s="61">
        <v>6.5333958072135303</v>
      </c>
      <c r="E445" s="61">
        <f>D445/'6 ламп'!G$2*'Проверка стенда по стёклам'!D$8/100</f>
        <v>0.94276995775087002</v>
      </c>
    </row>
    <row r="446" spans="4:5" x14ac:dyDescent="0.3">
      <c r="D446" s="61">
        <v>6.6350260842979401</v>
      </c>
      <c r="E446" s="61">
        <f>D446/'6 ламп'!G$2*'Проверка стенда по стёклам'!D$8/100</f>
        <v>0.95743522139941406</v>
      </c>
    </row>
    <row r="447" spans="4:5" x14ac:dyDescent="0.3">
      <c r="D447" s="61">
        <v>6.6349977220172001</v>
      </c>
      <c r="E447" s="61">
        <f>D447/'6 ламп'!G$2*'Проверка стенда по стёклам'!D$8/100</f>
        <v>0.95743112871821068</v>
      </c>
    </row>
    <row r="448" spans="4:5" x14ac:dyDescent="0.3">
      <c r="D448" s="61">
        <v>6.6349676814760299</v>
      </c>
      <c r="E448" s="61">
        <f>D448/'6 ламп'!G$2*'Проверка стенда по стёклам'!D$8/100</f>
        <v>0.95742679386378493</v>
      </c>
    </row>
    <row r="449" spans="4:5" x14ac:dyDescent="0.3">
      <c r="D449" s="61">
        <v>6.6349359658020601</v>
      </c>
      <c r="E449" s="61">
        <f>D449/'6 ламп'!G$2*'Проверка стенда по стёклам'!D$8/100</f>
        <v>0.95742221728745447</v>
      </c>
    </row>
    <row r="450" spans="4:5" x14ac:dyDescent="0.3">
      <c r="D450" s="61">
        <v>6.6349025783244002</v>
      </c>
      <c r="E450" s="61">
        <f>D450/'6 ламп'!G$2*'Проверка стенда по стёклам'!D$8/100</f>
        <v>0.95741739946961035</v>
      </c>
    </row>
    <row r="451" spans="4:5" x14ac:dyDescent="0.3">
      <c r="D451" s="61">
        <v>6.7344573248217197</v>
      </c>
      <c r="E451" s="61">
        <f>D451/'6 ламп'!G$2*'Проверка стенда по стёклам'!D$8/100</f>
        <v>0.9717831637549379</v>
      </c>
    </row>
    <row r="452" spans="4:5" x14ac:dyDescent="0.3">
      <c r="D452" s="61">
        <v>6.7343715565290099</v>
      </c>
      <c r="E452" s="61">
        <f>D452/'6 ламп'!G$2*'Проверка стенда по стёклам'!D$8/100</f>
        <v>0.97177078737792355</v>
      </c>
    </row>
    <row r="453" spans="4:5" x14ac:dyDescent="0.3">
      <c r="D453" s="61">
        <v>6.8430581337562701</v>
      </c>
      <c r="E453" s="61">
        <f>D453/'6 ламп'!G$2*'Проверка стенда по стёклам'!D$8/100</f>
        <v>0.98745427615530601</v>
      </c>
    </row>
    <row r="454" spans="4:5" x14ac:dyDescent="0.3">
      <c r="D454" s="61">
        <v>6.8429897187877797</v>
      </c>
      <c r="E454" s="61">
        <f>D454/'6 ламп'!G$2*'Проверка стенда по стёклам'!D$8/100</f>
        <v>0.98744440386548038</v>
      </c>
    </row>
    <row r="455" spans="4:5" x14ac:dyDescent="0.3">
      <c r="D455" s="61">
        <v>6.8429209990801398</v>
      </c>
      <c r="E455" s="61">
        <f>D455/'6 ламп'!G$2*'Проверка стенда по стёклам'!D$8/100</f>
        <v>0.98743448760175168</v>
      </c>
    </row>
    <row r="456" spans="4:5" x14ac:dyDescent="0.3">
      <c r="D456" s="61">
        <v>6.9452537330733204</v>
      </c>
      <c r="E456" s="61">
        <f>D456/'6 ламп'!G$2*'Проверка стенда по стёклам'!D$8/100</f>
        <v>1.0022011158835959</v>
      </c>
    </row>
    <row r="457" spans="4:5" x14ac:dyDescent="0.3">
      <c r="D457" s="61">
        <v>6.9452539657844099</v>
      </c>
      <c r="E457" s="61">
        <f>D457/'6 ламп'!G$2*'Проверка стенда по стёклам'!D$8/100</f>
        <v>1.0022011494638396</v>
      </c>
    </row>
    <row r="458" spans="4:5" x14ac:dyDescent="0.3">
      <c r="D458" s="61">
        <v>6.9452541887881303</v>
      </c>
      <c r="E458" s="61">
        <f>D458/'6 ламп'!G$2*'Проверка стенда по стёклам'!D$8/100</f>
        <v>1.0022011816433087</v>
      </c>
    </row>
    <row r="459" spans="4:5" x14ac:dyDescent="0.3">
      <c r="D459" s="61">
        <v>6.9452544018438296</v>
      </c>
      <c r="E459" s="61">
        <f>D459/'6 ламп'!G$2*'Проверка стенда по стёклам'!D$8/100</f>
        <v>1.002201212387277</v>
      </c>
    </row>
    <row r="460" spans="4:5" x14ac:dyDescent="0.3">
      <c r="D460" s="61">
        <v>6.9452546047216801</v>
      </c>
      <c r="E460" s="61">
        <f>D460/'6 ламп'!G$2*'Проверка стенда по стёклам'!D$8/100</f>
        <v>1.0022012416625801</v>
      </c>
    </row>
    <row r="461" spans="4:5" x14ac:dyDescent="0.3">
      <c r="D461" s="61">
        <v>6.9452547972029004</v>
      </c>
      <c r="E461" s="61">
        <f>D461/'6 ламп'!G$2*'Проверка стенда по стёклам'!D$8/100</f>
        <v>1.0022012694376479</v>
      </c>
    </row>
    <row r="462" spans="4:5" x14ac:dyDescent="0.3">
      <c r="D462" s="61">
        <v>6.9452549790799596</v>
      </c>
      <c r="E462" s="61">
        <f>D462/'6 ламп'!G$2*'Проверка стенда по стёклам'!D$8/100</f>
        <v>1.0022012956825337</v>
      </c>
    </row>
    <row r="463" spans="4:5" x14ac:dyDescent="0.3">
      <c r="D463" s="61">
        <v>6.8309284721804202</v>
      </c>
      <c r="E463" s="61">
        <f>D463/'6 ламп'!G$2*'Проверка стенда по стёклам'!D$8/100</f>
        <v>0.98570396423959883</v>
      </c>
    </row>
    <row r="464" spans="4:5" x14ac:dyDescent="0.3">
      <c r="D464" s="61">
        <v>6.7318521924807504</v>
      </c>
      <c r="E464" s="61">
        <f>D464/'6 ламп'!G$2*'Проверка стенда по стёклам'!D$8/100</f>
        <v>0.97140724278221502</v>
      </c>
    </row>
    <row r="465" spans="4:5" x14ac:dyDescent="0.3">
      <c r="D465" s="61">
        <v>6.6336613759366996</v>
      </c>
      <c r="E465" s="61">
        <f>D465/'6 ламп'!G$2*'Проверка стенда по стёклам'!D$8/100</f>
        <v>0.95723829378595948</v>
      </c>
    </row>
    <row r="466" spans="4:5" x14ac:dyDescent="0.3">
      <c r="D466" s="61">
        <v>6.5190317168124201</v>
      </c>
      <c r="E466" s="61">
        <f>D466/'6 ламп'!G$2*'Проверка стенда по стёклам'!D$8/100</f>
        <v>0.94069721743324963</v>
      </c>
    </row>
    <row r="467" spans="4:5" x14ac:dyDescent="0.3">
      <c r="D467" s="61">
        <v>5.73214106388202</v>
      </c>
      <c r="E467" s="61">
        <f>D467/'6 ламп'!G$2*'Проверка стенда по стёклам'!D$8/100</f>
        <v>0.82714878266695824</v>
      </c>
    </row>
    <row r="468" spans="4:5" x14ac:dyDescent="0.3">
      <c r="D468" s="61">
        <v>5.7315520155599904</v>
      </c>
      <c r="E468" s="61">
        <f>D468/'6 ламп'!G$2*'Проверка стенда по стёклам'!D$8/100</f>
        <v>0.82706378290908944</v>
      </c>
    </row>
    <row r="469" spans="4:5" x14ac:dyDescent="0.3">
      <c r="D469" s="61">
        <v>5.5178934838079696</v>
      </c>
      <c r="E469" s="61">
        <f>D469/'6 ламп'!G$2*'Проверка стенда по стёклам'!D$8/100</f>
        <v>0.79623282594631595</v>
      </c>
    </row>
    <row r="470" spans="4:5" x14ac:dyDescent="0.3">
      <c r="D470" s="61">
        <v>4.9246403844454099</v>
      </c>
      <c r="E470" s="61">
        <f>D470/'6 ламп'!G$2*'Проверка стенда по стёклам'!D$8/100</f>
        <v>0.71062631810179089</v>
      </c>
    </row>
    <row r="471" spans="4:5" x14ac:dyDescent="0.3">
      <c r="D471" s="61">
        <v>4.92415693827102</v>
      </c>
      <c r="E471" s="61">
        <f>D471/'6 ламп'!G$2*'Проверка стенда по стёклам'!D$8/100</f>
        <v>0.71055655674906493</v>
      </c>
    </row>
    <row r="472" spans="4:5" x14ac:dyDescent="0.3">
      <c r="D472" s="61">
        <v>4.33357659465078</v>
      </c>
      <c r="E472" s="61">
        <f>D472/'6 ламп'!G$2*'Проверка стенда по стёклам'!D$8/100</f>
        <v>0.62533572794383541</v>
      </c>
    </row>
    <row r="473" spans="4:5" x14ac:dyDescent="0.3">
      <c r="D473" s="61">
        <v>4.4480224783298699</v>
      </c>
      <c r="E473" s="61">
        <f>D473/'6 ламп'!G$2*'Проверка стенда по стёклам'!D$8/100</f>
        <v>0.64185028547328571</v>
      </c>
    </row>
    <row r="474" spans="4:5" x14ac:dyDescent="0.3">
      <c r="D474" s="61">
        <v>4.34879800288578</v>
      </c>
      <c r="E474" s="61">
        <f>D474/'6 ламп'!G$2*'Проверка стенда по стёклам'!D$8/100</f>
        <v>0.6275321793485974</v>
      </c>
    </row>
    <row r="475" spans="4:5" x14ac:dyDescent="0.3">
      <c r="D475" s="61">
        <v>4.9415142905047</v>
      </c>
      <c r="E475" s="61">
        <f>D475/'6 ламп'!G$2*'Проверка стенда по стёклам'!D$8/100</f>
        <v>0.71306122518105342</v>
      </c>
    </row>
    <row r="476" spans="4:5" x14ac:dyDescent="0.3">
      <c r="D476" s="61">
        <v>4.84282741658361</v>
      </c>
      <c r="E476" s="61">
        <f>D476/'6 ламп'!G$2*'Проверка стенда по стёклам'!D$8/100</f>
        <v>0.69882069503371003</v>
      </c>
    </row>
    <row r="477" spans="4:5" x14ac:dyDescent="0.3">
      <c r="D477" s="61">
        <v>5.0566658851840396</v>
      </c>
      <c r="E477" s="61">
        <f>D477/'6 ламп'!G$2*'Проверка стенда по стёклам'!D$8/100</f>
        <v>0.72967761690967381</v>
      </c>
    </row>
    <row r="478" spans="4:5" x14ac:dyDescent="0.3">
      <c r="D478" s="61">
        <v>5.0735731735479197</v>
      </c>
      <c r="E478" s="61">
        <f>D478/'6 ламп'!G$2*'Проверка стенда по стёклам'!D$8/100</f>
        <v>0.73211734106030579</v>
      </c>
    </row>
    <row r="479" spans="4:5" x14ac:dyDescent="0.3">
      <c r="D479" s="61">
        <v>5.1610100270767703</v>
      </c>
      <c r="E479" s="61">
        <f>D479/'6 ламп'!G$2*'Проверка стенда по стёклам'!D$8/100</f>
        <v>0.74473449164166949</v>
      </c>
    </row>
    <row r="480" spans="4:5" x14ac:dyDescent="0.3">
      <c r="D480" s="61">
        <v>5.0274656513535003</v>
      </c>
      <c r="E480" s="61">
        <f>D480/'6 ламп'!G$2*'Проверка стенда по стёклам'!D$8/100</f>
        <v>0.72546401895432888</v>
      </c>
    </row>
    <row r="481" spans="4:5" x14ac:dyDescent="0.3">
      <c r="D481" s="61">
        <v>5.0273074069737902</v>
      </c>
      <c r="E481" s="61">
        <f>D481/'6 ламп'!G$2*'Проверка стенда по стёклам'!D$8/100</f>
        <v>0.72544118426750215</v>
      </c>
    </row>
    <row r="482" spans="4:5" x14ac:dyDescent="0.3">
      <c r="D482" s="61">
        <v>4.8387784210867899</v>
      </c>
      <c r="E482" s="61">
        <f>D482/'6 ламп'!G$2*'Проверка стенда по стёклам'!D$8/100</f>
        <v>0.69823642439924827</v>
      </c>
    </row>
    <row r="483" spans="4:5" x14ac:dyDescent="0.3">
      <c r="D483" s="61">
        <v>5.4284425479971699</v>
      </c>
      <c r="E483" s="61">
        <f>D483/'6 ламп'!G$2*'Проверка стенда по стёклам'!D$8/100</f>
        <v>0.78332504300103456</v>
      </c>
    </row>
    <row r="484" spans="4:5" x14ac:dyDescent="0.3">
      <c r="D484" s="61">
        <v>5.40606512986548</v>
      </c>
      <c r="E484" s="61">
        <f>D484/'6 ламп'!G$2*'Проверка стенда по стёклам'!D$8/100</f>
        <v>0.7800959783355671</v>
      </c>
    </row>
    <row r="485" spans="4:5" x14ac:dyDescent="0.3">
      <c r="D485" s="61">
        <v>4.7792542025407503</v>
      </c>
      <c r="E485" s="61">
        <f>D485/'6 ламп'!G$2*'Проверка стенда по стёклам'!D$8/100</f>
        <v>0.68964707107370127</v>
      </c>
    </row>
    <row r="486" spans="4:5" x14ac:dyDescent="0.3">
      <c r="D486" s="61">
        <v>4.9866675214797702</v>
      </c>
      <c r="E486" s="61">
        <f>D486/'6 ламп'!G$2*'Проверка стенда по стёклам'!D$8/100</f>
        <v>0.71957684292637369</v>
      </c>
    </row>
    <row r="487" spans="4:5" x14ac:dyDescent="0.3">
      <c r="D487" s="61">
        <v>5.6452131568147497</v>
      </c>
      <c r="E487" s="61">
        <f>D487/'6 ламп'!G$2*'Проверка стенда по стёклам'!D$8/100</f>
        <v>0.81460507313344133</v>
      </c>
    </row>
    <row r="488" spans="4:5" x14ac:dyDescent="0.3">
      <c r="D488" s="61">
        <v>5.7430412533205004</v>
      </c>
      <c r="E488" s="61">
        <f>D488/'6 ламп'!G$2*'Проверка стенда по стёклам'!D$8/100</f>
        <v>0.82872168157582982</v>
      </c>
    </row>
    <row r="489" spans="4:5" x14ac:dyDescent="0.3">
      <c r="D489" s="61">
        <v>5.7297854296721402</v>
      </c>
      <c r="E489" s="61">
        <f>D489/'6 ламп'!G$2*'Проверка стенда по стёклам'!D$8/100</f>
        <v>0.82680886431055411</v>
      </c>
    </row>
    <row r="490" spans="4:5" x14ac:dyDescent="0.3">
      <c r="D490" s="61">
        <v>5.8394290192454896</v>
      </c>
      <c r="E490" s="61">
        <f>D490/'6 ламп'!G$2*'Проверка стенда по стёклам'!D$8/100</f>
        <v>0.8426304501075742</v>
      </c>
    </row>
    <row r="491" spans="4:5" x14ac:dyDescent="0.3">
      <c r="D491" s="61">
        <v>5.9620328770044999</v>
      </c>
      <c r="E491" s="61">
        <f>D491/'6 ламп'!G$2*'Проверка стенда по стёклам'!D$8/100</f>
        <v>0.8603222044739538</v>
      </c>
    </row>
    <row r="492" spans="4:5" x14ac:dyDescent="0.3">
      <c r="D492" s="61">
        <v>5.9617746373748401</v>
      </c>
      <c r="E492" s="61">
        <f>D492/'6 ламп'!G$2*'Проверка стенда по стёклам'!D$8/100</f>
        <v>0.86028494045812975</v>
      </c>
    </row>
    <row r="493" spans="4:5" x14ac:dyDescent="0.3">
      <c r="D493" s="61">
        <v>5.9615239317421498</v>
      </c>
      <c r="E493" s="61">
        <f>D493/'6 ламп'!G$2*'Проверка стенда по стёклам'!D$8/100</f>
        <v>0.86024876359915581</v>
      </c>
    </row>
    <row r="494" spans="4:5" x14ac:dyDescent="0.3">
      <c r="D494" s="61">
        <v>5.9612808024045201</v>
      </c>
      <c r="E494" s="61">
        <f>D494/'6 ламп'!G$2*'Проверка стенда по стёклам'!D$8/100</f>
        <v>0.86021368000065224</v>
      </c>
    </row>
    <row r="495" spans="4:5" x14ac:dyDescent="0.3">
      <c r="D495" s="61">
        <v>6.6992021239952404</v>
      </c>
      <c r="E495" s="61">
        <f>D495/'6 ламп'!G$2*'Проверка стенда по стёклам'!D$8/100</f>
        <v>0.9666958331883464</v>
      </c>
    </row>
    <row r="496" spans="4:5" x14ac:dyDescent="0.3">
      <c r="D496" s="61">
        <v>6.69914500052659</v>
      </c>
      <c r="E496" s="61">
        <f>D496/'6 ламп'!G$2*'Проверка стенда по стёклам'!D$8/100</f>
        <v>0.9666875902635772</v>
      </c>
    </row>
    <row r="497" spans="4:5" x14ac:dyDescent="0.3">
      <c r="D497" s="61">
        <v>6.6990897935665199</v>
      </c>
      <c r="E497" s="61">
        <f>D497/'6 ламп'!G$2*'Проверка стенда по стёклам'!D$8/100</f>
        <v>0.96667962389127271</v>
      </c>
    </row>
    <row r="498" spans="4:5" x14ac:dyDescent="0.3">
      <c r="D498" s="61">
        <v>6.82214512285758</v>
      </c>
      <c r="E498" s="61">
        <f>D498/'6 ламп'!G$2*'Проверка стенда по стёклам'!D$8/100</f>
        <v>0.98443652566487438</v>
      </c>
    </row>
    <row r="499" spans="4:5" x14ac:dyDescent="0.3">
      <c r="D499" s="61">
        <v>6.9452534909060599</v>
      </c>
      <c r="E499" s="61">
        <f>D499/'6 ламп'!G$2*'Проверка стенда по стёклам'!D$8/100</f>
        <v>1.0022010809388253</v>
      </c>
    </row>
    <row r="500" spans="4:5" x14ac:dyDescent="0.3">
      <c r="D500" s="61">
        <v>6.9452532395441402</v>
      </c>
      <c r="E500" s="61">
        <f>D500/'6 ламп'!G$2*'Проверка стенда по стёклам'!D$8/100</f>
        <v>1.002201044667264</v>
      </c>
    </row>
    <row r="501" spans="4:5" x14ac:dyDescent="0.3">
      <c r="D501" s="61">
        <v>6.9452529792590996</v>
      </c>
      <c r="E501" s="61">
        <f>D501/'6 ламп'!G$2*'Проверка стенда по стёклам'!D$8/100</f>
        <v>1.0022010071080951</v>
      </c>
    </row>
    <row r="502" spans="4:5" x14ac:dyDescent="0.3">
      <c r="D502" s="61">
        <v>6.9452527103322002</v>
      </c>
      <c r="E502" s="61">
        <f>D502/'6 ламп'!G$2*'Проверка стенда по стёклам'!D$8/100</f>
        <v>1.0022009683019046</v>
      </c>
    </row>
    <row r="503" spans="4:5" x14ac:dyDescent="0.3">
      <c r="D503" s="61">
        <v>6.7277790399358697</v>
      </c>
      <c r="E503" s="61">
        <f>D503/'6 ламп'!G$2*'Проверка стенда по стёклам'!D$8/100</f>
        <v>0.97081948628223236</v>
      </c>
    </row>
    <row r="504" spans="4:5" x14ac:dyDescent="0.3">
      <c r="D504" s="61">
        <v>6.7278131603953</v>
      </c>
      <c r="E504" s="61">
        <f>D504/'6 ламп'!G$2*'Проверка стенда по стёклам'!D$8/100</f>
        <v>0.97082440986945162</v>
      </c>
    </row>
    <row r="505" spans="4:5" x14ac:dyDescent="0.3">
      <c r="D505" s="61">
        <v>5.9737040218381301</v>
      </c>
      <c r="E505" s="61">
        <f>D505/'6 ламп'!G$2*'Проверка стенда по стёклам'!D$8/100</f>
        <v>0.86200635235759449</v>
      </c>
    </row>
    <row r="506" spans="4:5" x14ac:dyDescent="0.3">
      <c r="D506" s="61">
        <v>5.8720397442555701</v>
      </c>
      <c r="E506" s="61">
        <f>D506/'6 ламп'!G$2*'Проверка стенда по стёклам'!D$8/100</f>
        <v>0.84733618243226116</v>
      </c>
    </row>
    <row r="507" spans="4:5" x14ac:dyDescent="0.3">
      <c r="D507" s="61">
        <v>5.7636191676051398</v>
      </c>
      <c r="E507" s="61">
        <f>D507/'6 ламп'!G$2*'Проверка стенда по стёклам'!D$8/100</f>
        <v>0.83169107757649929</v>
      </c>
    </row>
    <row r="508" spans="4:5" x14ac:dyDescent="0.3">
      <c r="D508" s="61">
        <v>5.7638782549468601</v>
      </c>
      <c r="E508" s="61">
        <f>D508/'6 ламп'!G$2*'Проверка стенда по стёклам'!D$8/100</f>
        <v>0.83172846391729582</v>
      </c>
    </row>
    <row r="509" spans="4:5" x14ac:dyDescent="0.3">
      <c r="D509" s="61">
        <v>5.5555886590477401</v>
      </c>
      <c r="E509" s="61">
        <f>D509/'6 ламп'!G$2*'Проверка стенда по стёклам'!D$8/100</f>
        <v>0.80167224517283397</v>
      </c>
    </row>
    <row r="510" spans="4:5" x14ac:dyDescent="0.3">
      <c r="D510" s="61">
        <v>6.1076397451623698</v>
      </c>
      <c r="E510" s="61">
        <f>D510/'6 ламп'!G$2*'Проверка стенда по стёклам'!D$8/100</f>
        <v>0.88133329656022652</v>
      </c>
    </row>
    <row r="511" spans="4:5" x14ac:dyDescent="0.3">
      <c r="D511" s="61">
        <v>6.2163311488342696</v>
      </c>
      <c r="E511" s="61">
        <f>D511/'6 ламп'!G$2*'Проверка стенда по стёклам'!D$8/100</f>
        <v>0.89701748179426688</v>
      </c>
    </row>
    <row r="512" spans="4:5" x14ac:dyDescent="0.3">
      <c r="D512" s="61">
        <v>6.32499577662617</v>
      </c>
      <c r="E512" s="61">
        <f>D512/'6 ламп'!G$2*'Проверка стенда по стёклам'!D$8/100</f>
        <v>0.91269780326495953</v>
      </c>
    </row>
    <row r="513" spans="4:5" x14ac:dyDescent="0.3">
      <c r="D513" s="61">
        <v>5.7166574775476304</v>
      </c>
      <c r="E513" s="61">
        <f>D513/'6 ламп'!G$2*'Проверка стенда по стёклам'!D$8/100</f>
        <v>0.82491449892462199</v>
      </c>
    </row>
    <row r="514" spans="4:5" x14ac:dyDescent="0.3">
      <c r="D514" s="61">
        <v>5.7170794220453498</v>
      </c>
      <c r="E514" s="61">
        <f>D514/'6 ламп'!G$2*'Проверка стенда по стёклам'!D$8/100</f>
        <v>0.82497538557652961</v>
      </c>
    </row>
    <row r="515" spans="4:5" x14ac:dyDescent="0.3">
      <c r="D515" s="61">
        <v>5.7174956270905204</v>
      </c>
      <c r="E515" s="61">
        <f>D515/'6 ламп'!G$2*'Проверка стенда по стёклам'!D$8/100</f>
        <v>0.82503544402460616</v>
      </c>
    </row>
    <row r="516" spans="4:5" x14ac:dyDescent="0.3">
      <c r="D516" s="61">
        <v>5.0664596341756596</v>
      </c>
      <c r="E516" s="61">
        <f>D516/'6 ламп'!G$2*'Проверка стенда по стёклам'!D$8/100</f>
        <v>0.731090856302404</v>
      </c>
    </row>
    <row r="517" spans="4:5" x14ac:dyDescent="0.3">
      <c r="D517" s="61">
        <v>5.06690593724145</v>
      </c>
      <c r="E517" s="61">
        <f>D517/'6 ламп'!G$2*'Проверка стенда по стёклам'!D$8/100</f>
        <v>0.731155257899199</v>
      </c>
    </row>
    <row r="518" spans="4:5" x14ac:dyDescent="0.3">
      <c r="D518" s="61">
        <v>4.3639229340217103</v>
      </c>
      <c r="E518" s="61">
        <f>D518/'6 ламп'!G$2*'Проверка стенда по стёклам'!D$8/100</f>
        <v>0.62971470909404181</v>
      </c>
    </row>
    <row r="519" spans="4:5" x14ac:dyDescent="0.3">
      <c r="D519" s="61">
        <v>4.2442524753915096</v>
      </c>
      <c r="E519" s="61">
        <f>D519/'6 ламп'!G$2*'Проверка стенда по стёклам'!D$8/100</f>
        <v>0.61244624464523945</v>
      </c>
    </row>
    <row r="520" spans="4:5" x14ac:dyDescent="0.3">
      <c r="D520" s="61">
        <v>4.2332371678229297</v>
      </c>
      <c r="E520" s="61">
        <f>D520/'6 ламп'!G$2*'Проверка стенда по стёклам'!D$8/100</f>
        <v>0.61085673417358288</v>
      </c>
    </row>
    <row r="521" spans="4:5" x14ac:dyDescent="0.3">
      <c r="D521" s="61">
        <v>4.1137661297908696</v>
      </c>
      <c r="E521" s="61">
        <f>D521/'6 ламп'!G$2*'Проверка стенда по стёклам'!D$8/100</f>
        <v>0.59361704614586863</v>
      </c>
    </row>
    <row r="522" spans="4:5" x14ac:dyDescent="0.3">
      <c r="D522" s="61">
        <v>3.8934400871160202</v>
      </c>
      <c r="E522" s="61">
        <f>D522/'6 ламп'!G$2*'Проверка стенда по стёклам'!D$8/100</f>
        <v>0.56182396639480803</v>
      </c>
    </row>
    <row r="523" spans="4:5" x14ac:dyDescent="0.3">
      <c r="D523" s="61">
        <v>3.8265698673521702</v>
      </c>
      <c r="E523" s="61">
        <f>D523/'6 ламп'!G$2*'Проверка стенда по стёклам'!D$8/100</f>
        <v>0.55217458403350217</v>
      </c>
    </row>
    <row r="524" spans="4:5" x14ac:dyDescent="0.3">
      <c r="D524" s="61">
        <v>3.0095099296673702</v>
      </c>
      <c r="E524" s="61">
        <f>D524/'6 ламп'!G$2*'Проверка стенда по стёклам'!D$8/100</f>
        <v>0.43427271712371862</v>
      </c>
    </row>
    <row r="525" spans="4:5" x14ac:dyDescent="0.3">
      <c r="D525" s="61">
        <v>2.9013539733382498</v>
      </c>
      <c r="E525" s="61">
        <f>D525/'6 ламп'!G$2*'Проверка стенда по стёклам'!D$8/100</f>
        <v>0.41866579701850648</v>
      </c>
    </row>
    <row r="526" spans="4:5" x14ac:dyDescent="0.3">
      <c r="D526" s="61">
        <v>2.8692794016352301</v>
      </c>
      <c r="E526" s="61">
        <f>D526/'6 ламп'!G$2*'Проверка стенда по стёклам'!D$8/100</f>
        <v>0.41403743169339541</v>
      </c>
    </row>
    <row r="527" spans="4:5" x14ac:dyDescent="0.3">
      <c r="D527" s="61">
        <v>2.88083963993091</v>
      </c>
      <c r="E527" s="61">
        <f>D527/'6 ламп'!G$2*'Проверка стенда по стёклам'!D$8/100</f>
        <v>0.41570557574760608</v>
      </c>
    </row>
    <row r="528" spans="4:5" x14ac:dyDescent="0.3">
      <c r="D528" s="61">
        <v>3.0941042706897499</v>
      </c>
      <c r="E528" s="61">
        <f>D528/'6 ламп'!G$2*'Проверка стенда по стёклам'!D$8/100</f>
        <v>0.44647969274022359</v>
      </c>
    </row>
    <row r="529" spans="4:5" x14ac:dyDescent="0.3">
      <c r="D529" s="61">
        <v>3.09472715368114</v>
      </c>
      <c r="E529" s="61">
        <f>D529/'6 ламп'!G$2*'Проверка стенда по стёклам'!D$8/100</f>
        <v>0.44656957484576332</v>
      </c>
    </row>
    <row r="530" spans="4:5" x14ac:dyDescent="0.3">
      <c r="D530" s="61">
        <v>3.1622464513447901</v>
      </c>
      <c r="E530" s="61">
        <f>D530/'6 ламп'!G$2*'Проверка стенда по стёклам'!D$8/100</f>
        <v>0.45631261924167243</v>
      </c>
    </row>
    <row r="531" spans="4:5" x14ac:dyDescent="0.3">
      <c r="D531" s="61">
        <v>3.4014133675457701</v>
      </c>
      <c r="E531" s="61">
        <f>D531/'6 ламп'!G$2*'Проверка стенда по стёклам'!D$8/100</f>
        <v>0.49082443976129442</v>
      </c>
    </row>
    <row r="532" spans="4:5" x14ac:dyDescent="0.3">
      <c r="D532" s="61">
        <v>3.4018830388063601</v>
      </c>
      <c r="E532" s="61">
        <f>D532/'6 ламп'!G$2*'Проверка стенда по стёклам'!D$8/100</f>
        <v>0.49089221339197109</v>
      </c>
    </row>
    <row r="533" spans="4:5" x14ac:dyDescent="0.3">
      <c r="D533" s="61">
        <v>4.8284461606607696</v>
      </c>
      <c r="E533" s="61">
        <f>D533/'6 ламп'!G$2*'Проверка стенда по стёклам'!D$8/100</f>
        <v>0.69674547772882678</v>
      </c>
    </row>
    <row r="534" spans="4:5" x14ac:dyDescent="0.3">
      <c r="D534" s="61">
        <v>4.8281486683213997</v>
      </c>
      <c r="E534" s="61">
        <f>D534/'6 ламп'!G$2*'Проверка стенда по стёклам'!D$8/100</f>
        <v>0.69670254954132749</v>
      </c>
    </row>
    <row r="535" spans="4:5" x14ac:dyDescent="0.3">
      <c r="D535" s="61">
        <v>4.9464354545047202</v>
      </c>
      <c r="E535" s="61">
        <f>D535/'6 ламп'!G$2*'Проверка стенда по стёклам'!D$8/100</f>
        <v>0.71377134985638091</v>
      </c>
    </row>
    <row r="536" spans="4:5" x14ac:dyDescent="0.3">
      <c r="D536" s="61">
        <v>4.9460391663913299</v>
      </c>
      <c r="E536" s="61">
        <f>D536/'6 ламп'!G$2*'Проверка стенда по стёклам'!D$8/100</f>
        <v>0.71371416542443444</v>
      </c>
    </row>
    <row r="537" spans="4:5" x14ac:dyDescent="0.3">
      <c r="D537" s="61">
        <v>5.5972057035551197</v>
      </c>
      <c r="E537" s="61">
        <f>D537/'6 ламп'!G$2*'Проверка стенда по стёклам'!D$8/100</f>
        <v>0.80767759070059442</v>
      </c>
    </row>
    <row r="538" spans="4:5" x14ac:dyDescent="0.3">
      <c r="D538" s="61">
        <v>5.8151273811146202</v>
      </c>
      <c r="E538" s="61">
        <f>D538/'6 ламп'!G$2*'Проверка стенда по стёклам'!D$8/100</f>
        <v>0.83912372021855985</v>
      </c>
    </row>
    <row r="539" spans="4:5" x14ac:dyDescent="0.3">
      <c r="D539" s="61">
        <v>6.4247611009993602</v>
      </c>
      <c r="E539" s="61">
        <f>D539/'6 ламп'!G$2*'Проверка стенда по стёклам'!D$8/100</f>
        <v>0.92709395396816152</v>
      </c>
    </row>
    <row r="540" spans="4:5" x14ac:dyDescent="0.3">
      <c r="D540" s="61">
        <v>6.4246577552039996</v>
      </c>
      <c r="E540" s="61">
        <f>D540/'6 ламп'!G$2*'Проверка стенда по стёклам'!D$8/100</f>
        <v>0.9270790411549783</v>
      </c>
    </row>
    <row r="541" spans="4:5" x14ac:dyDescent="0.3">
      <c r="D541" s="61">
        <v>6.5331908171634803</v>
      </c>
      <c r="E541" s="61">
        <f>D541/'6 ламп'!G$2*'Проверка стенда по стёклам'!D$8/100</f>
        <v>0.94274037765706797</v>
      </c>
    </row>
    <row r="542" spans="4:5" x14ac:dyDescent="0.3">
      <c r="D542" s="61">
        <v>6.5330947700431699</v>
      </c>
      <c r="E542" s="61">
        <f>D542/'6 ламп'!G$2*'Проверка стенда по стёклам'!D$8/100</f>
        <v>0.9427265180437473</v>
      </c>
    </row>
    <row r="543" spans="4:5" x14ac:dyDescent="0.3">
      <c r="D543" s="61">
        <v>6.6349519037219702</v>
      </c>
      <c r="E543" s="61">
        <f>D543/'6 ламп'!G$2*'Проверка стенда по стёклам'!D$8/100</f>
        <v>0.95742451713159737</v>
      </c>
    </row>
    <row r="544" spans="4:5" x14ac:dyDescent="0.3">
      <c r="D544" s="61">
        <v>6.63491944495666</v>
      </c>
      <c r="E544" s="61">
        <f>D544/'6 ламп'!G$2*'Проверка стенда по стёклам'!D$8/100</f>
        <v>0.95741983332707936</v>
      </c>
    </row>
    <row r="545" spans="4:5" x14ac:dyDescent="0.3">
      <c r="D545" s="61">
        <v>6.7344518038417203</v>
      </c>
      <c r="E545" s="61">
        <f>D545/'6 ламп'!G$2*'Проверка стенда по стёклам'!D$8/100</f>
        <v>0.97178236707672727</v>
      </c>
    </row>
    <row r="546" spans="4:5" x14ac:dyDescent="0.3">
      <c r="D546" s="61">
        <v>6.7343672575585201</v>
      </c>
      <c r="E546" s="61">
        <f>D546/'6 ламп'!G$2*'Проверка стенда по стёклам'!D$8/100</f>
        <v>0.97177016703586139</v>
      </c>
    </row>
    <row r="547" spans="4:5" x14ac:dyDescent="0.3">
      <c r="D547" s="61">
        <v>6.7342816294120196</v>
      </c>
      <c r="E547" s="61">
        <f>D547/'6 ламп'!G$2*'Проверка стенда по стёклам'!D$8/100</f>
        <v>0.97175781088196533</v>
      </c>
    </row>
    <row r="548" spans="4:5" x14ac:dyDescent="0.3">
      <c r="D548" s="61">
        <v>6.73419492832166</v>
      </c>
      <c r="E548" s="61">
        <f>D548/'6 ламп'!G$2*'Проверка стенда по стёклам'!D$8/100</f>
        <v>0.97174529990211544</v>
      </c>
    </row>
    <row r="549" spans="4:5" x14ac:dyDescent="0.3">
      <c r="D549" s="61">
        <v>6.8428716119638802</v>
      </c>
      <c r="E549" s="61">
        <f>D549/'6 ламп'!G$2*'Проверка стенда по стёклам'!D$8/100</f>
        <v>0.98742736103374895</v>
      </c>
    </row>
    <row r="550" spans="4:5" x14ac:dyDescent="0.3">
      <c r="D550" s="61">
        <v>6.8428019648939902</v>
      </c>
      <c r="E550" s="61">
        <f>D550/'6 ламп'!G$2*'Проверка стенда по стёклам'!D$8/100</f>
        <v>0.98741731095151375</v>
      </c>
    </row>
    <row r="551" spans="4:5" x14ac:dyDescent="0.3">
      <c r="D551" s="61">
        <v>6.9452364153411201</v>
      </c>
      <c r="E551" s="61">
        <f>D551/'6 ламп'!G$2*'Проверка стенда по стёклам'!D$8/100</f>
        <v>1.0021986169323405</v>
      </c>
    </row>
    <row r="552" spans="4:5" x14ac:dyDescent="0.3">
      <c r="D552" s="61">
        <v>6.9452361806409302</v>
      </c>
      <c r="E552" s="61">
        <f>D552/'6 ламп'!G$2*'Проверка стенда по стёклам'!D$8/100</f>
        <v>1.0021985830650693</v>
      </c>
    </row>
    <row r="553" spans="4:5" x14ac:dyDescent="0.3">
      <c r="D553" s="61">
        <v>6.94523595568117</v>
      </c>
      <c r="E553" s="61">
        <f>D553/'6 ламп'!G$2*'Проверка стенда по стёклам'!D$8/100</f>
        <v>1.0021985506033435</v>
      </c>
    </row>
    <row r="554" spans="4:5" x14ac:dyDescent="0.3">
      <c r="D554" s="61">
        <v>6.9452357407110199</v>
      </c>
      <c r="E554" s="61">
        <f>D554/'6 ламп'!G$2*'Проверка стенда по стёклам'!D$8/100</f>
        <v>1.0021985195831196</v>
      </c>
    </row>
    <row r="555" spans="4:5" x14ac:dyDescent="0.3">
      <c r="D555" s="61">
        <v>6.9452355359686999</v>
      </c>
      <c r="E555" s="61">
        <f>D555/'6 ламп'!G$2*'Проверка стенда по стёклам'!D$8/100</f>
        <v>1.0021984900387735</v>
      </c>
    </row>
    <row r="556" spans="4:5" x14ac:dyDescent="0.3">
      <c r="D556" s="61">
        <v>6.9452353416811397</v>
      </c>
      <c r="E556" s="61">
        <f>D556/'6 ламп'!G$2*'Проверка стенда по стёклам'!D$8/100</f>
        <v>1.0021984620030504</v>
      </c>
    </row>
    <row r="557" spans="4:5" x14ac:dyDescent="0.3">
      <c r="D557" s="61">
        <v>6.8462159107537</v>
      </c>
      <c r="E557" s="61">
        <f>D557/'6 ламп'!G$2*'Проверка стенда по стёклам'!D$8/100</f>
        <v>0.98790994383170272</v>
      </c>
    </row>
    <row r="558" spans="4:5" x14ac:dyDescent="0.3">
      <c r="D558" s="61">
        <v>6.8462574793301103</v>
      </c>
      <c r="E558" s="61">
        <f>D558/'6 ламп'!G$2*'Проверка стенда по стёклам'!D$8/100</f>
        <v>0.98791594218327705</v>
      </c>
    </row>
    <row r="559" spans="4:5" x14ac:dyDescent="0.3">
      <c r="D559" s="61">
        <v>6.8462984475101196</v>
      </c>
      <c r="E559" s="61">
        <f>D559/'6 ламп'!G$2*'Проверка стенда по стёклам'!D$8/100</f>
        <v>0.98792185389756415</v>
      </c>
    </row>
    <row r="560" spans="4:5" x14ac:dyDescent="0.3">
      <c r="D560" s="61">
        <v>6.8463388119623101</v>
      </c>
      <c r="E560" s="61">
        <f>D560/'6 ламп'!G$2*'Проверка стенда по стёклам'!D$8/100</f>
        <v>0.98792767849383989</v>
      </c>
    </row>
    <row r="561" spans="4:5" x14ac:dyDescent="0.3">
      <c r="D561" s="61">
        <v>6.7482376709422001</v>
      </c>
      <c r="E561" s="61">
        <f>D561/'6 ламп'!G$2*'Проверка стенда по стёклам'!D$8/100</f>
        <v>0.97377166968862905</v>
      </c>
    </row>
    <row r="562" spans="4:5" x14ac:dyDescent="0.3">
      <c r="D562" s="61">
        <v>6.7482512743553</v>
      </c>
      <c r="E562" s="61">
        <f>D562/'6 ламп'!G$2*'Проверка стенда по стёклам'!D$8/100</f>
        <v>0.97377363266310235</v>
      </c>
    </row>
    <row r="563" spans="4:5" x14ac:dyDescent="0.3">
      <c r="D563" s="61">
        <v>6.0568173014591098</v>
      </c>
      <c r="E563" s="61">
        <f>D563/'6 ламп'!G$2*'Проверка стенда по стёклам'!D$8/100</f>
        <v>0.87399961060016007</v>
      </c>
    </row>
    <row r="564" spans="4:5" x14ac:dyDescent="0.3">
      <c r="D564" s="61">
        <v>5.9583544480620301</v>
      </c>
      <c r="E564" s="61">
        <f>D564/'6 ламп'!G$2*'Проверка стенда по стёклам'!D$8/100</f>
        <v>0.85979140664675757</v>
      </c>
    </row>
    <row r="565" spans="4:5" x14ac:dyDescent="0.3">
      <c r="D565" s="61">
        <v>5.9586632884610102</v>
      </c>
      <c r="E565" s="61">
        <f>D565/'6 ламп'!G$2*'Проверка стенда по стёклам'!D$8/100</f>
        <v>0.85983597236089626</v>
      </c>
    </row>
    <row r="566" spans="4:5" x14ac:dyDescent="0.3">
      <c r="D566" s="61">
        <v>5.9589657561682099</v>
      </c>
      <c r="E566" s="61">
        <f>D566/'6 ламп'!G$2*'Проверка стенда по стёклам'!D$8/100</f>
        <v>0.85987961849469119</v>
      </c>
    </row>
    <row r="567" spans="4:5" x14ac:dyDescent="0.3">
      <c r="D567" s="61">
        <v>5.8609575266443104</v>
      </c>
      <c r="E567" s="61">
        <f>D567/'6 ламп'!G$2*'Проверка стенда по стёклам'!D$8/100</f>
        <v>0.84573701683179081</v>
      </c>
    </row>
    <row r="568" spans="4:5" x14ac:dyDescent="0.3">
      <c r="D568" s="61">
        <v>5.1728804117687499</v>
      </c>
      <c r="E568" s="61">
        <f>D568/'6 ламп'!G$2*'Проверка стенда по стёклам'!D$8/100</f>
        <v>0.74644738986562043</v>
      </c>
    </row>
    <row r="569" spans="4:5" x14ac:dyDescent="0.3">
      <c r="D569" s="61">
        <v>5.1729216233265696</v>
      </c>
      <c r="E569" s="61">
        <f>D569/'6 ламп'!G$2*'Проверка стенда по стёклам'!D$8/100</f>
        <v>0.74645333669936065</v>
      </c>
    </row>
    <row r="570" spans="4:5" x14ac:dyDescent="0.3">
      <c r="D570" s="61">
        <v>5.0744257992890898</v>
      </c>
      <c r="E570" s="61">
        <f>D570/'6 ламп'!G$2*'Проверка стенда по стёклам'!D$8/100</f>
        <v>0.73224037507779072</v>
      </c>
    </row>
    <row r="571" spans="4:5" x14ac:dyDescent="0.3">
      <c r="D571" s="61">
        <v>5.1729687276222398</v>
      </c>
      <c r="E571" s="61">
        <f>D571/'6 ламп'!G$2*'Проверка стенда по стёклам'!D$8/100</f>
        <v>0.74646013385602317</v>
      </c>
    </row>
    <row r="572" spans="4:5" x14ac:dyDescent="0.3">
      <c r="D572" s="61">
        <v>5.1729746160621302</v>
      </c>
      <c r="E572" s="61">
        <f>D572/'6 ламп'!G$2*'Проверка стенда по стёклам'!D$8/100</f>
        <v>0.74646098355874879</v>
      </c>
    </row>
  </sheetData>
  <mergeCells count="3">
    <mergeCell ref="A1:B1"/>
    <mergeCell ref="F1:G1"/>
    <mergeCell ref="H1:J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85E6-722A-442C-AF70-6C159E9F5C78}">
  <dimension ref="A1:C286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A1">
        <v>1.88</v>
      </c>
      <c r="B1" s="61">
        <v>0.63615431090258201</v>
      </c>
      <c r="C1">
        <f>CORREL(A:A,B:B)</f>
        <v>0.79414055894008395</v>
      </c>
    </row>
    <row r="2" spans="1:3" x14ac:dyDescent="0.3">
      <c r="A2">
        <v>1.9</v>
      </c>
      <c r="B2" s="61">
        <v>0.59706926742537603</v>
      </c>
    </row>
    <row r="3" spans="1:3" x14ac:dyDescent="0.3">
      <c r="A3">
        <v>1.9</v>
      </c>
      <c r="B3" s="61">
        <v>0.59701175339296297</v>
      </c>
    </row>
    <row r="4" spans="1:3" x14ac:dyDescent="0.3">
      <c r="A4">
        <v>1.89</v>
      </c>
      <c r="B4" s="61">
        <v>0.60179807719817602</v>
      </c>
    </row>
    <row r="5" spans="1:3" x14ac:dyDescent="0.3">
      <c r="A5">
        <v>1.89</v>
      </c>
      <c r="B5" s="61">
        <v>0.60662057233630196</v>
      </c>
    </row>
    <row r="6" spans="1:3" x14ac:dyDescent="0.3">
      <c r="A6">
        <v>1.9</v>
      </c>
      <c r="B6" s="61">
        <v>0.60654935536202303</v>
      </c>
    </row>
    <row r="7" spans="1:3" x14ac:dyDescent="0.3">
      <c r="A7">
        <v>1.9</v>
      </c>
      <c r="B7" s="61">
        <v>0.61137881469744504</v>
      </c>
    </row>
    <row r="8" spans="1:3" x14ac:dyDescent="0.3">
      <c r="A8">
        <v>1.96</v>
      </c>
      <c r="B8" s="61">
        <v>0.67999647406226604</v>
      </c>
    </row>
    <row r="9" spans="1:3" x14ac:dyDescent="0.3">
      <c r="A9">
        <v>1.96</v>
      </c>
      <c r="B9" s="61">
        <v>0.68489339415980599</v>
      </c>
    </row>
    <row r="10" spans="1:3" x14ac:dyDescent="0.3">
      <c r="A10">
        <v>1.98</v>
      </c>
      <c r="B10" s="61">
        <v>0.68488476338455895</v>
      </c>
    </row>
    <row r="11" spans="1:3" x14ac:dyDescent="0.3">
      <c r="A11">
        <v>1.98</v>
      </c>
      <c r="B11" s="61">
        <v>0.69471589080413498</v>
      </c>
    </row>
    <row r="12" spans="1:3" x14ac:dyDescent="0.3">
      <c r="A12">
        <v>1.97</v>
      </c>
      <c r="B12" s="61">
        <v>0.67368100664490105</v>
      </c>
    </row>
    <row r="13" spans="1:3" x14ac:dyDescent="0.3">
      <c r="A13">
        <v>1.97</v>
      </c>
      <c r="B13" s="61">
        <v>0.67370069265518195</v>
      </c>
    </row>
    <row r="14" spans="1:3" x14ac:dyDescent="0.3">
      <c r="A14">
        <v>1.87</v>
      </c>
      <c r="B14" s="61">
        <v>0.67371994388103695</v>
      </c>
    </row>
    <row r="15" spans="1:3" x14ac:dyDescent="0.3">
      <c r="A15">
        <v>1.87</v>
      </c>
      <c r="B15" s="61">
        <v>0.66835286536332905</v>
      </c>
    </row>
    <row r="16" spans="1:3" x14ac:dyDescent="0.3">
      <c r="A16">
        <v>1.72</v>
      </c>
      <c r="B16" s="61">
        <v>0.64685263580387198</v>
      </c>
    </row>
    <row r="17" spans="1:2" x14ac:dyDescent="0.3">
      <c r="A17">
        <v>1.72</v>
      </c>
      <c r="B17" s="61">
        <v>0.60367586596793699</v>
      </c>
    </row>
    <row r="18" spans="1:2" x14ac:dyDescent="0.3">
      <c r="A18">
        <v>1.56</v>
      </c>
      <c r="B18" s="61">
        <v>0.49950736721169697</v>
      </c>
    </row>
    <row r="19" spans="1:2" x14ac:dyDescent="0.3">
      <c r="A19">
        <v>1.56</v>
      </c>
      <c r="B19" s="61">
        <v>0.416644598671848</v>
      </c>
    </row>
    <row r="20" spans="1:2" x14ac:dyDescent="0.3">
      <c r="A20">
        <v>1.4</v>
      </c>
      <c r="B20" s="61">
        <v>0.38824430037860302</v>
      </c>
    </row>
    <row r="21" spans="1:2" x14ac:dyDescent="0.3">
      <c r="A21">
        <v>1.4</v>
      </c>
      <c r="B21" s="61">
        <v>0.370975836034387</v>
      </c>
    </row>
    <row r="22" spans="1:2" x14ac:dyDescent="0.3">
      <c r="A22">
        <v>1.23</v>
      </c>
      <c r="B22" s="61">
        <v>0.30013491402683401</v>
      </c>
    </row>
    <row r="23" spans="1:2" x14ac:dyDescent="0.3">
      <c r="A23">
        <v>1.23</v>
      </c>
      <c r="B23" s="61">
        <v>0.296625752076564</v>
      </c>
    </row>
    <row r="24" spans="1:2" x14ac:dyDescent="0.3">
      <c r="A24">
        <v>1.02</v>
      </c>
      <c r="B24" s="61">
        <v>0.36526314435767898</v>
      </c>
    </row>
    <row r="25" spans="1:2" x14ac:dyDescent="0.3">
      <c r="A25">
        <v>1.02</v>
      </c>
      <c r="B25" s="61">
        <v>0.38886018674296802</v>
      </c>
    </row>
    <row r="26" spans="1:2" x14ac:dyDescent="0.3">
      <c r="A26">
        <v>0.95</v>
      </c>
      <c r="B26" s="61">
        <v>0.42654241210052901</v>
      </c>
    </row>
    <row r="27" spans="1:2" x14ac:dyDescent="0.3">
      <c r="A27">
        <v>0.95</v>
      </c>
      <c r="B27" s="61">
        <v>0.47364240688187498</v>
      </c>
    </row>
    <row r="28" spans="1:2" x14ac:dyDescent="0.3">
      <c r="A28">
        <v>1.23</v>
      </c>
      <c r="B28" s="61">
        <v>0.54278359151422395</v>
      </c>
    </row>
    <row r="29" spans="1:2" x14ac:dyDescent="0.3">
      <c r="A29">
        <v>1.23</v>
      </c>
      <c r="B29" s="61">
        <v>0.57276340357819799</v>
      </c>
    </row>
    <row r="30" spans="1:2" x14ac:dyDescent="0.3">
      <c r="A30">
        <v>1.54</v>
      </c>
      <c r="B30" s="61">
        <v>0.61365457966435499</v>
      </c>
    </row>
    <row r="31" spans="1:2" x14ac:dyDescent="0.3">
      <c r="A31">
        <v>1.54</v>
      </c>
      <c r="B31" s="61">
        <v>0.63305481557583299</v>
      </c>
    </row>
    <row r="32" spans="1:2" x14ac:dyDescent="0.3">
      <c r="A32">
        <v>1.5</v>
      </c>
      <c r="B32" s="61">
        <v>0.58330186983434995</v>
      </c>
    </row>
    <row r="33" spans="1:2" x14ac:dyDescent="0.3">
      <c r="A33">
        <v>1.5</v>
      </c>
      <c r="B33" s="61">
        <v>0.58249979047008804</v>
      </c>
    </row>
    <row r="34" spans="1:2" x14ac:dyDescent="0.3">
      <c r="A34">
        <v>1.58</v>
      </c>
      <c r="B34" s="61">
        <v>0.64078541321037497</v>
      </c>
    </row>
    <row r="35" spans="1:2" x14ac:dyDescent="0.3">
      <c r="A35">
        <v>1.58</v>
      </c>
      <c r="B35" s="61">
        <v>0.683939645659569</v>
      </c>
    </row>
    <row r="36" spans="1:2" x14ac:dyDescent="0.3">
      <c r="A36">
        <v>1.89</v>
      </c>
      <c r="B36" s="61">
        <v>0.69473353570598995</v>
      </c>
    </row>
    <row r="37" spans="1:2" x14ac:dyDescent="0.3">
      <c r="A37">
        <v>1.89</v>
      </c>
      <c r="B37" s="61">
        <v>0.69473409694700905</v>
      </c>
    </row>
    <row r="38" spans="1:2" x14ac:dyDescent="0.3">
      <c r="A38">
        <v>1.85</v>
      </c>
      <c r="B38" s="61">
        <v>0.66987803936455104</v>
      </c>
    </row>
    <row r="39" spans="1:2" x14ac:dyDescent="0.3">
      <c r="A39">
        <v>1.85</v>
      </c>
      <c r="B39" s="61">
        <v>0.66988893182561005</v>
      </c>
    </row>
    <row r="40" spans="1:2" x14ac:dyDescent="0.3">
      <c r="A40">
        <v>1.68</v>
      </c>
      <c r="B40" s="61">
        <v>0.59539609597366705</v>
      </c>
    </row>
    <row r="41" spans="1:2" x14ac:dyDescent="0.3">
      <c r="A41">
        <v>1.68</v>
      </c>
      <c r="B41" s="61">
        <v>0.59544529286323999</v>
      </c>
    </row>
    <row r="42" spans="1:2" x14ac:dyDescent="0.3">
      <c r="A42">
        <v>1.63</v>
      </c>
      <c r="B42" s="61">
        <v>0.57334015131829796</v>
      </c>
    </row>
    <row r="43" spans="1:2" x14ac:dyDescent="0.3">
      <c r="A43">
        <v>1.63</v>
      </c>
      <c r="B43" s="61">
        <v>0.569838528284904</v>
      </c>
    </row>
    <row r="44" spans="1:2" x14ac:dyDescent="0.3">
      <c r="A44">
        <v>1.45</v>
      </c>
      <c r="B44" s="61">
        <v>0.53039271021397605</v>
      </c>
    </row>
    <row r="45" spans="1:2" x14ac:dyDescent="0.3">
      <c r="A45">
        <v>1.45</v>
      </c>
      <c r="B45" s="61">
        <v>0.50005726250944504</v>
      </c>
    </row>
    <row r="46" spans="1:2" x14ac:dyDescent="0.3">
      <c r="A46">
        <v>1.5</v>
      </c>
      <c r="B46" s="61">
        <v>0.478342484172465</v>
      </c>
    </row>
    <row r="47" spans="1:2" x14ac:dyDescent="0.3">
      <c r="A47">
        <v>1.5</v>
      </c>
      <c r="B47" s="61">
        <v>0.48693270363064101</v>
      </c>
    </row>
    <row r="48" spans="1:2" x14ac:dyDescent="0.3">
      <c r="A48">
        <v>1.47</v>
      </c>
      <c r="B48" s="61">
        <v>0.51619253739177695</v>
      </c>
    </row>
    <row r="49" spans="1:2" x14ac:dyDescent="0.3">
      <c r="A49">
        <v>1.47</v>
      </c>
      <c r="B49" s="61">
        <v>0.52763531013925102</v>
      </c>
    </row>
    <row r="50" spans="1:2" x14ac:dyDescent="0.3">
      <c r="A50">
        <v>1.44</v>
      </c>
      <c r="B50" s="61">
        <v>0.57642444099620505</v>
      </c>
    </row>
    <row r="51" spans="1:2" x14ac:dyDescent="0.3">
      <c r="A51">
        <v>1.73</v>
      </c>
      <c r="B51" s="61">
        <v>0.57401657495085501</v>
      </c>
    </row>
    <row r="52" spans="1:2" x14ac:dyDescent="0.3">
      <c r="A52">
        <v>1.44</v>
      </c>
      <c r="B52" s="61">
        <v>0.51531103540521905</v>
      </c>
    </row>
    <row r="53" spans="1:2" x14ac:dyDescent="0.3">
      <c r="A53">
        <v>1.73</v>
      </c>
      <c r="B53" s="61">
        <v>0.54317910145367698</v>
      </c>
    </row>
    <row r="54" spans="1:2" x14ac:dyDescent="0.3">
      <c r="A54">
        <v>1.95</v>
      </c>
      <c r="B54" s="61">
        <v>0.57264750050803803</v>
      </c>
    </row>
    <row r="55" spans="1:2" x14ac:dyDescent="0.3">
      <c r="A55">
        <v>1.95</v>
      </c>
      <c r="B55" s="61">
        <v>0.59394869070574896</v>
      </c>
    </row>
    <row r="56" spans="1:2" x14ac:dyDescent="0.3">
      <c r="A56">
        <v>2.0299999999999998</v>
      </c>
      <c r="B56" s="61">
        <v>0.672817567353996</v>
      </c>
    </row>
    <row r="57" spans="1:2" x14ac:dyDescent="0.3">
      <c r="A57">
        <v>2.0299999999999998</v>
      </c>
      <c r="B57" s="61">
        <v>0.68339068850963203</v>
      </c>
    </row>
    <row r="58" spans="1:2" x14ac:dyDescent="0.3">
      <c r="A58">
        <v>2.09</v>
      </c>
      <c r="B58" s="61">
        <v>0.69473502502019002</v>
      </c>
    </row>
    <row r="59" spans="1:2" x14ac:dyDescent="0.3">
      <c r="A59">
        <v>2.09</v>
      </c>
      <c r="B59" s="61">
        <v>0.69473453556122899</v>
      </c>
    </row>
    <row r="60" spans="1:2" x14ac:dyDescent="0.3">
      <c r="A60">
        <v>2.0699999999999998</v>
      </c>
      <c r="B60" s="61">
        <v>0.69473400599633806</v>
      </c>
    </row>
    <row r="61" spans="1:2" x14ac:dyDescent="0.3">
      <c r="A61">
        <v>2.0699999999999998</v>
      </c>
      <c r="B61" s="61">
        <v>0.69473343861979697</v>
      </c>
    </row>
    <row r="62" spans="1:2" x14ac:dyDescent="0.3">
      <c r="A62">
        <v>1.96</v>
      </c>
      <c r="B62" s="61">
        <v>0.67963034364438502</v>
      </c>
    </row>
    <row r="63" spans="1:2" x14ac:dyDescent="0.3">
      <c r="A63">
        <v>1.96</v>
      </c>
      <c r="B63" s="61">
        <v>0.67466736214433798</v>
      </c>
    </row>
    <row r="64" spans="1:2" x14ac:dyDescent="0.3">
      <c r="A64">
        <v>1.81</v>
      </c>
      <c r="B64" s="61">
        <v>0.67466916720774905</v>
      </c>
    </row>
    <row r="65" spans="1:2" x14ac:dyDescent="0.3">
      <c r="A65">
        <v>1.81</v>
      </c>
      <c r="B65" s="61">
        <v>0.66388892280963896</v>
      </c>
    </row>
    <row r="66" spans="1:2" x14ac:dyDescent="0.3">
      <c r="A66">
        <v>1.65</v>
      </c>
      <c r="B66" s="61">
        <v>0.62359777941587102</v>
      </c>
    </row>
    <row r="67" spans="1:2" x14ac:dyDescent="0.3">
      <c r="A67">
        <v>1.65</v>
      </c>
      <c r="B67" s="61">
        <v>0.57839767882928805</v>
      </c>
    </row>
    <row r="68" spans="1:2" x14ac:dyDescent="0.3">
      <c r="A68">
        <v>1.45</v>
      </c>
      <c r="B68" s="61">
        <v>0.54346854063543903</v>
      </c>
    </row>
    <row r="69" spans="1:2" x14ac:dyDescent="0.3">
      <c r="A69">
        <v>1.45</v>
      </c>
      <c r="B69" s="61">
        <v>0.49860561519228003</v>
      </c>
    </row>
    <row r="70" spans="1:2" x14ac:dyDescent="0.3">
      <c r="A70">
        <v>1.27</v>
      </c>
      <c r="B70" s="61">
        <v>0.41784400097813101</v>
      </c>
    </row>
    <row r="71" spans="1:2" x14ac:dyDescent="0.3">
      <c r="A71">
        <v>1.27</v>
      </c>
      <c r="B71" s="61">
        <v>0.41230947846528598</v>
      </c>
    </row>
    <row r="72" spans="1:2" x14ac:dyDescent="0.3">
      <c r="A72">
        <v>1.24</v>
      </c>
      <c r="B72" s="61">
        <v>0.41247382280466599</v>
      </c>
    </row>
    <row r="73" spans="1:2" x14ac:dyDescent="0.3">
      <c r="A73">
        <v>1.24</v>
      </c>
      <c r="B73" s="61">
        <v>0.407625984482899</v>
      </c>
    </row>
    <row r="74" spans="1:2" x14ac:dyDescent="0.3">
      <c r="A74">
        <v>1.28</v>
      </c>
      <c r="B74" s="61">
        <v>0.40257237465892598</v>
      </c>
    </row>
    <row r="75" spans="1:2" x14ac:dyDescent="0.3">
      <c r="A75">
        <v>1.28</v>
      </c>
      <c r="B75" s="61">
        <v>0.412441956719241</v>
      </c>
    </row>
    <row r="76" spans="1:2" x14ac:dyDescent="0.3">
      <c r="A76">
        <v>1.35</v>
      </c>
      <c r="B76" s="61">
        <v>0.48688139164246802</v>
      </c>
    </row>
    <row r="77" spans="1:2" x14ac:dyDescent="0.3">
      <c r="A77">
        <v>1.35</v>
      </c>
      <c r="B77" s="61">
        <v>0.49670094664924802</v>
      </c>
    </row>
    <row r="78" spans="1:2" x14ac:dyDescent="0.3">
      <c r="A78">
        <v>1.5</v>
      </c>
      <c r="B78" s="61">
        <v>0.49656988921425999</v>
      </c>
    </row>
    <row r="79" spans="1:2" x14ac:dyDescent="0.3">
      <c r="A79">
        <v>1.5</v>
      </c>
      <c r="B79" s="61">
        <v>0.50151770945200402</v>
      </c>
    </row>
    <row r="80" spans="1:2" x14ac:dyDescent="0.3">
      <c r="A80">
        <v>1.67</v>
      </c>
      <c r="B80" s="61">
        <v>0.61062061813067103</v>
      </c>
    </row>
    <row r="81" spans="1:2" x14ac:dyDescent="0.3">
      <c r="A81">
        <v>1.67</v>
      </c>
      <c r="B81" s="61">
        <v>0.668369097882203</v>
      </c>
    </row>
    <row r="82" spans="1:2" x14ac:dyDescent="0.3">
      <c r="A82">
        <v>1.84</v>
      </c>
      <c r="B82" s="61">
        <v>0.673735647170429</v>
      </c>
    </row>
    <row r="83" spans="1:2" x14ac:dyDescent="0.3">
      <c r="A83">
        <v>1.84</v>
      </c>
      <c r="B83" s="61">
        <v>0.67371676596526098</v>
      </c>
    </row>
    <row r="84" spans="1:2" x14ac:dyDescent="0.3">
      <c r="A84">
        <v>1.97</v>
      </c>
      <c r="B84" s="61">
        <v>0.67369744157370304</v>
      </c>
    </row>
    <row r="85" spans="1:2" x14ac:dyDescent="0.3">
      <c r="A85">
        <v>1.97</v>
      </c>
      <c r="B85" s="61">
        <v>0.67906900501845902</v>
      </c>
    </row>
    <row r="86" spans="1:2" x14ac:dyDescent="0.3">
      <c r="A86">
        <v>1.99</v>
      </c>
      <c r="B86" s="61">
        <v>0.694715808511287</v>
      </c>
    </row>
    <row r="87" spans="1:2" x14ac:dyDescent="0.3">
      <c r="A87">
        <v>1.99</v>
      </c>
      <c r="B87" s="61">
        <v>0.67345406442071798</v>
      </c>
    </row>
    <row r="88" spans="1:2" x14ac:dyDescent="0.3">
      <c r="A88">
        <v>1.97</v>
      </c>
      <c r="B88" s="61">
        <v>0.66771734657167903</v>
      </c>
    </row>
    <row r="89" spans="1:2" x14ac:dyDescent="0.3">
      <c r="A89">
        <v>1.97</v>
      </c>
      <c r="B89" s="61">
        <v>0.58334598098303903</v>
      </c>
    </row>
    <row r="90" spans="1:2" x14ac:dyDescent="0.3">
      <c r="A90">
        <v>1.92</v>
      </c>
      <c r="B90" s="61">
        <v>0.51291326762932499</v>
      </c>
    </row>
    <row r="91" spans="1:2" x14ac:dyDescent="0.3">
      <c r="A91">
        <v>1.92</v>
      </c>
      <c r="B91" s="61">
        <v>0.50216754284168297</v>
      </c>
    </row>
    <row r="92" spans="1:2" x14ac:dyDescent="0.3">
      <c r="A92">
        <v>1.85</v>
      </c>
      <c r="B92" s="61">
        <v>0.508688679970008</v>
      </c>
    </row>
    <row r="93" spans="1:2" x14ac:dyDescent="0.3">
      <c r="A93">
        <v>1.85</v>
      </c>
      <c r="B93" s="61">
        <v>0.54900699676039399</v>
      </c>
    </row>
    <row r="94" spans="1:2" x14ac:dyDescent="0.3">
      <c r="A94">
        <v>1.65</v>
      </c>
      <c r="B94" s="61">
        <v>0.589081465169214</v>
      </c>
    </row>
    <row r="95" spans="1:2" x14ac:dyDescent="0.3">
      <c r="A95">
        <v>1.65</v>
      </c>
      <c r="B95" s="61">
        <v>0.61770767530869597</v>
      </c>
    </row>
    <row r="96" spans="1:2" x14ac:dyDescent="0.3">
      <c r="A96">
        <v>1.51</v>
      </c>
      <c r="B96" s="61">
        <v>0.63109419538470002</v>
      </c>
    </row>
    <row r="97" spans="1:2" x14ac:dyDescent="0.3">
      <c r="A97">
        <v>1.51</v>
      </c>
      <c r="B97" s="61">
        <v>0.53227306540111097</v>
      </c>
    </row>
    <row r="98" spans="1:2" x14ac:dyDescent="0.3">
      <c r="A98">
        <v>1.66</v>
      </c>
      <c r="B98" s="61">
        <v>0.51258521209786101</v>
      </c>
    </row>
    <row r="99" spans="1:2" x14ac:dyDescent="0.3">
      <c r="A99">
        <v>1.66</v>
      </c>
      <c r="B99" s="61">
        <v>0.486530645871871</v>
      </c>
    </row>
    <row r="100" spans="1:2" x14ac:dyDescent="0.3">
      <c r="A100">
        <v>1.71</v>
      </c>
      <c r="B100" s="61">
        <v>0.48147174994004699</v>
      </c>
    </row>
    <row r="101" spans="1:2" x14ac:dyDescent="0.3">
      <c r="A101">
        <v>1.71</v>
      </c>
      <c r="B101" s="61">
        <v>0.512146917350773</v>
      </c>
    </row>
    <row r="102" spans="1:2" x14ac:dyDescent="0.3">
      <c r="A102">
        <v>1.53</v>
      </c>
      <c r="B102" s="61">
        <v>0.58339060488244199</v>
      </c>
    </row>
    <row r="103" spans="1:2" x14ac:dyDescent="0.3">
      <c r="A103">
        <v>1.53</v>
      </c>
      <c r="B103" s="61">
        <v>0.65036259776611904</v>
      </c>
    </row>
    <row r="104" spans="1:2" x14ac:dyDescent="0.3">
      <c r="A104">
        <v>1.59</v>
      </c>
      <c r="B104" s="61">
        <v>0.66142707352418095</v>
      </c>
    </row>
    <row r="105" spans="1:2" x14ac:dyDescent="0.3">
      <c r="A105">
        <v>1.59</v>
      </c>
      <c r="B105" s="61">
        <v>0.69471526506764503</v>
      </c>
    </row>
    <row r="106" spans="1:2" x14ac:dyDescent="0.3">
      <c r="A106">
        <v>1.74</v>
      </c>
      <c r="B106" s="61">
        <v>0.69471572736367104</v>
      </c>
    </row>
    <row r="107" spans="1:2" x14ac:dyDescent="0.3">
      <c r="A107">
        <v>1.74</v>
      </c>
      <c r="B107" s="61">
        <v>0.69471623122673298</v>
      </c>
    </row>
    <row r="108" spans="1:2" x14ac:dyDescent="0.3">
      <c r="A108">
        <v>1.81</v>
      </c>
      <c r="B108" s="61">
        <v>0.69471677446379598</v>
      </c>
    </row>
    <row r="109" spans="1:2" x14ac:dyDescent="0.3">
      <c r="A109">
        <v>1.81</v>
      </c>
      <c r="B109" s="61">
        <v>0.67316555536998102</v>
      </c>
    </row>
    <row r="110" spans="1:2" x14ac:dyDescent="0.3">
      <c r="A110">
        <v>1.6</v>
      </c>
      <c r="B110" s="61">
        <v>0.58782970200958495</v>
      </c>
    </row>
    <row r="111" spans="1:2" x14ac:dyDescent="0.3">
      <c r="A111">
        <v>1.6</v>
      </c>
      <c r="B111" s="61">
        <v>0.56661671395760005</v>
      </c>
    </row>
    <row r="112" spans="1:2" x14ac:dyDescent="0.3">
      <c r="A112">
        <v>1.5</v>
      </c>
      <c r="B112" s="61">
        <v>0.63128118556363799</v>
      </c>
    </row>
    <row r="113" spans="1:2" x14ac:dyDescent="0.3">
      <c r="A113">
        <v>1.5</v>
      </c>
      <c r="B113" s="61">
        <v>0.62055284797362897</v>
      </c>
    </row>
    <row r="114" spans="1:2" x14ac:dyDescent="0.3">
      <c r="A114">
        <v>1.43</v>
      </c>
      <c r="B114" s="61">
        <v>0.52242329368930096</v>
      </c>
    </row>
    <row r="115" spans="1:2" x14ac:dyDescent="0.3">
      <c r="A115">
        <v>1.43</v>
      </c>
      <c r="B115" s="61">
        <v>0.50764864291235701</v>
      </c>
    </row>
    <row r="116" spans="1:2" x14ac:dyDescent="0.3">
      <c r="A116">
        <v>1.33</v>
      </c>
      <c r="B116" s="61">
        <v>0.50236635950615305</v>
      </c>
    </row>
    <row r="117" spans="1:2" x14ac:dyDescent="0.3">
      <c r="A117">
        <v>1.33</v>
      </c>
      <c r="B117" s="61">
        <v>0.482128868986621</v>
      </c>
    </row>
    <row r="118" spans="1:2" x14ac:dyDescent="0.3">
      <c r="A118">
        <v>1.1499999999999999</v>
      </c>
      <c r="B118" s="61">
        <v>0.41253683717177603</v>
      </c>
    </row>
    <row r="119" spans="1:2" x14ac:dyDescent="0.3">
      <c r="A119">
        <v>1.1499999999999999</v>
      </c>
      <c r="B119" s="61">
        <v>0.41814358319657402</v>
      </c>
    </row>
    <row r="120" spans="1:2" x14ac:dyDescent="0.3">
      <c r="A120">
        <v>0.99</v>
      </c>
      <c r="B120" s="61">
        <v>0.39584341553788999</v>
      </c>
    </row>
    <row r="121" spans="1:2" x14ac:dyDescent="0.3">
      <c r="A121">
        <v>0.99</v>
      </c>
      <c r="B121" s="61">
        <v>0.384726434606949</v>
      </c>
    </row>
    <row r="122" spans="1:2" x14ac:dyDescent="0.3">
      <c r="A122">
        <v>1.17</v>
      </c>
      <c r="B122" s="61">
        <v>0.35174788463759199</v>
      </c>
    </row>
    <row r="123" spans="1:2" x14ac:dyDescent="0.3">
      <c r="A123">
        <v>1.17</v>
      </c>
      <c r="B123" s="61">
        <v>0.38166691271190101</v>
      </c>
    </row>
    <row r="124" spans="1:2" x14ac:dyDescent="0.3">
      <c r="A124">
        <v>1.52</v>
      </c>
      <c r="B124" s="61">
        <v>0.39651870614489398</v>
      </c>
    </row>
    <row r="125" spans="1:2" x14ac:dyDescent="0.3">
      <c r="A125">
        <v>1.52</v>
      </c>
      <c r="B125" s="61">
        <v>0.47520386275875698</v>
      </c>
    </row>
    <row r="126" spans="1:2" x14ac:dyDescent="0.3">
      <c r="A126">
        <v>1.84</v>
      </c>
      <c r="B126" s="61">
        <v>0.51752643346448202</v>
      </c>
    </row>
    <row r="127" spans="1:2" x14ac:dyDescent="0.3">
      <c r="A127">
        <v>1.84</v>
      </c>
      <c r="B127" s="61">
        <v>0.63557484269131004</v>
      </c>
    </row>
    <row r="128" spans="1:2" x14ac:dyDescent="0.3">
      <c r="A128">
        <v>1.98</v>
      </c>
      <c r="B128" s="61">
        <v>0.66287912883433497</v>
      </c>
    </row>
    <row r="129" spans="1:2" x14ac:dyDescent="0.3">
      <c r="A129">
        <v>1.98</v>
      </c>
      <c r="B129" s="61">
        <v>0.66877948118808705</v>
      </c>
    </row>
    <row r="130" spans="1:2" x14ac:dyDescent="0.3">
      <c r="A130">
        <v>2.09</v>
      </c>
      <c r="B130" s="61">
        <v>0.67963172147072404</v>
      </c>
    </row>
    <row r="131" spans="1:2" x14ac:dyDescent="0.3">
      <c r="A131">
        <v>2.09</v>
      </c>
      <c r="B131" s="61">
        <v>0.69473334055122304</v>
      </c>
    </row>
    <row r="132" spans="1:2" x14ac:dyDescent="0.3">
      <c r="A132">
        <v>2.16</v>
      </c>
      <c r="B132" s="61">
        <v>0.69473391399497497</v>
      </c>
    </row>
    <row r="133" spans="1:2" x14ac:dyDescent="0.3">
      <c r="A133">
        <v>2.16</v>
      </c>
      <c r="B133" s="61">
        <v>0.69473445002569101</v>
      </c>
    </row>
    <row r="134" spans="1:2" x14ac:dyDescent="0.3">
      <c r="A134">
        <v>2.13</v>
      </c>
      <c r="B134" s="61">
        <v>0.69473494632102994</v>
      </c>
    </row>
    <row r="135" spans="1:2" x14ac:dyDescent="0.3">
      <c r="A135">
        <v>2.13</v>
      </c>
      <c r="B135" s="61">
        <v>0.69473540073108497</v>
      </c>
    </row>
    <row r="136" spans="1:2" x14ac:dyDescent="0.3">
      <c r="A136">
        <v>2.0499999999999998</v>
      </c>
      <c r="B136" s="61">
        <v>0.68986339054701196</v>
      </c>
    </row>
    <row r="137" spans="1:2" x14ac:dyDescent="0.3">
      <c r="A137">
        <v>2.0499999999999998</v>
      </c>
      <c r="B137" s="61">
        <v>0.68498678251920697</v>
      </c>
    </row>
    <row r="138" spans="1:2" x14ac:dyDescent="0.3">
      <c r="A138">
        <v>1.97</v>
      </c>
      <c r="B138" s="61">
        <v>0.68498078140581797</v>
      </c>
    </row>
    <row r="139" spans="1:2" x14ac:dyDescent="0.3">
      <c r="A139">
        <v>1.97</v>
      </c>
      <c r="B139" s="61">
        <v>0.61175612337754603</v>
      </c>
    </row>
    <row r="140" spans="1:2" x14ac:dyDescent="0.3">
      <c r="A140">
        <v>1.89</v>
      </c>
      <c r="B140" s="61">
        <v>0.59698355724435204</v>
      </c>
    </row>
    <row r="141" spans="1:2" x14ac:dyDescent="0.3">
      <c r="A141">
        <v>1.89</v>
      </c>
      <c r="B141" s="61">
        <v>0.59692793497753804</v>
      </c>
    </row>
    <row r="142" spans="1:2" x14ac:dyDescent="0.3">
      <c r="A142">
        <v>1.82</v>
      </c>
      <c r="B142" s="61">
        <v>0.59197834930885895</v>
      </c>
    </row>
    <row r="143" spans="1:2" x14ac:dyDescent="0.3">
      <c r="A143">
        <v>1.82</v>
      </c>
      <c r="B143" s="61">
        <v>0.518376354453007</v>
      </c>
    </row>
    <row r="144" spans="1:2" x14ac:dyDescent="0.3">
      <c r="A144">
        <v>1.8</v>
      </c>
      <c r="B144" s="61">
        <v>0.51837764756723503</v>
      </c>
    </row>
    <row r="145" spans="1:2" x14ac:dyDescent="0.3">
      <c r="A145">
        <v>1.8</v>
      </c>
      <c r="B145" s="61">
        <v>0.55761486981837705</v>
      </c>
    </row>
    <row r="146" spans="1:2" x14ac:dyDescent="0.3">
      <c r="A146">
        <v>1.82</v>
      </c>
      <c r="B146" s="61">
        <v>0.59200800186442004</v>
      </c>
    </row>
    <row r="147" spans="1:2" x14ac:dyDescent="0.3">
      <c r="A147">
        <v>1.82</v>
      </c>
      <c r="B147" s="61">
        <v>0.59695611565346196</v>
      </c>
    </row>
    <row r="148" spans="1:2" x14ac:dyDescent="0.3">
      <c r="A148">
        <v>1.89</v>
      </c>
      <c r="B148" s="61">
        <v>0.601928869531282</v>
      </c>
    </row>
    <row r="149" spans="1:2" x14ac:dyDescent="0.3">
      <c r="A149">
        <v>1.89</v>
      </c>
      <c r="B149" s="61">
        <v>0.65081541927853304</v>
      </c>
    </row>
    <row r="150" spans="1:2" x14ac:dyDescent="0.3">
      <c r="A150">
        <v>1.97</v>
      </c>
      <c r="B150" s="61">
        <v>0.68498382524830304</v>
      </c>
    </row>
    <row r="151" spans="1:2" x14ac:dyDescent="0.3">
      <c r="A151">
        <v>1.97</v>
      </c>
      <c r="B151" s="61">
        <v>0.68498965316192895</v>
      </c>
    </row>
    <row r="152" spans="1:2" x14ac:dyDescent="0.3">
      <c r="A152">
        <v>2.0499999999999998</v>
      </c>
      <c r="B152" s="61">
        <v>0.69473561160672603</v>
      </c>
    </row>
    <row r="153" spans="1:2" x14ac:dyDescent="0.3">
      <c r="A153">
        <v>2.0499999999999998</v>
      </c>
      <c r="B153" s="61">
        <v>0.69473517888909397</v>
      </c>
    </row>
    <row r="154" spans="1:2" x14ac:dyDescent="0.3">
      <c r="A154">
        <v>2.13</v>
      </c>
      <c r="B154" s="61">
        <v>0.69473470327880504</v>
      </c>
    </row>
    <row r="155" spans="1:2" x14ac:dyDescent="0.3">
      <c r="A155">
        <v>2.13</v>
      </c>
      <c r="B155" s="61">
        <v>0.69473418683603605</v>
      </c>
    </row>
    <row r="156" spans="1:2" x14ac:dyDescent="0.3">
      <c r="A156">
        <v>2.16</v>
      </c>
      <c r="B156" s="61">
        <v>0.69473363179811498</v>
      </c>
    </row>
    <row r="157" spans="1:2" x14ac:dyDescent="0.3">
      <c r="A157">
        <v>2.16</v>
      </c>
      <c r="B157" s="61">
        <v>0.68966525716317695</v>
      </c>
    </row>
    <row r="158" spans="1:2" x14ac:dyDescent="0.3">
      <c r="A158">
        <v>2.09</v>
      </c>
      <c r="B158" s="61">
        <v>0.67466666349972104</v>
      </c>
    </row>
    <row r="159" spans="1:2" x14ac:dyDescent="0.3">
      <c r="A159">
        <v>2.09</v>
      </c>
      <c r="B159" s="61">
        <v>0.66288756308740204</v>
      </c>
    </row>
    <row r="160" spans="1:2" x14ac:dyDescent="0.3">
      <c r="A160">
        <v>1.98</v>
      </c>
      <c r="B160" s="61">
        <v>0.65192259484598103</v>
      </c>
    </row>
    <row r="161" spans="1:2" x14ac:dyDescent="0.3">
      <c r="A161">
        <v>1.98</v>
      </c>
      <c r="B161" s="61">
        <v>0.594707177271808</v>
      </c>
    </row>
    <row r="162" spans="1:2" x14ac:dyDescent="0.3">
      <c r="A162">
        <v>1.84</v>
      </c>
      <c r="B162" s="61">
        <v>0.47579847456774699</v>
      </c>
    </row>
    <row r="163" spans="1:2" x14ac:dyDescent="0.3">
      <c r="A163">
        <v>1.84</v>
      </c>
      <c r="B163" s="61">
        <v>0.435322958086302</v>
      </c>
    </row>
    <row r="164" spans="1:2" x14ac:dyDescent="0.3">
      <c r="A164">
        <v>1.52</v>
      </c>
      <c r="B164" s="61">
        <v>0.38639337630465598</v>
      </c>
    </row>
    <row r="165" spans="1:2" x14ac:dyDescent="0.3">
      <c r="A165">
        <v>1.52</v>
      </c>
      <c r="B165" s="61">
        <v>0.35343659955019902</v>
      </c>
    </row>
    <row r="166" spans="1:2" x14ac:dyDescent="0.3">
      <c r="A166">
        <v>1.17</v>
      </c>
      <c r="B166" s="61">
        <v>0.37972923298917599</v>
      </c>
    </row>
    <row r="167" spans="1:2" x14ac:dyDescent="0.3">
      <c r="A167">
        <v>1.17</v>
      </c>
      <c r="B167" s="61">
        <v>0.39417596465240501</v>
      </c>
    </row>
    <row r="168" spans="1:2" x14ac:dyDescent="0.3">
      <c r="A168">
        <v>0.99</v>
      </c>
      <c r="B168" s="61">
        <v>0.40810304392199198</v>
      </c>
    </row>
    <row r="169" spans="1:2" x14ac:dyDescent="0.3">
      <c r="A169">
        <v>0.99</v>
      </c>
      <c r="B169" s="61">
        <v>0.41254973511006798</v>
      </c>
    </row>
    <row r="170" spans="1:2" x14ac:dyDescent="0.3">
      <c r="A170">
        <v>1.1499999999999999</v>
      </c>
      <c r="B170" s="61">
        <v>0.44744314147658198</v>
      </c>
    </row>
    <row r="171" spans="1:2" x14ac:dyDescent="0.3">
      <c r="A171">
        <v>1.1499999999999999</v>
      </c>
      <c r="B171" s="61">
        <v>0.49197723719877701</v>
      </c>
    </row>
    <row r="172" spans="1:2" x14ac:dyDescent="0.3">
      <c r="A172">
        <v>1.33</v>
      </c>
      <c r="B172" s="61">
        <v>0.50769913906854203</v>
      </c>
    </row>
    <row r="173" spans="1:2" x14ac:dyDescent="0.3">
      <c r="A173">
        <v>1.33</v>
      </c>
      <c r="B173" s="61">
        <v>0.512558601600133</v>
      </c>
    </row>
    <row r="174" spans="1:2" x14ac:dyDescent="0.3">
      <c r="A174">
        <v>1.43</v>
      </c>
      <c r="B174" s="61">
        <v>0.55780668405758005</v>
      </c>
    </row>
    <row r="175" spans="1:2" x14ac:dyDescent="0.3">
      <c r="A175">
        <v>1.43</v>
      </c>
      <c r="B175" s="61">
        <v>0.64206782505460003</v>
      </c>
    </row>
    <row r="176" spans="1:2" x14ac:dyDescent="0.3">
      <c r="A176">
        <v>1.5</v>
      </c>
      <c r="B176" s="61">
        <v>0.59895079123609196</v>
      </c>
    </row>
    <row r="177" spans="1:2" x14ac:dyDescent="0.3">
      <c r="A177">
        <v>1.5</v>
      </c>
      <c r="B177" s="61">
        <v>0.57197586946097201</v>
      </c>
    </row>
    <row r="178" spans="1:2" x14ac:dyDescent="0.3">
      <c r="A178">
        <v>1.6</v>
      </c>
      <c r="B178" s="61">
        <v>0.63573909716894705</v>
      </c>
    </row>
    <row r="179" spans="1:2" x14ac:dyDescent="0.3">
      <c r="A179">
        <v>1.6</v>
      </c>
      <c r="B179" s="61">
        <v>0.68394044087033301</v>
      </c>
    </row>
    <row r="180" spans="1:2" x14ac:dyDescent="0.3">
      <c r="A180">
        <v>1.81</v>
      </c>
      <c r="B180" s="61">
        <v>0.69471649806737901</v>
      </c>
    </row>
    <row r="181" spans="1:2" x14ac:dyDescent="0.3">
      <c r="A181">
        <v>1.81</v>
      </c>
      <c r="B181" s="61">
        <v>0.69471597423226095</v>
      </c>
    </row>
    <row r="182" spans="1:2" x14ac:dyDescent="0.3">
      <c r="A182">
        <v>1.74</v>
      </c>
      <c r="B182" s="61">
        <v>0.694715490889664</v>
      </c>
    </row>
    <row r="183" spans="1:2" x14ac:dyDescent="0.3">
      <c r="A183">
        <v>1.74</v>
      </c>
      <c r="B183" s="61">
        <v>0.68361624523603304</v>
      </c>
    </row>
    <row r="184" spans="1:2" x14ac:dyDescent="0.3">
      <c r="A184">
        <v>1.59</v>
      </c>
      <c r="B184" s="61">
        <v>0.65034539396091295</v>
      </c>
    </row>
    <row r="185" spans="1:2" x14ac:dyDescent="0.3">
      <c r="A185">
        <v>1.59</v>
      </c>
      <c r="B185" s="61">
        <v>0.65037987804693498</v>
      </c>
    </row>
    <row r="186" spans="1:2" x14ac:dyDescent="0.3">
      <c r="A186">
        <v>1.53</v>
      </c>
      <c r="B186" s="61">
        <v>0.51588384460130798</v>
      </c>
    </row>
    <row r="187" spans="1:2" x14ac:dyDescent="0.3">
      <c r="A187">
        <v>1.53</v>
      </c>
      <c r="B187" s="61">
        <v>0.49789213904066398</v>
      </c>
    </row>
    <row r="188" spans="1:2" x14ac:dyDescent="0.3">
      <c r="A188">
        <v>1.71</v>
      </c>
      <c r="B188" s="61">
        <v>0.48101177961026997</v>
      </c>
    </row>
    <row r="189" spans="1:2" x14ac:dyDescent="0.3">
      <c r="A189">
        <v>1.71</v>
      </c>
      <c r="B189" s="61">
        <v>0.49820360467722102</v>
      </c>
    </row>
    <row r="190" spans="1:2" x14ac:dyDescent="0.3">
      <c r="A190">
        <v>1.66</v>
      </c>
      <c r="B190" s="61">
        <v>0.51158278657164602</v>
      </c>
    </row>
    <row r="191" spans="1:2" x14ac:dyDescent="0.3">
      <c r="A191">
        <v>1.66</v>
      </c>
      <c r="B191" s="61">
        <v>0.59417398932060905</v>
      </c>
    </row>
    <row r="192" spans="1:2" x14ac:dyDescent="0.3">
      <c r="A192">
        <v>1.51</v>
      </c>
      <c r="B192" s="61">
        <v>0.63598179058262705</v>
      </c>
    </row>
    <row r="193" spans="1:2" x14ac:dyDescent="0.3">
      <c r="A193">
        <v>1.51</v>
      </c>
      <c r="B193" s="61">
        <v>0.588759964035664</v>
      </c>
    </row>
    <row r="194" spans="1:2" x14ac:dyDescent="0.3">
      <c r="A194">
        <v>1.65</v>
      </c>
      <c r="B194" s="61">
        <v>0.58940988961048302</v>
      </c>
    </row>
    <row r="195" spans="1:2" x14ac:dyDescent="0.3">
      <c r="A195">
        <v>1.65</v>
      </c>
      <c r="B195" s="61">
        <v>0.514408724345079</v>
      </c>
    </row>
    <row r="196" spans="1:2" x14ac:dyDescent="0.3">
      <c r="A196">
        <v>1.85</v>
      </c>
      <c r="B196" s="61">
        <v>0.50297244710458899</v>
      </c>
    </row>
    <row r="197" spans="1:2" x14ac:dyDescent="0.3">
      <c r="A197">
        <v>1.85</v>
      </c>
      <c r="B197" s="61">
        <v>0.50711392883324502</v>
      </c>
    </row>
    <row r="198" spans="1:2" x14ac:dyDescent="0.3">
      <c r="A198">
        <v>1.92</v>
      </c>
      <c r="B198" s="61">
        <v>0.54812581923071901</v>
      </c>
    </row>
    <row r="199" spans="1:2" x14ac:dyDescent="0.3">
      <c r="A199">
        <v>1.92</v>
      </c>
      <c r="B199" s="61">
        <v>0.62268283923825296</v>
      </c>
    </row>
    <row r="200" spans="1:2" x14ac:dyDescent="0.3">
      <c r="A200">
        <v>1.97</v>
      </c>
      <c r="B200" s="61">
        <v>0.67344941013134796</v>
      </c>
    </row>
    <row r="201" spans="1:2" x14ac:dyDescent="0.3">
      <c r="A201">
        <v>1.97</v>
      </c>
      <c r="B201" s="61">
        <v>0.68408602808047003</v>
      </c>
    </row>
    <row r="202" spans="1:2" x14ac:dyDescent="0.3">
      <c r="A202">
        <v>1.99</v>
      </c>
      <c r="B202" s="61">
        <v>0.68958563217016799</v>
      </c>
    </row>
    <row r="203" spans="1:2" x14ac:dyDescent="0.3">
      <c r="A203">
        <v>1.99</v>
      </c>
      <c r="B203" s="61">
        <v>0.67368761633293295</v>
      </c>
    </row>
    <row r="204" spans="1:2" x14ac:dyDescent="0.3">
      <c r="A204">
        <v>1.97</v>
      </c>
      <c r="B204" s="61">
        <v>0.67370715853888397</v>
      </c>
    </row>
    <row r="205" spans="1:2" x14ac:dyDescent="0.3">
      <c r="A205">
        <v>1.97</v>
      </c>
      <c r="B205" s="61">
        <v>0.67372626259388202</v>
      </c>
    </row>
    <row r="206" spans="1:2" x14ac:dyDescent="0.3">
      <c r="A206">
        <v>1.84</v>
      </c>
      <c r="B206" s="61">
        <v>0.67374491844560602</v>
      </c>
    </row>
    <row r="207" spans="1:2" x14ac:dyDescent="0.3">
      <c r="A207">
        <v>1.84</v>
      </c>
      <c r="B207" s="61">
        <v>0.65295382042495398</v>
      </c>
    </row>
    <row r="208" spans="1:2" x14ac:dyDescent="0.3">
      <c r="A208">
        <v>1.67</v>
      </c>
      <c r="B208" s="61">
        <v>0.54244455529805602</v>
      </c>
    </row>
    <row r="209" spans="1:2" x14ac:dyDescent="0.3">
      <c r="A209">
        <v>1.67</v>
      </c>
      <c r="B209" s="61">
        <v>0.49650254627020601</v>
      </c>
    </row>
    <row r="210" spans="1:2" x14ac:dyDescent="0.3">
      <c r="A210">
        <v>1.5</v>
      </c>
      <c r="B210" s="61">
        <v>0.49663602498852799</v>
      </c>
    </row>
    <row r="211" spans="1:2" x14ac:dyDescent="0.3">
      <c r="A211">
        <v>1.5</v>
      </c>
      <c r="B211" s="61">
        <v>0.49179327969557501</v>
      </c>
    </row>
    <row r="212" spans="1:2" x14ac:dyDescent="0.3">
      <c r="A212">
        <v>1.35</v>
      </c>
      <c r="B212" s="61">
        <v>0.45209492657811001</v>
      </c>
    </row>
    <row r="213" spans="1:2" x14ac:dyDescent="0.3">
      <c r="A213">
        <v>1.35</v>
      </c>
      <c r="B213" s="61">
        <v>0.407607767632997</v>
      </c>
    </row>
    <row r="214" spans="1:2" x14ac:dyDescent="0.3">
      <c r="A214">
        <v>1.28</v>
      </c>
      <c r="B214" s="61">
        <v>0.40257844742133397</v>
      </c>
    </row>
    <row r="215" spans="1:2" x14ac:dyDescent="0.3">
      <c r="A215">
        <v>1.28</v>
      </c>
      <c r="B215" s="61">
        <v>0.40762846866090802</v>
      </c>
    </row>
    <row r="216" spans="1:2" x14ac:dyDescent="0.3">
      <c r="A216">
        <v>1.24</v>
      </c>
      <c r="B216" s="61">
        <v>0.41731765604367399</v>
      </c>
    </row>
    <row r="217" spans="1:2" x14ac:dyDescent="0.3">
      <c r="A217">
        <v>1.24</v>
      </c>
      <c r="B217" s="61">
        <v>0.41230544513337097</v>
      </c>
    </row>
    <row r="218" spans="1:2" x14ac:dyDescent="0.3">
      <c r="A218">
        <v>1.27</v>
      </c>
      <c r="B218" s="61">
        <v>0.45606956470398302</v>
      </c>
    </row>
    <row r="219" spans="1:2" x14ac:dyDescent="0.3">
      <c r="A219">
        <v>1.27</v>
      </c>
      <c r="B219" s="61">
        <v>0.50845550294892305</v>
      </c>
    </row>
    <row r="220" spans="1:2" x14ac:dyDescent="0.3">
      <c r="A220">
        <v>1.45</v>
      </c>
      <c r="B220" s="61">
        <v>0.57345226016281903</v>
      </c>
    </row>
    <row r="221" spans="1:2" x14ac:dyDescent="0.3">
      <c r="A221">
        <v>1.45</v>
      </c>
      <c r="B221" s="61">
        <v>0.588375757251131</v>
      </c>
    </row>
    <row r="222" spans="1:2" x14ac:dyDescent="0.3">
      <c r="A222">
        <v>1.65</v>
      </c>
      <c r="B222" s="61">
        <v>0.65885114245446097</v>
      </c>
    </row>
    <row r="223" spans="1:2" x14ac:dyDescent="0.3">
      <c r="A223">
        <v>1.65</v>
      </c>
      <c r="B223" s="61">
        <v>0.66927866149456605</v>
      </c>
    </row>
    <row r="224" spans="1:2" x14ac:dyDescent="0.3">
      <c r="A224">
        <v>1.81</v>
      </c>
      <c r="B224" s="61">
        <v>0.67466831916765102</v>
      </c>
    </row>
    <row r="225" spans="1:2" x14ac:dyDescent="0.3">
      <c r="A225">
        <v>1.81</v>
      </c>
      <c r="B225" s="61">
        <v>0.67466629597197803</v>
      </c>
    </row>
    <row r="226" spans="1:2" x14ac:dyDescent="0.3">
      <c r="A226">
        <v>1.96</v>
      </c>
      <c r="B226" s="61">
        <v>0.68966412197354199</v>
      </c>
    </row>
    <row r="227" spans="1:2" x14ac:dyDescent="0.3">
      <c r="A227">
        <v>1.96</v>
      </c>
      <c r="B227" s="61">
        <v>0.694733726884599</v>
      </c>
    </row>
    <row r="228" spans="1:2" x14ac:dyDescent="0.3">
      <c r="A228">
        <v>2.0699999999999998</v>
      </c>
      <c r="B228" s="61">
        <v>0.69473427565259904</v>
      </c>
    </row>
    <row r="229" spans="1:2" x14ac:dyDescent="0.3">
      <c r="A229">
        <v>2.0699999999999998</v>
      </c>
      <c r="B229" s="61">
        <v>0.69473478544065503</v>
      </c>
    </row>
    <row r="230" spans="1:2" x14ac:dyDescent="0.3">
      <c r="A230">
        <v>2.09</v>
      </c>
      <c r="B230" s="61">
        <v>0.68906502264854796</v>
      </c>
    </row>
    <row r="231" spans="1:2" x14ac:dyDescent="0.3">
      <c r="A231">
        <v>2.09</v>
      </c>
      <c r="B231" s="61">
        <v>0.68338223535642195</v>
      </c>
    </row>
    <row r="232" spans="1:2" x14ac:dyDescent="0.3">
      <c r="A232">
        <v>2.0299999999999998</v>
      </c>
      <c r="B232" s="61">
        <v>0.62812121730472203</v>
      </c>
    </row>
    <row r="233" spans="1:2" x14ac:dyDescent="0.3">
      <c r="A233">
        <v>2.0299999999999998</v>
      </c>
      <c r="B233" s="61">
        <v>0.583301296347425</v>
      </c>
    </row>
    <row r="234" spans="1:2" x14ac:dyDescent="0.3">
      <c r="A234">
        <v>1.95</v>
      </c>
      <c r="B234" s="61">
        <v>0.57256126482573599</v>
      </c>
    </row>
    <row r="235" spans="1:2" x14ac:dyDescent="0.3">
      <c r="A235">
        <v>1.95</v>
      </c>
      <c r="B235" s="61">
        <v>0.51950028261989001</v>
      </c>
    </row>
    <row r="236" spans="1:2" x14ac:dyDescent="0.3">
      <c r="A236">
        <v>1.73</v>
      </c>
      <c r="B236" s="61">
        <v>0.53975083305268201</v>
      </c>
    </row>
    <row r="237" spans="1:2" x14ac:dyDescent="0.3">
      <c r="A237">
        <v>1.73</v>
      </c>
      <c r="B237" s="61">
        <v>0.56990335168779205</v>
      </c>
    </row>
    <row r="238" spans="1:2" x14ac:dyDescent="0.3">
      <c r="A238">
        <v>1.44</v>
      </c>
      <c r="B238" s="61">
        <v>0.55760806810990104</v>
      </c>
    </row>
    <row r="239" spans="1:2" x14ac:dyDescent="0.3">
      <c r="A239">
        <v>1.44</v>
      </c>
      <c r="B239" s="61">
        <v>0.52164371225559003</v>
      </c>
    </row>
    <row r="240" spans="1:2" x14ac:dyDescent="0.3">
      <c r="A240">
        <v>1.47</v>
      </c>
      <c r="B240" s="61">
        <v>0.50183667646462904</v>
      </c>
    </row>
    <row r="241" spans="1:2" x14ac:dyDescent="0.3">
      <c r="A241">
        <v>1.47</v>
      </c>
      <c r="B241" s="61">
        <v>0.47963910505302298</v>
      </c>
    </row>
    <row r="242" spans="1:2" x14ac:dyDescent="0.3">
      <c r="A242">
        <v>1.5</v>
      </c>
      <c r="B242" s="61">
        <v>0.49412114112029898</v>
      </c>
    </row>
    <row r="243" spans="1:2" x14ac:dyDescent="0.3">
      <c r="A243">
        <v>1.5</v>
      </c>
      <c r="B243" s="61">
        <v>0.49565168668411902</v>
      </c>
    </row>
    <row r="244" spans="1:2" x14ac:dyDescent="0.3">
      <c r="A244">
        <v>1.45</v>
      </c>
      <c r="B244" s="61">
        <v>0.57059504026810903</v>
      </c>
    </row>
    <row r="245" spans="1:2" x14ac:dyDescent="0.3">
      <c r="A245">
        <v>1.45</v>
      </c>
      <c r="B245" s="61">
        <v>0.563614978787772</v>
      </c>
    </row>
    <row r="246" spans="1:2" x14ac:dyDescent="0.3">
      <c r="A246">
        <v>1.63</v>
      </c>
      <c r="B246" s="61">
        <v>0.58926796076486498</v>
      </c>
    </row>
    <row r="247" spans="1:2" x14ac:dyDescent="0.3">
      <c r="A247">
        <v>1.63</v>
      </c>
      <c r="B247" s="61">
        <v>0.59542025653171604</v>
      </c>
    </row>
    <row r="248" spans="1:2" x14ac:dyDescent="0.3">
      <c r="A248">
        <v>1.68</v>
      </c>
      <c r="B248" s="61">
        <v>0.63263799883304295</v>
      </c>
    </row>
    <row r="249" spans="1:2" x14ac:dyDescent="0.3">
      <c r="A249">
        <v>1.68</v>
      </c>
      <c r="B249" s="61">
        <v>0.66988337792047903</v>
      </c>
    </row>
    <row r="250" spans="1:2" x14ac:dyDescent="0.3">
      <c r="A250">
        <v>1.85</v>
      </c>
      <c r="B250" s="61">
        <v>0.68230482833123196</v>
      </c>
    </row>
    <row r="251" spans="1:2" x14ac:dyDescent="0.3">
      <c r="A251">
        <v>1.85</v>
      </c>
      <c r="B251" s="61">
        <v>0.69473382095399405</v>
      </c>
    </row>
    <row r="252" spans="1:2" x14ac:dyDescent="0.3">
      <c r="A252">
        <v>1.89</v>
      </c>
      <c r="B252" s="61">
        <v>0.69473324151207905</v>
      </c>
    </row>
    <row r="253" spans="1:2" x14ac:dyDescent="0.3">
      <c r="A253">
        <v>1.89</v>
      </c>
      <c r="B253" s="61">
        <v>0.673148254257254</v>
      </c>
    </row>
    <row r="254" spans="1:2" x14ac:dyDescent="0.3">
      <c r="A254">
        <v>1.58</v>
      </c>
      <c r="B254" s="61">
        <v>0.60337296240473903</v>
      </c>
    </row>
    <row r="255" spans="1:2" x14ac:dyDescent="0.3">
      <c r="A255">
        <v>1.58</v>
      </c>
      <c r="B255" s="61">
        <v>0.57747363145860298</v>
      </c>
    </row>
    <row r="256" spans="1:2" x14ac:dyDescent="0.3">
      <c r="A256">
        <v>1.5</v>
      </c>
      <c r="B256" s="61">
        <v>0.60569164100580397</v>
      </c>
    </row>
    <row r="257" spans="1:2" x14ac:dyDescent="0.3">
      <c r="A257">
        <v>1.5</v>
      </c>
      <c r="B257" s="61">
        <v>0.63844723727136399</v>
      </c>
    </row>
    <row r="258" spans="1:2" x14ac:dyDescent="0.3">
      <c r="A258">
        <v>1.54</v>
      </c>
      <c r="B258" s="61">
        <v>0.57810652643250005</v>
      </c>
    </row>
    <row r="259" spans="1:2" x14ac:dyDescent="0.3">
      <c r="A259">
        <v>1.54</v>
      </c>
      <c r="B259" s="61">
        <v>0.57280713142625295</v>
      </c>
    </row>
    <row r="260" spans="1:2" x14ac:dyDescent="0.3">
      <c r="A260">
        <v>1.23</v>
      </c>
      <c r="B260" s="61">
        <v>0.50772570680267504</v>
      </c>
    </row>
    <row r="261" spans="1:2" x14ac:dyDescent="0.3">
      <c r="A261">
        <v>1.23</v>
      </c>
      <c r="B261" s="61">
        <v>0.441346982234187</v>
      </c>
    </row>
    <row r="262" spans="1:2" x14ac:dyDescent="0.3">
      <c r="A262">
        <v>0.95</v>
      </c>
      <c r="B262" s="61">
        <v>0.41012975636918098</v>
      </c>
    </row>
    <row r="263" spans="1:2" x14ac:dyDescent="0.3">
      <c r="A263">
        <v>0.95</v>
      </c>
      <c r="B263" s="61">
        <v>0.36910592485534799</v>
      </c>
    </row>
    <row r="264" spans="1:2" x14ac:dyDescent="0.3">
      <c r="A264">
        <v>1.02</v>
      </c>
      <c r="B264" s="61">
        <v>0.32817100134029897</v>
      </c>
    </row>
    <row r="265" spans="1:2" x14ac:dyDescent="0.3">
      <c r="A265">
        <v>1.02</v>
      </c>
      <c r="B265" s="61">
        <v>0.295685068178277</v>
      </c>
    </row>
    <row r="266" spans="1:2" x14ac:dyDescent="0.3">
      <c r="A266">
        <v>1.23</v>
      </c>
      <c r="B266" s="61">
        <v>0.33776196446733198</v>
      </c>
    </row>
    <row r="267" spans="1:2" x14ac:dyDescent="0.3">
      <c r="A267">
        <v>1.23</v>
      </c>
      <c r="B267" s="61">
        <v>0.382602350808672</v>
      </c>
    </row>
    <row r="268" spans="1:2" x14ac:dyDescent="0.3">
      <c r="A268">
        <v>1.4</v>
      </c>
      <c r="B268" s="61">
        <v>0.39975727229284902</v>
      </c>
    </row>
    <row r="269" spans="1:2" x14ac:dyDescent="0.3">
      <c r="A269">
        <v>1.4</v>
      </c>
      <c r="B269" s="61">
        <v>0.45780297302668099</v>
      </c>
    </row>
    <row r="270" spans="1:2" x14ac:dyDescent="0.3">
      <c r="A270">
        <v>1.56</v>
      </c>
      <c r="B270" s="61">
        <v>0.53593329002190504</v>
      </c>
    </row>
    <row r="271" spans="1:2" x14ac:dyDescent="0.3">
      <c r="A271">
        <v>1.56</v>
      </c>
      <c r="B271" s="61">
        <v>0.640923072647412</v>
      </c>
    </row>
    <row r="272" spans="1:2" x14ac:dyDescent="0.3">
      <c r="A272">
        <v>1.72</v>
      </c>
      <c r="B272" s="61">
        <v>0.65787904919201501</v>
      </c>
    </row>
    <row r="273" spans="1:2" x14ac:dyDescent="0.3">
      <c r="A273">
        <v>1.72</v>
      </c>
      <c r="B273" s="61">
        <v>0.67372940329809505</v>
      </c>
    </row>
    <row r="274" spans="1:2" x14ac:dyDescent="0.3">
      <c r="A274">
        <v>1.87</v>
      </c>
      <c r="B274" s="61">
        <v>0.67371037324758298</v>
      </c>
    </row>
    <row r="275" spans="1:2" x14ac:dyDescent="0.3">
      <c r="A275">
        <v>1.87</v>
      </c>
      <c r="B275" s="61">
        <v>0.67369090336566995</v>
      </c>
    </row>
    <row r="276" spans="1:2" x14ac:dyDescent="0.3">
      <c r="A276">
        <v>1.97</v>
      </c>
      <c r="B276" s="61">
        <v>0.68419602334691099</v>
      </c>
    </row>
    <row r="277" spans="1:2" x14ac:dyDescent="0.3">
      <c r="A277">
        <v>1.97</v>
      </c>
      <c r="B277" s="61">
        <v>0.68979917162841697</v>
      </c>
    </row>
    <row r="278" spans="1:2" x14ac:dyDescent="0.3">
      <c r="A278">
        <v>1.98</v>
      </c>
      <c r="B278" s="61">
        <v>0.68488910772146905</v>
      </c>
    </row>
    <row r="279" spans="1:2" x14ac:dyDescent="0.3">
      <c r="A279">
        <v>1.98</v>
      </c>
      <c r="B279" s="61">
        <v>0.68489762257090003</v>
      </c>
    </row>
    <row r="280" spans="1:2" x14ac:dyDescent="0.3">
      <c r="A280">
        <v>1.96</v>
      </c>
      <c r="B280" s="61">
        <v>0.64567824326172596</v>
      </c>
    </row>
    <row r="281" spans="1:2" x14ac:dyDescent="0.3">
      <c r="A281">
        <v>1.96</v>
      </c>
      <c r="B281" s="61">
        <v>0.60651280220641002</v>
      </c>
    </row>
    <row r="282" spans="1:2" x14ac:dyDescent="0.3">
      <c r="A282">
        <v>1.9</v>
      </c>
      <c r="B282" s="61">
        <v>0.60658527962834097</v>
      </c>
    </row>
    <row r="283" spans="1:2" x14ac:dyDescent="0.3">
      <c r="A283">
        <v>1.9</v>
      </c>
      <c r="B283" s="61">
        <v>0.60176405543381695</v>
      </c>
    </row>
    <row r="284" spans="1:2" x14ac:dyDescent="0.3">
      <c r="A284">
        <v>1.89</v>
      </c>
      <c r="B284" s="61">
        <v>0.60185155915917798</v>
      </c>
    </row>
    <row r="285" spans="1:2" x14ac:dyDescent="0.3">
      <c r="A285">
        <v>1.89</v>
      </c>
      <c r="B285" s="61">
        <v>0.59704087124374405</v>
      </c>
    </row>
    <row r="286" spans="1:2" x14ac:dyDescent="0.3">
      <c r="A286">
        <v>1.9</v>
      </c>
      <c r="B286" s="61">
        <v>0.59709693980673395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4E73-434F-44A5-B23B-2C57428BE0B9}">
  <dimension ref="A1:AB26"/>
  <sheetViews>
    <sheetView topLeftCell="O1" zoomScaleNormal="100" workbookViewId="0">
      <selection activeCell="Y23" sqref="Y23"/>
    </sheetView>
  </sheetViews>
  <sheetFormatPr defaultRowHeight="14.4" x14ac:dyDescent="0.3"/>
  <cols>
    <col min="1" max="1" width="15.5546875" bestFit="1" customWidth="1"/>
    <col min="2" max="2" width="7.6640625" bestFit="1" customWidth="1"/>
    <col min="3" max="3" width="30.6640625" bestFit="1" customWidth="1"/>
    <col min="4" max="4" width="19.109375" customWidth="1"/>
    <col min="5" max="5" width="7.6640625" bestFit="1" customWidth="1"/>
    <col min="9" max="9" width="3" bestFit="1" customWidth="1"/>
    <col min="12" max="12" width="10.33203125" bestFit="1" customWidth="1"/>
    <col min="13" max="13" width="10.21875" bestFit="1" customWidth="1"/>
    <col min="14" max="14" width="21.77734375" bestFit="1" customWidth="1"/>
    <col min="15" max="15" width="20" bestFit="1" customWidth="1"/>
    <col min="17" max="17" width="3" bestFit="1" customWidth="1"/>
    <col min="18" max="19" width="7.88671875" bestFit="1" customWidth="1"/>
    <col min="20" max="20" width="10.33203125" bestFit="1" customWidth="1"/>
    <col min="21" max="21" width="10.21875" bestFit="1" customWidth="1"/>
    <col min="22" max="22" width="22.21875" bestFit="1" customWidth="1"/>
    <col min="23" max="23" width="20" bestFit="1" customWidth="1"/>
    <col min="25" max="25" width="19.6640625" customWidth="1"/>
    <col min="26" max="26" width="12.33203125" customWidth="1"/>
    <col min="27" max="27" width="20.44140625" customWidth="1"/>
    <col min="28" max="28" width="11.5546875" customWidth="1"/>
  </cols>
  <sheetData>
    <row r="1" spans="1:28" ht="15" thickBot="1" x14ac:dyDescent="0.35">
      <c r="A1" s="68" t="s">
        <v>34</v>
      </c>
      <c r="B1" s="68"/>
      <c r="C1" s="68"/>
      <c r="D1" s="68"/>
      <c r="E1" s="68"/>
    </row>
    <row r="2" spans="1:28" ht="15" thickBot="1" x14ac:dyDescent="0.35">
      <c r="A2" s="6" t="s">
        <v>4</v>
      </c>
      <c r="B2" s="7" t="s">
        <v>5</v>
      </c>
      <c r="C2" s="7"/>
      <c r="D2" s="7" t="s">
        <v>6</v>
      </c>
      <c r="E2" s="8" t="s">
        <v>5</v>
      </c>
      <c r="I2" s="65" t="s">
        <v>15</v>
      </c>
      <c r="J2" s="66"/>
      <c r="K2" s="66"/>
      <c r="L2" s="66"/>
      <c r="M2" s="67"/>
      <c r="Q2" s="65" t="s">
        <v>15</v>
      </c>
      <c r="R2" s="66"/>
      <c r="S2" s="66"/>
      <c r="T2" s="66"/>
      <c r="U2" s="67"/>
    </row>
    <row r="3" spans="1:28" ht="15" thickBot="1" x14ac:dyDescent="0.35">
      <c r="A3" s="2">
        <v>3</v>
      </c>
      <c r="B3" s="2">
        <v>-8</v>
      </c>
      <c r="C3" s="2" t="s">
        <v>7</v>
      </c>
      <c r="D3" s="2">
        <v>2.5</v>
      </c>
      <c r="E3" s="2">
        <v>-8</v>
      </c>
      <c r="I3" s="5" t="s">
        <v>16</v>
      </c>
      <c r="J3" s="5" t="s">
        <v>29</v>
      </c>
      <c r="K3" s="16" t="s">
        <v>28</v>
      </c>
      <c r="L3" s="5" t="s">
        <v>17</v>
      </c>
      <c r="M3" s="17" t="s">
        <v>18</v>
      </c>
      <c r="N3" s="18" t="s">
        <v>20</v>
      </c>
      <c r="O3" s="5" t="s">
        <v>19</v>
      </c>
      <c r="Q3" s="5" t="s">
        <v>16</v>
      </c>
      <c r="R3" s="5" t="s">
        <v>29</v>
      </c>
      <c r="S3" s="16" t="s">
        <v>28</v>
      </c>
      <c r="T3" s="5" t="s">
        <v>17</v>
      </c>
      <c r="U3" s="17" t="s">
        <v>18</v>
      </c>
      <c r="V3" s="18" t="s">
        <v>20</v>
      </c>
      <c r="W3" s="5" t="s">
        <v>19</v>
      </c>
    </row>
    <row r="4" spans="1:28" ht="15" thickBot="1" x14ac:dyDescent="0.35">
      <c r="A4" s="1"/>
      <c r="B4" s="1"/>
      <c r="C4" s="1" t="s">
        <v>8</v>
      </c>
      <c r="D4" s="1">
        <v>4.8</v>
      </c>
      <c r="E4" s="1">
        <v>-7</v>
      </c>
      <c r="I4" s="9">
        <v>1</v>
      </c>
      <c r="J4" s="12">
        <v>7.6</v>
      </c>
      <c r="K4" s="13">
        <v>6.8</v>
      </c>
      <c r="L4" s="13">
        <v>3.8</v>
      </c>
      <c r="M4" s="14">
        <v>8.1</v>
      </c>
      <c r="N4" s="12">
        <f>ROUND(L4/K4*100,1)</f>
        <v>55.9</v>
      </c>
      <c r="O4" s="14">
        <f>ROUND((M4-J4)/K4*100,1)</f>
        <v>7.4</v>
      </c>
      <c r="Q4" s="2">
        <v>1</v>
      </c>
      <c r="R4" s="1">
        <v>10.7</v>
      </c>
      <c r="S4" s="1">
        <v>10.9</v>
      </c>
      <c r="T4" s="1">
        <v>4.9000000000000004</v>
      </c>
      <c r="U4" s="1">
        <v>12.4</v>
      </c>
      <c r="V4" s="12">
        <f>ROUND(T4/S4*100,1)</f>
        <v>45</v>
      </c>
      <c r="W4" s="14">
        <f>ROUND((U4-R4)/S4*100,1)</f>
        <v>15.6</v>
      </c>
      <c r="X4" t="s">
        <v>50</v>
      </c>
    </row>
    <row r="5" spans="1:28" ht="15" thickBot="1" x14ac:dyDescent="0.35">
      <c r="A5" s="3"/>
      <c r="B5" s="3"/>
      <c r="C5" s="3" t="s">
        <v>9</v>
      </c>
      <c r="D5" s="3">
        <v>1.2</v>
      </c>
      <c r="E5" s="3">
        <v>-7</v>
      </c>
      <c r="I5" s="5">
        <v>2</v>
      </c>
      <c r="J5" s="15">
        <v>8</v>
      </c>
      <c r="K5" s="1">
        <v>7.7</v>
      </c>
      <c r="L5" s="1">
        <v>4</v>
      </c>
      <c r="M5" s="11">
        <v>9</v>
      </c>
      <c r="N5" s="15">
        <f t="shared" ref="N5:N10" si="0">ROUND(L5/K5*100,1)</f>
        <v>51.9</v>
      </c>
      <c r="O5" s="11">
        <f t="shared" ref="O5:O10" si="1">ROUND((M5-J5)/K5*100,1)</f>
        <v>13</v>
      </c>
      <c r="Q5" s="1">
        <v>2</v>
      </c>
      <c r="R5" s="1">
        <v>10.7</v>
      </c>
      <c r="S5" s="1">
        <v>10.9</v>
      </c>
      <c r="T5" s="1">
        <v>5</v>
      </c>
      <c r="U5" s="1">
        <v>12.2</v>
      </c>
      <c r="V5" s="12">
        <f t="shared" ref="V5:V18" si="2">ROUND(T5/S5*100,1)</f>
        <v>45.9</v>
      </c>
      <c r="W5" s="14">
        <f t="shared" ref="W5:W18" si="3">ROUND((U5-R5)/S5*100,1)</f>
        <v>13.8</v>
      </c>
      <c r="X5" t="s">
        <v>50</v>
      </c>
    </row>
    <row r="6" spans="1:28" ht="15" thickBot="1" x14ac:dyDescent="0.35">
      <c r="A6" s="4"/>
      <c r="B6" s="4"/>
      <c r="C6" s="10" t="s">
        <v>10</v>
      </c>
      <c r="D6" s="4"/>
      <c r="E6" s="4"/>
      <c r="I6" s="5">
        <v>3</v>
      </c>
      <c r="J6" s="15">
        <v>8.3000000000000007</v>
      </c>
      <c r="K6" s="1">
        <v>7.2</v>
      </c>
      <c r="L6" s="1">
        <v>3.7</v>
      </c>
      <c r="M6" s="11">
        <v>9.4</v>
      </c>
      <c r="N6" s="15">
        <f t="shared" si="0"/>
        <v>51.4</v>
      </c>
      <c r="O6" s="11">
        <f t="shared" si="1"/>
        <v>15.3</v>
      </c>
      <c r="Q6" s="1">
        <v>3</v>
      </c>
      <c r="R6" s="1">
        <v>39.799999999999997</v>
      </c>
      <c r="S6" s="1">
        <v>38.799999999999997</v>
      </c>
      <c r="T6" s="1">
        <v>18.2</v>
      </c>
      <c r="U6" s="1">
        <v>45.7</v>
      </c>
      <c r="V6" s="12">
        <f t="shared" si="2"/>
        <v>46.9</v>
      </c>
      <c r="W6" s="14">
        <f t="shared" si="3"/>
        <v>15.2</v>
      </c>
      <c r="X6" t="s">
        <v>51</v>
      </c>
    </row>
    <row r="7" spans="1:28" ht="15" thickBot="1" x14ac:dyDescent="0.35">
      <c r="A7" s="2"/>
      <c r="B7" s="2"/>
      <c r="C7" s="2" t="s">
        <v>11</v>
      </c>
      <c r="D7" s="2">
        <v>3.9</v>
      </c>
      <c r="E7" s="2">
        <v>-6</v>
      </c>
      <c r="I7" s="9">
        <v>4</v>
      </c>
      <c r="J7" s="15">
        <v>7.6</v>
      </c>
      <c r="K7" s="1">
        <v>6.8</v>
      </c>
      <c r="L7" s="1">
        <v>3.9</v>
      </c>
      <c r="M7" s="11">
        <v>8.6999999999999993</v>
      </c>
      <c r="N7" s="15">
        <f t="shared" si="0"/>
        <v>57.4</v>
      </c>
      <c r="O7" s="11">
        <f t="shared" si="1"/>
        <v>16.2</v>
      </c>
      <c r="Q7" s="1">
        <v>4</v>
      </c>
      <c r="R7" s="1">
        <v>39.4</v>
      </c>
      <c r="S7" s="1">
        <v>38.799999999999997</v>
      </c>
      <c r="T7" s="1">
        <v>17.899999999999999</v>
      </c>
      <c r="U7" s="1">
        <v>44.9</v>
      </c>
      <c r="V7" s="12">
        <f t="shared" si="2"/>
        <v>46.1</v>
      </c>
      <c r="W7" s="14">
        <f t="shared" si="3"/>
        <v>14.2</v>
      </c>
    </row>
    <row r="8" spans="1:28" ht="15" thickBot="1" x14ac:dyDescent="0.35">
      <c r="A8" s="1"/>
      <c r="B8" s="1"/>
      <c r="C8" s="1" t="s">
        <v>12</v>
      </c>
      <c r="D8" s="1">
        <v>6.9</v>
      </c>
      <c r="E8" s="1">
        <v>-6</v>
      </c>
      <c r="I8" s="5">
        <v>5</v>
      </c>
      <c r="J8" s="15">
        <v>8.4</v>
      </c>
      <c r="K8" s="1">
        <v>8</v>
      </c>
      <c r="L8" s="1">
        <v>3.8</v>
      </c>
      <c r="M8" s="11">
        <v>10.6</v>
      </c>
      <c r="N8" s="19"/>
      <c r="O8" s="20"/>
      <c r="Q8" s="1">
        <v>5</v>
      </c>
      <c r="R8" s="1">
        <v>39.6</v>
      </c>
      <c r="S8" s="1">
        <v>38.700000000000003</v>
      </c>
      <c r="T8" s="1">
        <v>18.2</v>
      </c>
      <c r="U8" s="1">
        <v>45.5</v>
      </c>
      <c r="V8" s="12">
        <f t="shared" si="2"/>
        <v>47</v>
      </c>
      <c r="W8" s="14">
        <f t="shared" si="3"/>
        <v>15.2</v>
      </c>
    </row>
    <row r="9" spans="1:28" ht="15" thickBot="1" x14ac:dyDescent="0.35">
      <c r="A9" s="1"/>
      <c r="B9" s="1"/>
      <c r="C9" s="1" t="s">
        <v>13</v>
      </c>
      <c r="D9" s="1">
        <v>7.7</v>
      </c>
      <c r="E9" s="1">
        <v>-6</v>
      </c>
      <c r="I9" s="9">
        <v>6</v>
      </c>
      <c r="J9" s="15">
        <v>8</v>
      </c>
      <c r="K9" s="1">
        <v>7.8</v>
      </c>
      <c r="L9" s="1">
        <v>3.4</v>
      </c>
      <c r="M9" s="11">
        <v>10</v>
      </c>
      <c r="N9" s="19"/>
      <c r="O9" s="20"/>
      <c r="Q9" s="1">
        <v>6</v>
      </c>
      <c r="R9" s="1">
        <v>38.5</v>
      </c>
      <c r="S9" s="1">
        <v>38.6</v>
      </c>
      <c r="T9" s="1">
        <v>18.2</v>
      </c>
      <c r="U9" s="1">
        <v>43.3</v>
      </c>
      <c r="V9" s="12">
        <f t="shared" si="2"/>
        <v>47.2</v>
      </c>
      <c r="W9" s="14">
        <f t="shared" si="3"/>
        <v>12.4</v>
      </c>
    </row>
    <row r="10" spans="1:28" ht="15" thickBot="1" x14ac:dyDescent="0.35">
      <c r="A10" s="1"/>
      <c r="B10" s="1"/>
      <c r="C10" s="1" t="s">
        <v>14</v>
      </c>
      <c r="D10" s="1">
        <v>8.6</v>
      </c>
      <c r="E10" s="1">
        <v>-6</v>
      </c>
      <c r="I10" s="5">
        <v>7</v>
      </c>
      <c r="J10" s="15">
        <v>8.6999999999999993</v>
      </c>
      <c r="K10" s="1">
        <v>8.3000000000000007</v>
      </c>
      <c r="L10" s="1">
        <v>4.4000000000000004</v>
      </c>
      <c r="M10" s="11">
        <v>10.199999999999999</v>
      </c>
      <c r="N10" s="15">
        <f t="shared" si="0"/>
        <v>53</v>
      </c>
      <c r="O10" s="11">
        <f t="shared" si="1"/>
        <v>18.100000000000001</v>
      </c>
      <c r="Q10" s="1">
        <v>7</v>
      </c>
      <c r="R10" s="1">
        <v>38.5</v>
      </c>
      <c r="S10" s="1">
        <v>38.6</v>
      </c>
      <c r="T10" s="1">
        <v>18.100000000000001</v>
      </c>
      <c r="U10" s="1">
        <v>44.6</v>
      </c>
      <c r="V10" s="12">
        <f t="shared" si="2"/>
        <v>46.9</v>
      </c>
      <c r="W10" s="14">
        <f t="shared" si="3"/>
        <v>15.8</v>
      </c>
    </row>
    <row r="11" spans="1:28" ht="15" thickBot="1" x14ac:dyDescent="0.35">
      <c r="I11" s="5">
        <v>8</v>
      </c>
      <c r="J11" s="23">
        <v>8</v>
      </c>
      <c r="K11" s="24">
        <v>7.9</v>
      </c>
      <c r="L11" s="24">
        <v>3.9</v>
      </c>
      <c r="M11" s="25">
        <v>9.5</v>
      </c>
      <c r="N11" s="21"/>
      <c r="O11" s="22"/>
      <c r="Q11" s="1">
        <v>8</v>
      </c>
      <c r="R11" s="1">
        <v>39.1</v>
      </c>
      <c r="S11" s="1">
        <v>37.700000000000003</v>
      </c>
      <c r="T11" s="1">
        <v>18</v>
      </c>
      <c r="U11" s="1">
        <v>44.6</v>
      </c>
      <c r="V11" s="12">
        <f>ROUND(T11/S11*100,1)</f>
        <v>47.7</v>
      </c>
      <c r="W11" s="14">
        <f>ROUND((U11-R11)/S11*100,1)</f>
        <v>14.6</v>
      </c>
    </row>
    <row r="12" spans="1:28" ht="15" customHeight="1" thickBot="1" x14ac:dyDescent="0.35">
      <c r="G12" s="64" t="s">
        <v>21</v>
      </c>
      <c r="H12" s="64"/>
      <c r="I12" s="34">
        <v>9</v>
      </c>
      <c r="J12" s="26">
        <v>11</v>
      </c>
      <c r="K12" s="27">
        <v>10.8</v>
      </c>
      <c r="L12" s="27">
        <v>6</v>
      </c>
      <c r="M12" s="28">
        <v>12.4</v>
      </c>
      <c r="N12" s="26">
        <f t="shared" ref="N12:N21" si="4">ROUND(L12/K12*100,1)</f>
        <v>55.6</v>
      </c>
      <c r="O12" s="28">
        <f t="shared" ref="O12:O21" si="5">ROUND((M12-J12)/K12*100,1)</f>
        <v>13</v>
      </c>
      <c r="Q12" s="1">
        <v>9</v>
      </c>
      <c r="R12" s="1">
        <v>39.299999999999997</v>
      </c>
      <c r="S12" s="1">
        <v>37.9</v>
      </c>
      <c r="T12" s="1">
        <v>17.7</v>
      </c>
      <c r="U12" s="1">
        <v>45.5</v>
      </c>
      <c r="V12" s="12">
        <f t="shared" si="2"/>
        <v>46.7</v>
      </c>
      <c r="W12" s="14">
        <f t="shared" si="3"/>
        <v>16.399999999999999</v>
      </c>
      <c r="Y12" s="79" t="s">
        <v>53</v>
      </c>
      <c r="Z12" s="79" t="s">
        <v>54</v>
      </c>
      <c r="AA12" s="79" t="s">
        <v>55</v>
      </c>
      <c r="AB12" s="79" t="s">
        <v>54</v>
      </c>
    </row>
    <row r="13" spans="1:28" ht="15" thickBot="1" x14ac:dyDescent="0.35">
      <c r="G13" s="64"/>
      <c r="H13" s="64"/>
      <c r="I13" s="35">
        <v>10</v>
      </c>
      <c r="J13" s="29">
        <v>8.9</v>
      </c>
      <c r="K13" s="30">
        <v>11.6</v>
      </c>
      <c r="L13" s="30">
        <v>6.1</v>
      </c>
      <c r="M13" s="31">
        <v>11.3</v>
      </c>
      <c r="N13" s="29">
        <f t="shared" si="4"/>
        <v>52.6</v>
      </c>
      <c r="O13" s="31">
        <f t="shared" si="5"/>
        <v>20.7</v>
      </c>
      <c r="Q13" s="1">
        <v>10</v>
      </c>
      <c r="R13" s="1">
        <v>38.4</v>
      </c>
      <c r="S13" s="1">
        <v>38.6</v>
      </c>
      <c r="T13" s="1">
        <v>18.100000000000001</v>
      </c>
      <c r="U13" s="1">
        <v>44.2</v>
      </c>
      <c r="V13" s="12">
        <f t="shared" si="2"/>
        <v>46.9</v>
      </c>
      <c r="W13" s="14">
        <f t="shared" si="3"/>
        <v>15</v>
      </c>
      <c r="Y13" s="79"/>
      <c r="Z13" s="79"/>
      <c r="AA13" s="79"/>
      <c r="AB13" s="79"/>
    </row>
    <row r="14" spans="1:28" ht="15" thickBot="1" x14ac:dyDescent="0.35">
      <c r="G14" s="64" t="s">
        <v>30</v>
      </c>
      <c r="H14" s="64"/>
      <c r="I14" s="36">
        <v>11</v>
      </c>
      <c r="J14" s="32">
        <v>30.4</v>
      </c>
      <c r="K14" s="32">
        <v>30.6</v>
      </c>
      <c r="L14" s="32">
        <v>14.2</v>
      </c>
      <c r="M14" s="32">
        <v>35</v>
      </c>
      <c r="N14" s="32">
        <f t="shared" si="4"/>
        <v>46.4</v>
      </c>
      <c r="O14" s="32">
        <f t="shared" si="5"/>
        <v>15</v>
      </c>
      <c r="Q14" s="1">
        <v>11</v>
      </c>
      <c r="R14" s="1"/>
      <c r="S14" s="1"/>
      <c r="T14" s="1"/>
      <c r="U14" s="1"/>
      <c r="V14" s="12" t="e">
        <f t="shared" si="2"/>
        <v>#DIV/0!</v>
      </c>
      <c r="W14" s="14" t="e">
        <f t="shared" si="3"/>
        <v>#DIV/0!</v>
      </c>
      <c r="Y14" s="39">
        <f>AVERAGE(V4:V13)</f>
        <v>46.629999999999995</v>
      </c>
      <c r="Z14" s="1">
        <f>SQRT(DEVSQ(V4:V13)/(COUNT(V4:V13)-1))</f>
        <v>0.76746335417399625</v>
      </c>
      <c r="AA14" s="1">
        <f>AVERAGE(W4:W13)</f>
        <v>14.819999999999999</v>
      </c>
      <c r="AB14" s="1">
        <f>SQRT(DEVSQ(W4:W13)/(COUNT(W4:W13)-1))</f>
        <v>1.1409547658771477</v>
      </c>
    </row>
    <row r="15" spans="1:28" ht="15" thickBot="1" x14ac:dyDescent="0.35">
      <c r="G15" s="64"/>
      <c r="H15" s="64"/>
      <c r="I15" s="36">
        <v>12</v>
      </c>
      <c r="J15" s="32">
        <v>30.4</v>
      </c>
      <c r="K15" s="32">
        <v>31</v>
      </c>
      <c r="L15" s="32">
        <v>14.3</v>
      </c>
      <c r="M15" s="32">
        <v>35.200000000000003</v>
      </c>
      <c r="N15" s="32">
        <f t="shared" si="4"/>
        <v>46.1</v>
      </c>
      <c r="O15" s="32">
        <f t="shared" si="5"/>
        <v>15.5</v>
      </c>
      <c r="Q15" s="1">
        <v>12</v>
      </c>
      <c r="R15" s="1"/>
      <c r="S15" s="1"/>
      <c r="T15" s="1"/>
      <c r="U15" s="1"/>
      <c r="V15" s="12" t="e">
        <f t="shared" si="2"/>
        <v>#DIV/0!</v>
      </c>
      <c r="W15" s="14" t="e">
        <f t="shared" si="3"/>
        <v>#DIV/0!</v>
      </c>
    </row>
    <row r="16" spans="1:28" ht="15" thickBot="1" x14ac:dyDescent="0.35">
      <c r="G16" s="64"/>
      <c r="H16" s="64"/>
      <c r="I16" s="36">
        <v>13</v>
      </c>
      <c r="J16" s="32">
        <v>30.5</v>
      </c>
      <c r="K16" s="32">
        <v>30.2</v>
      </c>
      <c r="L16" s="32">
        <v>14</v>
      </c>
      <c r="M16" s="32">
        <v>34.1</v>
      </c>
      <c r="N16" s="32">
        <f t="shared" si="4"/>
        <v>46.4</v>
      </c>
      <c r="O16" s="32">
        <f t="shared" si="5"/>
        <v>11.9</v>
      </c>
      <c r="Q16" s="1">
        <v>13</v>
      </c>
      <c r="R16" s="1"/>
      <c r="S16" s="1"/>
      <c r="T16" s="1"/>
      <c r="U16" s="1"/>
      <c r="V16" s="12" t="e">
        <f t="shared" si="2"/>
        <v>#DIV/0!</v>
      </c>
      <c r="W16" s="14" t="e">
        <f t="shared" si="3"/>
        <v>#DIV/0!</v>
      </c>
    </row>
    <row r="17" spans="4:23" ht="15" thickBot="1" x14ac:dyDescent="0.35">
      <c r="D17" s="64" t="s">
        <v>25</v>
      </c>
      <c r="G17" s="69" t="s">
        <v>31</v>
      </c>
      <c r="H17" s="69"/>
      <c r="I17" s="37">
        <v>14</v>
      </c>
      <c r="J17" s="33">
        <v>10.7</v>
      </c>
      <c r="K17" s="33">
        <v>10.9</v>
      </c>
      <c r="L17" s="33">
        <v>4.9000000000000004</v>
      </c>
      <c r="M17" s="33">
        <v>12.4</v>
      </c>
      <c r="N17" s="33">
        <f t="shared" si="4"/>
        <v>45</v>
      </c>
      <c r="O17" s="33">
        <f t="shared" si="5"/>
        <v>15.6</v>
      </c>
      <c r="Q17" s="1">
        <v>14</v>
      </c>
      <c r="R17" s="1"/>
      <c r="S17" s="1"/>
      <c r="T17" s="1"/>
      <c r="U17" s="1"/>
      <c r="V17" s="12" t="e">
        <f t="shared" si="2"/>
        <v>#DIV/0!</v>
      </c>
      <c r="W17" s="14" t="e">
        <f t="shared" si="3"/>
        <v>#DIV/0!</v>
      </c>
    </row>
    <row r="18" spans="4:23" x14ac:dyDescent="0.3">
      <c r="D18" s="64"/>
      <c r="G18" s="69"/>
      <c r="H18" s="69"/>
      <c r="I18" s="37">
        <v>15</v>
      </c>
      <c r="J18" s="33">
        <v>10.7</v>
      </c>
      <c r="K18" s="33">
        <v>10.9</v>
      </c>
      <c r="L18" s="33">
        <v>5</v>
      </c>
      <c r="M18" s="33">
        <v>12.2</v>
      </c>
      <c r="N18" s="33">
        <f t="shared" si="4"/>
        <v>45.9</v>
      </c>
      <c r="O18" s="33">
        <f t="shared" si="5"/>
        <v>13.8</v>
      </c>
      <c r="Q18" s="1">
        <v>15</v>
      </c>
      <c r="R18" s="1"/>
      <c r="S18" s="1"/>
      <c r="T18" s="1"/>
      <c r="U18" s="1"/>
      <c r="V18" s="12" t="e">
        <f t="shared" si="2"/>
        <v>#DIV/0!</v>
      </c>
      <c r="W18" s="14" t="e">
        <f t="shared" si="3"/>
        <v>#DIV/0!</v>
      </c>
    </row>
    <row r="19" spans="4:23" x14ac:dyDescent="0.3">
      <c r="D19" s="64"/>
      <c r="G19" s="69"/>
      <c r="H19" s="69"/>
      <c r="I19" s="37">
        <v>16</v>
      </c>
      <c r="J19" s="70" t="s">
        <v>32</v>
      </c>
      <c r="K19" s="71"/>
      <c r="L19" s="71"/>
      <c r="M19" s="72"/>
      <c r="N19" s="33" t="e">
        <f t="shared" si="4"/>
        <v>#DIV/0!</v>
      </c>
      <c r="O19" s="33" t="e">
        <f t="shared" si="5"/>
        <v>#VALUE!</v>
      </c>
    </row>
    <row r="20" spans="4:23" x14ac:dyDescent="0.3">
      <c r="D20" s="38" t="s">
        <v>26</v>
      </c>
      <c r="G20" s="69"/>
      <c r="H20" s="69"/>
      <c r="I20" s="37">
        <v>17</v>
      </c>
      <c r="J20" s="73"/>
      <c r="K20" s="74"/>
      <c r="L20" s="74"/>
      <c r="M20" s="75"/>
      <c r="N20" s="33" t="e">
        <f t="shared" si="4"/>
        <v>#DIV/0!</v>
      </c>
      <c r="O20" s="33" t="e">
        <f t="shared" si="5"/>
        <v>#DIV/0!</v>
      </c>
    </row>
    <row r="21" spans="4:23" x14ac:dyDescent="0.3">
      <c r="G21" s="69"/>
      <c r="H21" s="69"/>
      <c r="I21" s="37">
        <v>18</v>
      </c>
      <c r="J21" s="76"/>
      <c r="K21" s="77"/>
      <c r="L21" s="77"/>
      <c r="M21" s="78"/>
      <c r="N21" s="33" t="e">
        <f t="shared" si="4"/>
        <v>#DIV/0!</v>
      </c>
      <c r="O21" s="33" t="e">
        <f t="shared" si="5"/>
        <v>#DIV/0!</v>
      </c>
    </row>
    <row r="23" spans="4:23" x14ac:dyDescent="0.3">
      <c r="I23" s="63" t="s">
        <v>33</v>
      </c>
      <c r="J23" s="63"/>
      <c r="K23" s="63"/>
      <c r="L23" s="63"/>
      <c r="M23" s="63"/>
    </row>
    <row r="24" spans="4:23" x14ac:dyDescent="0.3">
      <c r="I24" s="63"/>
      <c r="J24" s="63"/>
      <c r="K24" s="63"/>
      <c r="L24" s="63"/>
      <c r="M24" s="63"/>
    </row>
    <row r="25" spans="4:23" x14ac:dyDescent="0.3">
      <c r="I25" s="63"/>
      <c r="J25" s="63"/>
      <c r="K25" s="63"/>
      <c r="L25" s="63"/>
      <c r="M25" s="63"/>
    </row>
    <row r="26" spans="4:23" x14ac:dyDescent="0.3">
      <c r="I26" s="63"/>
      <c r="J26" s="63"/>
      <c r="K26" s="63"/>
      <c r="L26" s="63"/>
      <c r="M26" s="63"/>
    </row>
  </sheetData>
  <mergeCells count="13">
    <mergeCell ref="Y12:Y13"/>
    <mergeCell ref="Z12:Z13"/>
    <mergeCell ref="AA12:AA13"/>
    <mergeCell ref="AB12:AB13"/>
    <mergeCell ref="Q2:U2"/>
    <mergeCell ref="I23:M26"/>
    <mergeCell ref="D17:D19"/>
    <mergeCell ref="I2:M2"/>
    <mergeCell ref="A1:E1"/>
    <mergeCell ref="G12:H13"/>
    <mergeCell ref="G14:H16"/>
    <mergeCell ref="G17:H21"/>
    <mergeCell ref="J19:M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959F-FA65-4E91-A12C-8C09C9FBF109}">
  <dimension ref="A1:L17"/>
  <sheetViews>
    <sheetView workbookViewId="0">
      <selection activeCell="E22" sqref="E22"/>
    </sheetView>
  </sheetViews>
  <sheetFormatPr defaultRowHeight="14.4" x14ac:dyDescent="0.3"/>
  <cols>
    <col min="1" max="1" width="8.6640625" bestFit="1" customWidth="1"/>
    <col min="2" max="2" width="16.33203125" bestFit="1" customWidth="1"/>
    <col min="3" max="3" width="11.77734375" bestFit="1" customWidth="1"/>
    <col min="4" max="4" width="12" bestFit="1" customWidth="1"/>
    <col min="6" max="6" width="8.6640625" bestFit="1" customWidth="1"/>
    <col min="7" max="7" width="16.33203125" bestFit="1" customWidth="1"/>
    <col min="8" max="8" width="11.77734375" bestFit="1" customWidth="1"/>
    <col min="9" max="9" width="12" bestFit="1" customWidth="1"/>
    <col min="10" max="10" width="16.33203125" bestFit="1" customWidth="1"/>
    <col min="11" max="11" width="11.77734375" bestFit="1" customWidth="1"/>
    <col min="12" max="12" width="12" bestFit="1" customWidth="1"/>
  </cols>
  <sheetData>
    <row r="1" spans="1:12" x14ac:dyDescent="0.3">
      <c r="A1" s="80" t="s">
        <v>39</v>
      </c>
      <c r="B1" s="80"/>
      <c r="C1" s="80"/>
      <c r="D1" s="80"/>
      <c r="E1" s="80" t="s">
        <v>40</v>
      </c>
      <c r="F1" s="80"/>
      <c r="G1" s="80"/>
      <c r="H1" s="80"/>
      <c r="I1" s="80" t="s">
        <v>41</v>
      </c>
      <c r="J1" s="80"/>
      <c r="K1" s="80"/>
      <c r="L1" s="80"/>
    </row>
    <row r="2" spans="1:12" x14ac:dyDescent="0.3">
      <c r="A2" s="1" t="s">
        <v>35</v>
      </c>
      <c r="B2" s="1" t="s">
        <v>36</v>
      </c>
      <c r="C2" s="1" t="s">
        <v>37</v>
      </c>
      <c r="D2" s="1" t="s">
        <v>38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35</v>
      </c>
      <c r="J2" s="1" t="s">
        <v>36</v>
      </c>
      <c r="K2" s="1" t="s">
        <v>37</v>
      </c>
      <c r="L2" s="1" t="s">
        <v>38</v>
      </c>
    </row>
    <row r="3" spans="1:12" x14ac:dyDescent="0.3">
      <c r="A3" s="1">
        <v>1</v>
      </c>
      <c r="B3" s="1">
        <v>3.3</v>
      </c>
      <c r="C3" s="1">
        <v>1.5</v>
      </c>
      <c r="D3" s="1">
        <f t="shared" ref="D3:D17" si="0">ROUND(C3/B3*100,1)</f>
        <v>45.5</v>
      </c>
      <c r="E3" s="1">
        <v>1</v>
      </c>
      <c r="F3" s="1">
        <v>298.2</v>
      </c>
      <c r="G3" s="1">
        <v>108.5</v>
      </c>
      <c r="H3" s="1">
        <f>ROUND(G3/F3*100,1)</f>
        <v>36.4</v>
      </c>
      <c r="I3" s="1">
        <v>1</v>
      </c>
      <c r="J3" s="1">
        <v>16.100000000000001</v>
      </c>
      <c r="K3" s="1">
        <v>7.1</v>
      </c>
      <c r="L3" s="1">
        <f t="shared" ref="L3:L17" si="1">ROUND(K3/J3*100,1)</f>
        <v>44.1</v>
      </c>
    </row>
    <row r="4" spans="1:12" x14ac:dyDescent="0.3">
      <c r="A4" s="1">
        <v>2</v>
      </c>
      <c r="B4" s="1">
        <v>11.5</v>
      </c>
      <c r="C4" s="1">
        <v>5.2</v>
      </c>
      <c r="D4" s="1">
        <f t="shared" si="0"/>
        <v>45.2</v>
      </c>
      <c r="E4" s="1">
        <v>2</v>
      </c>
      <c r="F4" s="1">
        <v>298.2</v>
      </c>
      <c r="G4" s="1">
        <v>108.5</v>
      </c>
      <c r="H4" s="1">
        <f t="shared" ref="H4:H17" si="2">ROUND(G4/F4*100,1)</f>
        <v>36.4</v>
      </c>
      <c r="I4" s="1">
        <v>2</v>
      </c>
      <c r="J4" s="1">
        <v>30.7</v>
      </c>
      <c r="K4" s="1">
        <v>13.8</v>
      </c>
      <c r="L4" s="1">
        <f t="shared" si="1"/>
        <v>45</v>
      </c>
    </row>
    <row r="5" spans="1:12" x14ac:dyDescent="0.3">
      <c r="A5" s="1">
        <v>3</v>
      </c>
      <c r="B5" s="1">
        <v>24.3</v>
      </c>
      <c r="C5" s="1">
        <v>11.1</v>
      </c>
      <c r="D5" s="1">
        <f t="shared" si="0"/>
        <v>45.7</v>
      </c>
      <c r="E5" s="1">
        <v>3</v>
      </c>
      <c r="F5" s="1">
        <v>298.2</v>
      </c>
      <c r="G5" s="1">
        <v>108.5</v>
      </c>
      <c r="H5" s="1">
        <f t="shared" si="2"/>
        <v>36.4</v>
      </c>
      <c r="I5" s="1">
        <v>3</v>
      </c>
      <c r="J5" s="1">
        <v>45.6</v>
      </c>
      <c r="K5" s="1">
        <v>20.7</v>
      </c>
      <c r="L5" s="1">
        <f t="shared" si="1"/>
        <v>45.4</v>
      </c>
    </row>
    <row r="6" spans="1:12" x14ac:dyDescent="0.3">
      <c r="A6" s="1">
        <v>4</v>
      </c>
      <c r="B6" s="1">
        <v>40</v>
      </c>
      <c r="C6" s="1">
        <v>18.399999999999999</v>
      </c>
      <c r="D6" s="1">
        <f t="shared" si="0"/>
        <v>46</v>
      </c>
      <c r="E6" s="1">
        <v>4</v>
      </c>
      <c r="F6" s="1">
        <v>298.2</v>
      </c>
      <c r="G6" s="1">
        <v>108.5</v>
      </c>
      <c r="H6" s="1">
        <f t="shared" si="2"/>
        <v>36.4</v>
      </c>
      <c r="I6" s="1">
        <v>4</v>
      </c>
      <c r="J6" s="1">
        <v>60.1</v>
      </c>
      <c r="K6" s="1">
        <v>27</v>
      </c>
      <c r="L6" s="1">
        <f t="shared" si="1"/>
        <v>44.9</v>
      </c>
    </row>
    <row r="7" spans="1:12" x14ac:dyDescent="0.3">
      <c r="A7" s="1">
        <v>5</v>
      </c>
      <c r="B7" s="1">
        <v>57.9</v>
      </c>
      <c r="C7" s="1">
        <v>26.2</v>
      </c>
      <c r="D7" s="1">
        <f t="shared" si="0"/>
        <v>45.3</v>
      </c>
      <c r="E7" s="1">
        <v>5</v>
      </c>
      <c r="F7" s="1">
        <v>298.2</v>
      </c>
      <c r="G7" s="1">
        <v>108.5</v>
      </c>
      <c r="H7" s="1">
        <f t="shared" si="2"/>
        <v>36.4</v>
      </c>
      <c r="I7" s="1">
        <v>5</v>
      </c>
      <c r="J7" s="1">
        <v>75.2</v>
      </c>
      <c r="K7" s="1">
        <v>33.299999999999997</v>
      </c>
      <c r="L7" s="1">
        <f t="shared" si="1"/>
        <v>44.3</v>
      </c>
    </row>
    <row r="8" spans="1:12" x14ac:dyDescent="0.3">
      <c r="A8" s="1">
        <v>6</v>
      </c>
      <c r="B8" s="1">
        <v>75.8</v>
      </c>
      <c r="C8" s="1">
        <v>33.9</v>
      </c>
      <c r="D8" s="1">
        <f t="shared" si="0"/>
        <v>44.7</v>
      </c>
      <c r="E8" s="1">
        <v>6</v>
      </c>
      <c r="F8" s="1">
        <v>298.2</v>
      </c>
      <c r="G8" s="1">
        <v>108.5</v>
      </c>
      <c r="H8" s="1">
        <f t="shared" si="2"/>
        <v>36.4</v>
      </c>
      <c r="I8" s="1">
        <v>6</v>
      </c>
      <c r="J8" s="1">
        <v>88.9</v>
      </c>
      <c r="K8" s="1">
        <v>39.700000000000003</v>
      </c>
      <c r="L8" s="1">
        <f t="shared" si="1"/>
        <v>44.7</v>
      </c>
    </row>
    <row r="9" spans="1:12" x14ac:dyDescent="0.3">
      <c r="A9" s="1">
        <v>7</v>
      </c>
      <c r="B9" s="1">
        <v>92.8</v>
      </c>
      <c r="C9" s="1">
        <v>41.5</v>
      </c>
      <c r="D9" s="1">
        <f t="shared" si="0"/>
        <v>44.7</v>
      </c>
      <c r="E9" s="1">
        <v>7</v>
      </c>
      <c r="F9" s="1">
        <v>298.2</v>
      </c>
      <c r="G9" s="1">
        <v>108.5</v>
      </c>
      <c r="H9" s="1">
        <f t="shared" si="2"/>
        <v>36.4</v>
      </c>
      <c r="I9" s="1">
        <v>7</v>
      </c>
      <c r="J9" s="1">
        <v>102.8</v>
      </c>
      <c r="K9" s="1">
        <v>45.9</v>
      </c>
      <c r="L9" s="1">
        <f t="shared" si="1"/>
        <v>44.6</v>
      </c>
    </row>
    <row r="10" spans="1:12" x14ac:dyDescent="0.3">
      <c r="A10" s="1">
        <v>8</v>
      </c>
      <c r="B10" s="1">
        <v>108.1</v>
      </c>
      <c r="C10" s="1">
        <v>48.9</v>
      </c>
      <c r="D10" s="1">
        <f t="shared" si="0"/>
        <v>45.2</v>
      </c>
      <c r="E10" s="1">
        <v>8</v>
      </c>
      <c r="F10" s="1">
        <v>298.2</v>
      </c>
      <c r="G10" s="1">
        <v>108.5</v>
      </c>
      <c r="H10" s="1">
        <f t="shared" si="2"/>
        <v>36.4</v>
      </c>
      <c r="I10" s="1">
        <v>8</v>
      </c>
      <c r="J10" s="1">
        <v>115</v>
      </c>
      <c r="K10" s="1">
        <v>51.3</v>
      </c>
      <c r="L10" s="1">
        <f t="shared" si="1"/>
        <v>44.6</v>
      </c>
    </row>
    <row r="11" spans="1:12" x14ac:dyDescent="0.3">
      <c r="A11" s="1">
        <v>9</v>
      </c>
      <c r="B11" s="1">
        <v>123.9</v>
      </c>
      <c r="C11" s="1">
        <v>55.4</v>
      </c>
      <c r="D11" s="1">
        <f t="shared" si="0"/>
        <v>44.7</v>
      </c>
      <c r="E11" s="1">
        <v>9</v>
      </c>
      <c r="F11" s="1">
        <v>298.2</v>
      </c>
      <c r="G11" s="1">
        <v>108.5</v>
      </c>
      <c r="H11" s="1">
        <f t="shared" si="2"/>
        <v>36.4</v>
      </c>
      <c r="I11" s="1">
        <v>9</v>
      </c>
      <c r="J11" s="1">
        <v>129.30000000000001</v>
      </c>
      <c r="K11" s="1">
        <v>57</v>
      </c>
      <c r="L11" s="1">
        <f t="shared" si="1"/>
        <v>44.1</v>
      </c>
    </row>
    <row r="12" spans="1:12" x14ac:dyDescent="0.3">
      <c r="A12" s="1">
        <v>10</v>
      </c>
      <c r="B12" s="1">
        <v>137.5</v>
      </c>
      <c r="C12" s="1">
        <v>60.4</v>
      </c>
      <c r="D12" s="1">
        <f t="shared" si="0"/>
        <v>43.9</v>
      </c>
      <c r="E12" s="1">
        <v>10</v>
      </c>
      <c r="F12" s="1">
        <v>298.2</v>
      </c>
      <c r="G12" s="1">
        <v>108.5</v>
      </c>
      <c r="H12" s="1">
        <f t="shared" si="2"/>
        <v>36.4</v>
      </c>
      <c r="I12" s="1">
        <v>10</v>
      </c>
      <c r="J12" s="1">
        <v>142</v>
      </c>
      <c r="K12" s="1">
        <v>60.4</v>
      </c>
      <c r="L12" s="1">
        <f t="shared" si="1"/>
        <v>42.5</v>
      </c>
    </row>
    <row r="13" spans="1:12" x14ac:dyDescent="0.3">
      <c r="A13" s="1">
        <v>11</v>
      </c>
      <c r="B13" s="1">
        <v>150.4</v>
      </c>
      <c r="C13" s="1">
        <v>64.2</v>
      </c>
      <c r="D13" s="1">
        <f t="shared" si="0"/>
        <v>42.7</v>
      </c>
      <c r="E13" s="1">
        <v>11</v>
      </c>
      <c r="F13" s="1">
        <v>298.2</v>
      </c>
      <c r="G13" s="1">
        <v>108.5</v>
      </c>
      <c r="H13" s="1">
        <f t="shared" si="2"/>
        <v>36.4</v>
      </c>
      <c r="I13" s="1">
        <v>11</v>
      </c>
      <c r="J13" s="1">
        <v>154.30000000000001</v>
      </c>
      <c r="K13" s="1">
        <v>65.2</v>
      </c>
      <c r="L13" s="1">
        <f t="shared" si="1"/>
        <v>42.3</v>
      </c>
    </row>
    <row r="14" spans="1:12" x14ac:dyDescent="0.3">
      <c r="A14" s="1">
        <v>12</v>
      </c>
      <c r="B14" s="1">
        <v>162.4</v>
      </c>
      <c r="C14" s="1">
        <v>67.900000000000006</v>
      </c>
      <c r="D14" s="1">
        <f t="shared" si="0"/>
        <v>41.8</v>
      </c>
      <c r="E14" s="1">
        <v>12</v>
      </c>
      <c r="F14" s="1">
        <v>298.2</v>
      </c>
      <c r="G14" s="1">
        <v>108.5</v>
      </c>
      <c r="H14" s="1">
        <f t="shared" si="2"/>
        <v>36.4</v>
      </c>
      <c r="I14" s="1">
        <v>12</v>
      </c>
      <c r="J14" s="1">
        <v>165.8</v>
      </c>
      <c r="K14" s="1">
        <v>67.7</v>
      </c>
      <c r="L14" s="1">
        <f t="shared" si="1"/>
        <v>40.799999999999997</v>
      </c>
    </row>
    <row r="15" spans="1:12" x14ac:dyDescent="0.3">
      <c r="A15" s="1">
        <v>13</v>
      </c>
      <c r="B15" s="1">
        <v>172.5</v>
      </c>
      <c r="C15" s="1">
        <v>71.2</v>
      </c>
      <c r="D15" s="1">
        <f t="shared" si="0"/>
        <v>41.3</v>
      </c>
      <c r="E15" s="1">
        <v>13</v>
      </c>
      <c r="F15" s="1">
        <v>298.2</v>
      </c>
      <c r="G15" s="1">
        <v>108.5</v>
      </c>
      <c r="H15" s="1">
        <f t="shared" si="2"/>
        <v>36.4</v>
      </c>
      <c r="I15" s="1">
        <v>13</v>
      </c>
      <c r="J15" s="1">
        <v>176.2</v>
      </c>
      <c r="K15" s="1">
        <v>68.400000000000006</v>
      </c>
      <c r="L15" s="1">
        <f t="shared" si="1"/>
        <v>38.799999999999997</v>
      </c>
    </row>
    <row r="16" spans="1:12" x14ac:dyDescent="0.3">
      <c r="A16" s="1">
        <v>14</v>
      </c>
      <c r="B16" s="1">
        <v>183.2</v>
      </c>
      <c r="C16" s="1">
        <v>73.400000000000006</v>
      </c>
      <c r="D16" s="1">
        <f t="shared" si="0"/>
        <v>40.1</v>
      </c>
      <c r="E16" s="1">
        <v>14</v>
      </c>
      <c r="F16" s="1">
        <v>298.2</v>
      </c>
      <c r="G16" s="1">
        <v>108.5</v>
      </c>
      <c r="H16" s="1">
        <f t="shared" si="2"/>
        <v>36.4</v>
      </c>
      <c r="I16" s="1">
        <v>14</v>
      </c>
      <c r="J16" s="1">
        <v>186</v>
      </c>
      <c r="K16" s="1">
        <v>70.599999999999994</v>
      </c>
      <c r="L16" s="1">
        <f t="shared" si="1"/>
        <v>38</v>
      </c>
    </row>
    <row r="17" spans="1:12" x14ac:dyDescent="0.3">
      <c r="A17" s="1">
        <v>15</v>
      </c>
      <c r="B17" s="1">
        <v>191.4</v>
      </c>
      <c r="C17" s="1">
        <v>75.2</v>
      </c>
      <c r="D17" s="1">
        <f t="shared" si="0"/>
        <v>39.299999999999997</v>
      </c>
      <c r="E17" s="1">
        <v>15</v>
      </c>
      <c r="F17" s="1">
        <v>298.2</v>
      </c>
      <c r="G17" s="1">
        <v>108.5</v>
      </c>
      <c r="H17" s="1">
        <f t="shared" si="2"/>
        <v>36.4</v>
      </c>
      <c r="I17" s="1">
        <v>15</v>
      </c>
      <c r="J17" s="1">
        <v>195.3</v>
      </c>
      <c r="K17" s="1">
        <v>74.099999999999994</v>
      </c>
      <c r="L17" s="1">
        <f t="shared" si="1"/>
        <v>37.9</v>
      </c>
    </row>
  </sheetData>
  <sortState xmlns:xlrd2="http://schemas.microsoft.com/office/spreadsheetml/2017/richdata2" ref="A3:D17">
    <sortCondition ref="A3:A17"/>
  </sortState>
  <mergeCells count="3">
    <mergeCell ref="A1:D1"/>
    <mergeCell ref="E1:H1"/>
    <mergeCell ref="I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F2E3-881E-4E20-9144-59BCEAF01975}">
  <dimension ref="A1:L26"/>
  <sheetViews>
    <sheetView topLeftCell="A4" workbookViewId="0">
      <selection activeCell="I28" sqref="I28"/>
    </sheetView>
  </sheetViews>
  <sheetFormatPr defaultRowHeight="14.4" x14ac:dyDescent="0.3"/>
  <cols>
    <col min="1" max="2" width="3" bestFit="1" customWidth="1"/>
    <col min="3" max="6" width="9.5546875" bestFit="1" customWidth="1"/>
  </cols>
  <sheetData>
    <row r="1" spans="1:12" x14ac:dyDescent="0.3">
      <c r="A1" s="1"/>
      <c r="B1" s="1"/>
      <c r="C1" s="1" t="s">
        <v>22</v>
      </c>
      <c r="D1" s="1" t="s">
        <v>23</v>
      </c>
      <c r="E1" s="1" t="s">
        <v>24</v>
      </c>
      <c r="F1" s="1" t="s">
        <v>27</v>
      </c>
      <c r="G1" s="1" t="s">
        <v>52</v>
      </c>
      <c r="I1" s="1" t="s">
        <v>102</v>
      </c>
      <c r="J1" s="1"/>
      <c r="K1" s="1"/>
      <c r="L1" s="1"/>
    </row>
    <row r="2" spans="1:12" x14ac:dyDescent="0.3">
      <c r="A2" s="1">
        <v>1</v>
      </c>
      <c r="B2" s="1">
        <f>2*(A2-1)</f>
        <v>0</v>
      </c>
      <c r="C2" s="1">
        <v>0.7</v>
      </c>
      <c r="D2" s="1">
        <v>0.8</v>
      </c>
      <c r="E2" s="1">
        <v>0.8</v>
      </c>
      <c r="F2" s="1">
        <v>0.8</v>
      </c>
      <c r="G2" s="1">
        <v>0.8</v>
      </c>
      <c r="H2">
        <f t="shared" ref="H2:H26" si="0">B2-23</f>
        <v>-23</v>
      </c>
      <c r="I2">
        <f>(D2+E2+F2+G2)/(4*MAX(D$2:G$26))</f>
        <v>2.5806451612903226E-2</v>
      </c>
      <c r="J2">
        <f>2*I2</f>
        <v>5.1612903225806452E-2</v>
      </c>
    </row>
    <row r="3" spans="1:12" x14ac:dyDescent="0.3">
      <c r="A3" s="1">
        <v>2</v>
      </c>
      <c r="B3" s="1">
        <f t="shared" ref="B3:B26" si="1">2*(A3-1)</f>
        <v>2</v>
      </c>
      <c r="C3" s="1">
        <v>0.7</v>
      </c>
      <c r="D3" s="1">
        <v>0.8</v>
      </c>
      <c r="E3" s="1">
        <v>0.8</v>
      </c>
      <c r="F3" s="1">
        <v>0.8</v>
      </c>
      <c r="G3" s="1">
        <v>0.8</v>
      </c>
      <c r="H3">
        <f t="shared" si="0"/>
        <v>-21</v>
      </c>
      <c r="I3">
        <f t="shared" ref="I3:I26" si="2">(D3+E3+F3+G3)/(4*MAX(D$2:G$26))</f>
        <v>2.5806451612903226E-2</v>
      </c>
      <c r="J3">
        <f t="shared" ref="J3:J26" si="3">2*I3</f>
        <v>5.1612903225806452E-2</v>
      </c>
    </row>
    <row r="4" spans="1:12" x14ac:dyDescent="0.3">
      <c r="A4" s="1">
        <v>3</v>
      </c>
      <c r="B4" s="1">
        <f t="shared" si="1"/>
        <v>4</v>
      </c>
      <c r="C4" s="1">
        <v>0.6</v>
      </c>
      <c r="D4" s="1">
        <v>0.7</v>
      </c>
      <c r="E4" s="1">
        <v>0.7</v>
      </c>
      <c r="F4" s="1">
        <v>0.7</v>
      </c>
      <c r="G4" s="1">
        <v>0.7</v>
      </c>
      <c r="H4">
        <f t="shared" si="0"/>
        <v>-19</v>
      </c>
      <c r="I4">
        <f t="shared" si="2"/>
        <v>2.2580645161290321E-2</v>
      </c>
      <c r="J4">
        <f t="shared" si="3"/>
        <v>4.5161290322580643E-2</v>
      </c>
    </row>
    <row r="5" spans="1:12" x14ac:dyDescent="0.3">
      <c r="A5" s="1">
        <v>4</v>
      </c>
      <c r="B5" s="1">
        <f t="shared" si="1"/>
        <v>6</v>
      </c>
      <c r="C5" s="1">
        <v>0.6</v>
      </c>
      <c r="D5" s="1">
        <v>0.7</v>
      </c>
      <c r="E5" s="1">
        <v>0.7</v>
      </c>
      <c r="F5" s="1">
        <v>0.7</v>
      </c>
      <c r="G5" s="1">
        <v>0.7</v>
      </c>
      <c r="H5">
        <f t="shared" si="0"/>
        <v>-17</v>
      </c>
      <c r="I5">
        <f t="shared" si="2"/>
        <v>2.2580645161290321E-2</v>
      </c>
      <c r="J5">
        <f t="shared" si="3"/>
        <v>4.5161290322580643E-2</v>
      </c>
    </row>
    <row r="6" spans="1:12" x14ac:dyDescent="0.3">
      <c r="A6" s="1">
        <v>5</v>
      </c>
      <c r="B6" s="1">
        <f t="shared" si="1"/>
        <v>8</v>
      </c>
      <c r="C6" s="40">
        <v>0.6</v>
      </c>
      <c r="D6" s="40">
        <v>0.7</v>
      </c>
      <c r="E6" s="40">
        <v>0.7</v>
      </c>
      <c r="F6" s="40">
        <v>0.7</v>
      </c>
      <c r="G6" s="40">
        <v>0.7</v>
      </c>
      <c r="H6">
        <f t="shared" si="0"/>
        <v>-15</v>
      </c>
      <c r="I6">
        <f t="shared" si="2"/>
        <v>2.2580645161290321E-2</v>
      </c>
      <c r="J6">
        <f t="shared" si="3"/>
        <v>4.5161290322580643E-2</v>
      </c>
    </row>
    <row r="7" spans="1:12" x14ac:dyDescent="0.3">
      <c r="A7" s="1">
        <v>6</v>
      </c>
      <c r="B7" s="1">
        <f t="shared" si="1"/>
        <v>10</v>
      </c>
      <c r="C7" s="1">
        <v>1.1000000000000001</v>
      </c>
      <c r="D7" s="1">
        <v>1.3</v>
      </c>
      <c r="E7" s="1">
        <v>1.3</v>
      </c>
      <c r="F7" s="1">
        <v>1.3</v>
      </c>
      <c r="G7" s="1">
        <v>1.3</v>
      </c>
      <c r="H7">
        <f t="shared" si="0"/>
        <v>-13</v>
      </c>
      <c r="I7">
        <f t="shared" si="2"/>
        <v>4.1935483870967745E-2</v>
      </c>
      <c r="J7">
        <f t="shared" si="3"/>
        <v>8.387096774193549E-2</v>
      </c>
    </row>
    <row r="8" spans="1:12" x14ac:dyDescent="0.3">
      <c r="A8" s="1">
        <v>7</v>
      </c>
      <c r="B8" s="1">
        <f t="shared" si="1"/>
        <v>12</v>
      </c>
      <c r="C8" s="1">
        <v>4.5999999999999996</v>
      </c>
      <c r="D8" s="1">
        <v>5</v>
      </c>
      <c r="E8" s="1">
        <v>4.8</v>
      </c>
      <c r="F8" s="1">
        <v>4.9000000000000004</v>
      </c>
      <c r="G8" s="1">
        <v>5</v>
      </c>
      <c r="H8">
        <f t="shared" si="0"/>
        <v>-11</v>
      </c>
      <c r="I8">
        <f t="shared" si="2"/>
        <v>0.15887096774193551</v>
      </c>
      <c r="J8">
        <f t="shared" si="3"/>
        <v>0.31774193548387103</v>
      </c>
    </row>
    <row r="9" spans="1:12" x14ac:dyDescent="0.3">
      <c r="A9" s="1">
        <v>8</v>
      </c>
      <c r="B9" s="1">
        <f t="shared" si="1"/>
        <v>14</v>
      </c>
      <c r="C9" s="1">
        <v>14.8</v>
      </c>
      <c r="D9" s="1">
        <v>16.3</v>
      </c>
      <c r="E9" s="1">
        <v>16.2</v>
      </c>
      <c r="F9" s="1">
        <v>16.3</v>
      </c>
      <c r="G9" s="1">
        <v>16.3</v>
      </c>
      <c r="H9">
        <f t="shared" si="0"/>
        <v>-9</v>
      </c>
      <c r="I9">
        <f t="shared" si="2"/>
        <v>0.52499999999999991</v>
      </c>
      <c r="J9">
        <f t="shared" si="3"/>
        <v>1.0499999999999998</v>
      </c>
    </row>
    <row r="10" spans="1:12" x14ac:dyDescent="0.3">
      <c r="A10" s="1">
        <v>9</v>
      </c>
      <c r="B10" s="1">
        <f t="shared" si="1"/>
        <v>16</v>
      </c>
      <c r="C10" s="1">
        <v>19.600000000000001</v>
      </c>
      <c r="D10" s="1">
        <v>22.3</v>
      </c>
      <c r="E10" s="1">
        <v>22.3</v>
      </c>
      <c r="F10" s="1">
        <v>22.4</v>
      </c>
      <c r="G10" s="1">
        <v>22.5</v>
      </c>
      <c r="H10">
        <f t="shared" si="0"/>
        <v>-7</v>
      </c>
      <c r="I10">
        <f t="shared" si="2"/>
        <v>0.72177419354838712</v>
      </c>
      <c r="J10">
        <f t="shared" si="3"/>
        <v>1.4435483870967742</v>
      </c>
    </row>
    <row r="11" spans="1:12" x14ac:dyDescent="0.3">
      <c r="A11" s="1">
        <v>10</v>
      </c>
      <c r="B11" s="1">
        <f t="shared" si="1"/>
        <v>18</v>
      </c>
      <c r="C11" s="1">
        <v>22.2</v>
      </c>
      <c r="D11" s="1">
        <v>26.7</v>
      </c>
      <c r="E11" s="1">
        <v>26.8</v>
      </c>
      <c r="F11" s="1">
        <v>26.8</v>
      </c>
      <c r="G11" s="1">
        <v>26.9</v>
      </c>
      <c r="H11">
        <f t="shared" si="0"/>
        <v>-5</v>
      </c>
      <c r="I11">
        <f t="shared" si="2"/>
        <v>0.86451612903225794</v>
      </c>
      <c r="J11">
        <f t="shared" si="3"/>
        <v>1.7290322580645159</v>
      </c>
    </row>
    <row r="12" spans="1:12" x14ac:dyDescent="0.3">
      <c r="A12" s="1">
        <v>11</v>
      </c>
      <c r="B12" s="1">
        <f t="shared" si="1"/>
        <v>20</v>
      </c>
      <c r="C12" s="1">
        <v>23.3</v>
      </c>
      <c r="D12" s="1">
        <v>29</v>
      </c>
      <c r="E12" s="1">
        <v>29.1</v>
      </c>
      <c r="F12" s="1">
        <v>29.2</v>
      </c>
      <c r="G12" s="1">
        <v>29.3</v>
      </c>
      <c r="H12">
        <f t="shared" si="0"/>
        <v>-3</v>
      </c>
      <c r="I12">
        <f t="shared" si="2"/>
        <v>0.94032258064516128</v>
      </c>
      <c r="J12">
        <f t="shared" si="3"/>
        <v>1.8806451612903226</v>
      </c>
    </row>
    <row r="13" spans="1:12" x14ac:dyDescent="0.3">
      <c r="A13" s="1">
        <v>12</v>
      </c>
      <c r="B13" s="1">
        <f t="shared" si="1"/>
        <v>22</v>
      </c>
      <c r="C13" s="1">
        <v>24.7</v>
      </c>
      <c r="D13" s="1">
        <v>30.7</v>
      </c>
      <c r="E13" s="1">
        <v>30.8</v>
      </c>
      <c r="F13" s="1">
        <v>30.9</v>
      </c>
      <c r="G13" s="1">
        <v>30.9</v>
      </c>
      <c r="H13">
        <f t="shared" si="0"/>
        <v>-1</v>
      </c>
      <c r="I13">
        <f t="shared" si="2"/>
        <v>0.99435483870967756</v>
      </c>
      <c r="J13">
        <f t="shared" si="3"/>
        <v>1.9887096774193551</v>
      </c>
    </row>
    <row r="14" spans="1:12" x14ac:dyDescent="0.3">
      <c r="A14" s="1">
        <v>13</v>
      </c>
      <c r="B14" s="1">
        <f t="shared" si="1"/>
        <v>24</v>
      </c>
      <c r="C14" s="1">
        <v>24.2</v>
      </c>
      <c r="D14" s="1">
        <v>30.8</v>
      </c>
      <c r="E14" s="1">
        <v>30.9</v>
      </c>
      <c r="F14" s="1">
        <v>30.9</v>
      </c>
      <c r="G14" s="1">
        <v>31</v>
      </c>
      <c r="H14">
        <f t="shared" si="0"/>
        <v>1</v>
      </c>
      <c r="I14">
        <f t="shared" si="2"/>
        <v>0.99677419354838703</v>
      </c>
      <c r="J14">
        <f t="shared" si="3"/>
        <v>1.9935483870967741</v>
      </c>
    </row>
    <row r="15" spans="1:12" x14ac:dyDescent="0.3">
      <c r="A15" s="1">
        <v>14</v>
      </c>
      <c r="B15" s="1">
        <f t="shared" si="1"/>
        <v>26</v>
      </c>
      <c r="C15" s="1">
        <v>24.2</v>
      </c>
      <c r="D15" s="1">
        <v>29.7</v>
      </c>
      <c r="E15" s="1">
        <v>29.6</v>
      </c>
      <c r="F15" s="1">
        <v>29.7</v>
      </c>
      <c r="G15" s="1">
        <v>29.8</v>
      </c>
      <c r="H15">
        <f t="shared" si="0"/>
        <v>3</v>
      </c>
      <c r="I15">
        <f t="shared" si="2"/>
        <v>0.95806451612903221</v>
      </c>
      <c r="J15">
        <f t="shared" si="3"/>
        <v>1.9161290322580644</v>
      </c>
    </row>
    <row r="16" spans="1:12" x14ac:dyDescent="0.3">
      <c r="A16" s="1">
        <v>15</v>
      </c>
      <c r="B16" s="1">
        <f t="shared" si="1"/>
        <v>28</v>
      </c>
      <c r="C16" s="1">
        <v>22.8</v>
      </c>
      <c r="D16" s="1">
        <v>27.3</v>
      </c>
      <c r="E16" s="1">
        <v>27.3</v>
      </c>
      <c r="F16" s="1">
        <v>27.2</v>
      </c>
      <c r="G16" s="1">
        <v>27.4</v>
      </c>
      <c r="H16">
        <f t="shared" si="0"/>
        <v>5</v>
      </c>
      <c r="I16">
        <f t="shared" si="2"/>
        <v>0.88064516129032244</v>
      </c>
      <c r="J16">
        <f t="shared" si="3"/>
        <v>1.7612903225806449</v>
      </c>
    </row>
    <row r="17" spans="1:10" x14ac:dyDescent="0.3">
      <c r="A17" s="1">
        <v>16</v>
      </c>
      <c r="B17" s="1">
        <f t="shared" si="1"/>
        <v>30</v>
      </c>
      <c r="C17" s="1">
        <v>20.100000000000001</v>
      </c>
      <c r="D17" s="1">
        <v>22.9</v>
      </c>
      <c r="E17" s="1">
        <v>22.8</v>
      </c>
      <c r="F17" s="1">
        <v>22.8</v>
      </c>
      <c r="G17" s="1">
        <v>22</v>
      </c>
      <c r="H17">
        <f t="shared" si="0"/>
        <v>7</v>
      </c>
      <c r="I17">
        <f t="shared" si="2"/>
        <v>0.72983870967741937</v>
      </c>
      <c r="J17">
        <f t="shared" si="3"/>
        <v>1.4596774193548387</v>
      </c>
    </row>
    <row r="18" spans="1:10" x14ac:dyDescent="0.3">
      <c r="A18" s="1">
        <v>17</v>
      </c>
      <c r="B18" s="1">
        <f t="shared" si="1"/>
        <v>32</v>
      </c>
      <c r="C18" s="1">
        <v>15.3</v>
      </c>
      <c r="D18" s="1">
        <v>17.2</v>
      </c>
      <c r="E18" s="1">
        <v>17.5</v>
      </c>
      <c r="F18" s="1">
        <v>17.3</v>
      </c>
      <c r="G18" s="1">
        <v>17.5</v>
      </c>
      <c r="H18">
        <f t="shared" si="0"/>
        <v>9</v>
      </c>
      <c r="I18">
        <f t="shared" si="2"/>
        <v>0.56048387096774188</v>
      </c>
      <c r="J18">
        <f t="shared" si="3"/>
        <v>1.1209677419354838</v>
      </c>
    </row>
    <row r="19" spans="1:10" x14ac:dyDescent="0.3">
      <c r="A19" s="1">
        <v>18</v>
      </c>
      <c r="B19" s="1">
        <f t="shared" si="1"/>
        <v>34</v>
      </c>
      <c r="C19" s="1">
        <v>5.4</v>
      </c>
      <c r="D19" s="1">
        <v>7</v>
      </c>
      <c r="E19" s="1">
        <v>7</v>
      </c>
      <c r="F19" s="1">
        <v>7</v>
      </c>
      <c r="G19" s="1">
        <v>6.9</v>
      </c>
      <c r="H19">
        <f t="shared" si="0"/>
        <v>11</v>
      </c>
      <c r="I19">
        <f t="shared" si="2"/>
        <v>0.22499999999999998</v>
      </c>
      <c r="J19">
        <f t="shared" si="3"/>
        <v>0.44999999999999996</v>
      </c>
    </row>
    <row r="20" spans="1:10" x14ac:dyDescent="0.3">
      <c r="A20" s="1">
        <v>19</v>
      </c>
      <c r="B20" s="1">
        <f t="shared" si="1"/>
        <v>36</v>
      </c>
      <c r="C20" s="1">
        <v>1.2</v>
      </c>
      <c r="D20" s="1">
        <v>1.9</v>
      </c>
      <c r="E20" s="1">
        <v>2</v>
      </c>
      <c r="F20" s="1">
        <v>2</v>
      </c>
      <c r="G20" s="1">
        <v>1.9</v>
      </c>
      <c r="H20">
        <f t="shared" si="0"/>
        <v>13</v>
      </c>
      <c r="I20">
        <f t="shared" si="2"/>
        <v>6.2903225806451621E-2</v>
      </c>
      <c r="J20">
        <f t="shared" si="3"/>
        <v>0.12580645161290324</v>
      </c>
    </row>
    <row r="21" spans="1:10" x14ac:dyDescent="0.3">
      <c r="A21" s="1">
        <v>20</v>
      </c>
      <c r="B21" s="1">
        <f t="shared" si="1"/>
        <v>38</v>
      </c>
      <c r="C21" s="40">
        <v>0.4</v>
      </c>
      <c r="D21" s="40">
        <v>0.5</v>
      </c>
      <c r="E21" s="40">
        <v>0.7</v>
      </c>
      <c r="F21" s="40">
        <v>0.7</v>
      </c>
      <c r="G21" s="40">
        <v>0.7</v>
      </c>
      <c r="H21">
        <f t="shared" si="0"/>
        <v>15</v>
      </c>
      <c r="I21">
        <f t="shared" si="2"/>
        <v>2.0967741935483869E-2</v>
      </c>
      <c r="J21">
        <f t="shared" si="3"/>
        <v>4.1935483870967738E-2</v>
      </c>
    </row>
    <row r="22" spans="1:10" x14ac:dyDescent="0.3">
      <c r="A22" s="1">
        <v>21</v>
      </c>
      <c r="B22" s="1">
        <f t="shared" si="1"/>
        <v>40</v>
      </c>
      <c r="C22" s="1">
        <v>0.4</v>
      </c>
      <c r="D22" s="1">
        <v>0.5</v>
      </c>
      <c r="E22" s="1">
        <v>0.5</v>
      </c>
      <c r="F22" s="1">
        <v>0.5</v>
      </c>
      <c r="G22" s="1">
        <v>0.5</v>
      </c>
      <c r="H22">
        <f t="shared" si="0"/>
        <v>17</v>
      </c>
      <c r="I22">
        <f t="shared" si="2"/>
        <v>1.6129032258064516E-2</v>
      </c>
      <c r="J22">
        <f t="shared" si="3"/>
        <v>3.2258064516129031E-2</v>
      </c>
    </row>
    <row r="23" spans="1:10" x14ac:dyDescent="0.3">
      <c r="A23" s="1">
        <v>22</v>
      </c>
      <c r="B23" s="1">
        <f t="shared" si="1"/>
        <v>42</v>
      </c>
      <c r="C23" s="1">
        <v>0.3</v>
      </c>
      <c r="D23" s="1">
        <v>0.4</v>
      </c>
      <c r="E23" s="1">
        <v>0.4</v>
      </c>
      <c r="F23" s="1">
        <v>0.4</v>
      </c>
      <c r="G23" s="1">
        <v>0.4</v>
      </c>
      <c r="H23">
        <f t="shared" si="0"/>
        <v>19</v>
      </c>
      <c r="I23">
        <f t="shared" si="2"/>
        <v>1.2903225806451613E-2</v>
      </c>
      <c r="J23">
        <f t="shared" si="3"/>
        <v>2.5806451612903226E-2</v>
      </c>
    </row>
    <row r="24" spans="1:10" x14ac:dyDescent="0.3">
      <c r="A24" s="1">
        <v>23</v>
      </c>
      <c r="B24" s="1">
        <f t="shared" si="1"/>
        <v>44</v>
      </c>
      <c r="C24" s="1">
        <v>0.3</v>
      </c>
      <c r="D24" s="1">
        <v>0.4</v>
      </c>
      <c r="E24" s="1">
        <v>0.4</v>
      </c>
      <c r="F24" s="1">
        <v>0.4</v>
      </c>
      <c r="G24" s="1">
        <v>0.4</v>
      </c>
      <c r="H24">
        <f t="shared" si="0"/>
        <v>21</v>
      </c>
      <c r="I24">
        <f t="shared" si="2"/>
        <v>1.2903225806451613E-2</v>
      </c>
      <c r="J24">
        <f t="shared" si="3"/>
        <v>2.5806451612903226E-2</v>
      </c>
    </row>
    <row r="25" spans="1:10" x14ac:dyDescent="0.3">
      <c r="A25" s="1">
        <v>24</v>
      </c>
      <c r="B25" s="1">
        <f t="shared" si="1"/>
        <v>46</v>
      </c>
      <c r="C25" s="1">
        <v>0.3</v>
      </c>
      <c r="D25" s="1">
        <v>0.4</v>
      </c>
      <c r="E25" s="1">
        <v>0.4</v>
      </c>
      <c r="F25" s="1">
        <v>0.4</v>
      </c>
      <c r="G25" s="1">
        <v>0.4</v>
      </c>
      <c r="H25">
        <f t="shared" si="0"/>
        <v>23</v>
      </c>
      <c r="I25">
        <f t="shared" si="2"/>
        <v>1.2903225806451613E-2</v>
      </c>
      <c r="J25">
        <f t="shared" si="3"/>
        <v>2.5806451612903226E-2</v>
      </c>
    </row>
    <row r="26" spans="1:10" x14ac:dyDescent="0.3">
      <c r="A26" s="1">
        <v>25</v>
      </c>
      <c r="B26" s="1">
        <f t="shared" si="1"/>
        <v>48</v>
      </c>
      <c r="C26" s="1">
        <v>0.3</v>
      </c>
      <c r="D26" s="1">
        <v>0.4</v>
      </c>
      <c r="E26" s="1">
        <v>0.4</v>
      </c>
      <c r="F26" s="1">
        <v>0.4</v>
      </c>
      <c r="G26" s="1">
        <v>0.4</v>
      </c>
      <c r="H26">
        <f t="shared" si="0"/>
        <v>25</v>
      </c>
      <c r="I26">
        <f t="shared" si="2"/>
        <v>1.2903225806451613E-2</v>
      </c>
      <c r="J26">
        <f t="shared" si="3"/>
        <v>2.5806451612903226E-2</v>
      </c>
    </row>
  </sheetData>
  <sortState xmlns:xlrd2="http://schemas.microsoft.com/office/spreadsheetml/2017/richdata2" ref="D2:E26">
    <sortCondition descending="1" ref="E2:E26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DAD8-2C14-457C-8B41-39C5ED03D4D8}">
  <dimension ref="A1:I8"/>
  <sheetViews>
    <sheetView workbookViewId="0">
      <selection activeCell="F17" sqref="F17"/>
    </sheetView>
  </sheetViews>
  <sheetFormatPr defaultRowHeight="14.4" x14ac:dyDescent="0.3"/>
  <cols>
    <col min="1" max="1" width="3" bestFit="1" customWidth="1"/>
    <col min="2" max="2" width="9.33203125" bestFit="1" customWidth="1"/>
    <col min="3" max="3" width="11.88671875" bestFit="1" customWidth="1"/>
    <col min="4" max="4" width="6.88671875" bestFit="1" customWidth="1"/>
    <col min="5" max="5" width="3" bestFit="1" customWidth="1"/>
    <col min="6" max="6" width="9.33203125" bestFit="1" customWidth="1"/>
    <col min="7" max="7" width="11.88671875" bestFit="1" customWidth="1"/>
    <col min="8" max="8" width="7" bestFit="1" customWidth="1"/>
  </cols>
  <sheetData>
    <row r="1" spans="1:9" x14ac:dyDescent="0.3">
      <c r="A1" s="80" t="s">
        <v>42</v>
      </c>
      <c r="B1" s="80"/>
      <c r="C1" s="80"/>
      <c r="D1" s="80"/>
      <c r="E1" s="80" t="s">
        <v>46</v>
      </c>
      <c r="F1" s="80"/>
      <c r="G1" s="80"/>
      <c r="H1" s="80"/>
    </row>
    <row r="2" spans="1:9" x14ac:dyDescent="0.3">
      <c r="A2" s="1" t="s">
        <v>16</v>
      </c>
      <c r="B2" s="1" t="s">
        <v>43</v>
      </c>
      <c r="C2" s="1" t="s">
        <v>44</v>
      </c>
      <c r="D2" s="1" t="s">
        <v>45</v>
      </c>
      <c r="E2" s="1" t="s">
        <v>16</v>
      </c>
      <c r="F2" s="1" t="s">
        <v>43</v>
      </c>
      <c r="G2" s="1" t="s">
        <v>44</v>
      </c>
      <c r="H2" s="1" t="s">
        <v>45</v>
      </c>
    </row>
    <row r="3" spans="1:9" x14ac:dyDescent="0.3">
      <c r="A3" s="1">
        <v>1</v>
      </c>
      <c r="B3" s="1">
        <v>16.399999999999999</v>
      </c>
      <c r="C3" s="1">
        <v>5.9</v>
      </c>
      <c r="D3" s="1">
        <f>ROUND(C3/B3*100,2)</f>
        <v>35.979999999999997</v>
      </c>
      <c r="E3" s="1">
        <v>1</v>
      </c>
      <c r="F3" s="1">
        <v>17.2</v>
      </c>
      <c r="G3" s="1">
        <v>0.51</v>
      </c>
      <c r="H3" s="1">
        <f>ROUND(G3/F3*100,2)</f>
        <v>2.97</v>
      </c>
      <c r="I3" t="s">
        <v>48</v>
      </c>
    </row>
    <row r="4" spans="1:9" x14ac:dyDescent="0.3">
      <c r="A4" s="1">
        <v>2</v>
      </c>
      <c r="B4" s="1">
        <v>16.5</v>
      </c>
      <c r="C4" s="1">
        <v>5.8</v>
      </c>
      <c r="D4" s="1">
        <f>ROUND(C4/B4*100,2)</f>
        <v>35.15</v>
      </c>
      <c r="E4" s="1">
        <v>2</v>
      </c>
      <c r="F4" s="1">
        <v>17.100000000000001</v>
      </c>
      <c r="G4" s="1">
        <v>0.52</v>
      </c>
      <c r="H4" s="1">
        <f>ROUND(G4/F4*100,2)</f>
        <v>3.04</v>
      </c>
      <c r="I4" t="s">
        <v>48</v>
      </c>
    </row>
    <row r="5" spans="1:9" x14ac:dyDescent="0.3">
      <c r="A5" s="1">
        <v>3</v>
      </c>
      <c r="B5" s="1">
        <v>16.3</v>
      </c>
      <c r="C5" s="1">
        <v>5.7</v>
      </c>
      <c r="D5" s="1">
        <f>ROUND(C5/B5*100,2)</f>
        <v>34.97</v>
      </c>
      <c r="E5" s="1">
        <v>3</v>
      </c>
      <c r="F5" s="1">
        <v>5.87</v>
      </c>
      <c r="G5" s="1">
        <v>0.21</v>
      </c>
      <c r="H5" s="1">
        <f>ROUND(G5/F5*100,2)</f>
        <v>3.58</v>
      </c>
      <c r="I5" t="s">
        <v>49</v>
      </c>
    </row>
    <row r="6" spans="1:9" x14ac:dyDescent="0.3">
      <c r="A6" s="1">
        <v>4</v>
      </c>
      <c r="B6" s="1">
        <v>16.5</v>
      </c>
      <c r="C6" s="1">
        <v>5.6</v>
      </c>
      <c r="D6" s="1">
        <f>ROUND(C6/B6*100,2)</f>
        <v>33.94</v>
      </c>
      <c r="E6" s="1">
        <v>4</v>
      </c>
      <c r="F6" s="1">
        <v>5.9</v>
      </c>
      <c r="G6" s="1">
        <v>0.21</v>
      </c>
      <c r="H6" s="1">
        <f>ROUND(G6/F6*100,2)</f>
        <v>3.56</v>
      </c>
      <c r="I6" t="s">
        <v>49</v>
      </c>
    </row>
    <row r="7" spans="1:9" x14ac:dyDescent="0.3">
      <c r="A7" s="1">
        <v>5</v>
      </c>
      <c r="B7" s="1">
        <v>16.5</v>
      </c>
      <c r="C7" s="1">
        <v>5.6</v>
      </c>
      <c r="D7" s="1">
        <f>ROUND(C7/B7*100,2)</f>
        <v>33.94</v>
      </c>
      <c r="E7" s="1">
        <v>5</v>
      </c>
      <c r="F7" s="1">
        <v>11.6</v>
      </c>
      <c r="G7" s="1">
        <v>0.36</v>
      </c>
      <c r="H7" s="1">
        <f>ROUND(G7/F7*100,2)</f>
        <v>3.1</v>
      </c>
      <c r="I7" t="s">
        <v>50</v>
      </c>
    </row>
    <row r="8" spans="1:9" x14ac:dyDescent="0.3">
      <c r="A8" s="80" t="s">
        <v>47</v>
      </c>
      <c r="B8" s="80"/>
      <c r="C8" s="80"/>
      <c r="D8" s="1">
        <f>AVERAGE(D3:D7)</f>
        <v>34.795999999999999</v>
      </c>
      <c r="E8" s="80" t="s">
        <v>47</v>
      </c>
      <c r="F8" s="80"/>
      <c r="G8" s="80"/>
      <c r="H8" s="1">
        <f>AVERAGE(H3:H7)</f>
        <v>3.25</v>
      </c>
    </row>
  </sheetData>
  <mergeCells count="4">
    <mergeCell ref="A1:D1"/>
    <mergeCell ref="E1:H1"/>
    <mergeCell ref="A8:C8"/>
    <mergeCell ref="E8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F2E5-3271-4BBD-808F-CBF0217317D7}">
  <dimension ref="A1:AQ291"/>
  <sheetViews>
    <sheetView workbookViewId="0">
      <selection activeCell="D3" sqref="D3:D288"/>
    </sheetView>
  </sheetViews>
  <sheetFormatPr defaultRowHeight="14.4" x14ac:dyDescent="0.3"/>
  <cols>
    <col min="1" max="1" width="4.6640625" style="42" bestFit="1" customWidth="1"/>
    <col min="2" max="2" width="8.109375" style="41" bestFit="1" customWidth="1"/>
    <col min="3" max="3" width="14.88671875" style="41" bestFit="1" customWidth="1"/>
    <col min="4" max="4" width="8.109375" style="41" bestFit="1" customWidth="1"/>
    <col min="5" max="5" width="11.5546875" style="1" bestFit="1" customWidth="1"/>
    <col min="6" max="7" width="21.88671875" style="1" bestFit="1" customWidth="1"/>
    <col min="8" max="8" width="14.21875" style="1" bestFit="1" customWidth="1"/>
    <col min="9" max="10" width="6.77734375" style="1" bestFit="1" customWidth="1"/>
    <col min="11" max="11" width="11.77734375" customWidth="1"/>
  </cols>
  <sheetData>
    <row r="1" spans="1:22" ht="15" thickBot="1" x14ac:dyDescent="0.35">
      <c r="A1" s="45"/>
      <c r="B1" s="81" t="s">
        <v>57</v>
      </c>
      <c r="C1" s="81"/>
      <c r="D1" s="81"/>
      <c r="E1" s="81"/>
      <c r="F1" s="81"/>
      <c r="G1" s="81"/>
      <c r="H1" s="81"/>
      <c r="I1" s="81"/>
      <c r="J1" s="82"/>
      <c r="K1" s="83" t="s">
        <v>63</v>
      </c>
      <c r="S1" s="44"/>
    </row>
    <row r="2" spans="1:22" ht="15" thickBot="1" x14ac:dyDescent="0.35">
      <c r="A2" s="5" t="s">
        <v>56</v>
      </c>
      <c r="B2" s="5" t="s">
        <v>61</v>
      </c>
      <c r="C2" s="5" t="s">
        <v>64</v>
      </c>
      <c r="D2" s="5" t="s">
        <v>58</v>
      </c>
      <c r="E2" s="5" t="s">
        <v>62</v>
      </c>
      <c r="F2" s="5" t="s">
        <v>66</v>
      </c>
      <c r="G2" s="5" t="s">
        <v>65</v>
      </c>
      <c r="H2" s="5" t="s">
        <v>90</v>
      </c>
      <c r="I2" s="5" t="s">
        <v>59</v>
      </c>
      <c r="J2" s="5" t="s">
        <v>60</v>
      </c>
      <c r="K2" s="83"/>
      <c r="S2" s="41"/>
    </row>
    <row r="3" spans="1:22" x14ac:dyDescent="0.3">
      <c r="A3" s="43">
        <v>0</v>
      </c>
      <c r="B3" s="44">
        <v>1.08</v>
      </c>
      <c r="C3" s="44"/>
      <c r="D3" s="44">
        <v>1.2</v>
      </c>
      <c r="E3" s="1">
        <v>0.96</v>
      </c>
      <c r="F3" s="1">
        <v>1.05</v>
      </c>
      <c r="G3" s="1">
        <v>1.27</v>
      </c>
      <c r="H3" s="1">
        <f>'Сравнение с расчётом'!$P$7*'Проверка стенда по стёклам'!$D$8/100</f>
        <v>1.6068510407944609</v>
      </c>
      <c r="I3" s="1">
        <v>2.16</v>
      </c>
      <c r="J3" s="2"/>
      <c r="K3" s="1">
        <v>1.27</v>
      </c>
      <c r="L3">
        <f t="shared" ref="L3:L18" si="0">B3/$H$3</f>
        <v>0.67212204030189715</v>
      </c>
      <c r="M3">
        <f t="shared" ref="M3:M18" si="1">C3/$H$3</f>
        <v>0</v>
      </c>
      <c r="N3">
        <f t="shared" ref="N3:N18" si="2">D3/$H$3</f>
        <v>0.74680226700210783</v>
      </c>
      <c r="O3">
        <f t="shared" ref="O3:O18" si="3">E3/$H$3</f>
        <v>0.59744181360168624</v>
      </c>
      <c r="P3">
        <f>F3/$H$3</f>
        <v>0.65345198362684442</v>
      </c>
      <c r="Q3">
        <f t="shared" ref="Q3:Q18" si="4">G3/$H$3</f>
        <v>0.79036573257723086</v>
      </c>
      <c r="R3">
        <f t="shared" ref="R3:R18" si="5">H3/$H$3</f>
        <v>1</v>
      </c>
      <c r="S3" s="41"/>
      <c r="V3" s="1"/>
    </row>
    <row r="4" spans="1:22" x14ac:dyDescent="0.3">
      <c r="A4" s="42">
        <v>1</v>
      </c>
      <c r="B4" s="41">
        <v>1.0900000000000001</v>
      </c>
      <c r="D4" s="41">
        <v>1.23</v>
      </c>
      <c r="E4" s="1">
        <v>0.97</v>
      </c>
      <c r="F4" s="1">
        <v>1.1100000000000001</v>
      </c>
      <c r="G4" s="1">
        <v>1.29</v>
      </c>
      <c r="H4" s="1">
        <f>'Сравнение с расчётом'!$P$7*'Проверка стенда по стёклам'!$D$8/100</f>
        <v>1.6068510407944609</v>
      </c>
      <c r="I4" s="1">
        <v>2.16</v>
      </c>
      <c r="K4" s="1">
        <v>1.29</v>
      </c>
      <c r="L4">
        <f t="shared" si="0"/>
        <v>0.67834539252691473</v>
      </c>
      <c r="M4">
        <f t="shared" si="1"/>
        <v>0</v>
      </c>
      <c r="N4">
        <f t="shared" si="2"/>
        <v>0.76547232367716056</v>
      </c>
      <c r="O4">
        <f t="shared" si="3"/>
        <v>0.60366516582670382</v>
      </c>
      <c r="P4">
        <f t="shared" ref="P4:P18" si="6">F4/$H$3</f>
        <v>0.69079209697694988</v>
      </c>
      <c r="Q4">
        <f t="shared" si="4"/>
        <v>0.80281243702726601</v>
      </c>
      <c r="R4">
        <f t="shared" si="5"/>
        <v>1</v>
      </c>
      <c r="S4" s="41"/>
      <c r="V4" s="1"/>
    </row>
    <row r="5" spans="1:22" x14ac:dyDescent="0.3">
      <c r="A5" s="42">
        <v>2</v>
      </c>
      <c r="B5" s="41">
        <v>1.0900000000000001</v>
      </c>
      <c r="D5" s="41">
        <v>1.26</v>
      </c>
      <c r="E5" s="1">
        <v>0.98</v>
      </c>
      <c r="F5" s="1">
        <v>1.17</v>
      </c>
      <c r="G5" s="1">
        <v>1.33</v>
      </c>
      <c r="H5" s="1">
        <f>'Сравнение с расчётом'!$P$7*'Проверка стенда по стёклам'!$D$8/100</f>
        <v>1.6068510407944609</v>
      </c>
      <c r="I5" s="1">
        <v>2.14</v>
      </c>
      <c r="K5" s="1">
        <v>1.33</v>
      </c>
      <c r="L5">
        <f t="shared" si="0"/>
        <v>0.67834539252691473</v>
      </c>
      <c r="M5">
        <f t="shared" si="1"/>
        <v>0</v>
      </c>
      <c r="N5">
        <f t="shared" si="2"/>
        <v>0.78414238035221329</v>
      </c>
      <c r="O5">
        <f t="shared" si="3"/>
        <v>0.6098885180517214</v>
      </c>
      <c r="P5">
        <f t="shared" si="6"/>
        <v>0.72813221032705511</v>
      </c>
      <c r="Q5">
        <f t="shared" si="4"/>
        <v>0.82770584592733631</v>
      </c>
      <c r="R5">
        <f t="shared" si="5"/>
        <v>1</v>
      </c>
      <c r="S5" s="41"/>
      <c r="V5" s="1"/>
    </row>
    <row r="6" spans="1:22" x14ac:dyDescent="0.3">
      <c r="A6" s="42">
        <v>3</v>
      </c>
      <c r="B6" s="41">
        <v>1.0900000000000001</v>
      </c>
      <c r="D6" s="41">
        <v>1.29</v>
      </c>
      <c r="E6" s="1">
        <v>1.01</v>
      </c>
      <c r="F6" s="1">
        <v>1.25</v>
      </c>
      <c r="G6" s="1">
        <v>1.38</v>
      </c>
      <c r="H6" s="1">
        <f>'Сравнение с расчётом'!$P$7*'Проверка стенда по стёклам'!$D$8/100</f>
        <v>1.6068510407944609</v>
      </c>
      <c r="I6" s="1">
        <v>2.15</v>
      </c>
      <c r="K6" s="1">
        <v>1.38</v>
      </c>
      <c r="L6">
        <f t="shared" si="0"/>
        <v>0.67834539252691473</v>
      </c>
      <c r="M6">
        <f t="shared" si="1"/>
        <v>0</v>
      </c>
      <c r="N6">
        <f t="shared" si="2"/>
        <v>0.80281243702726601</v>
      </c>
      <c r="O6">
        <f t="shared" si="3"/>
        <v>0.62855857472677412</v>
      </c>
      <c r="P6">
        <f t="shared" si="6"/>
        <v>0.77791902812719571</v>
      </c>
      <c r="Q6">
        <f t="shared" si="4"/>
        <v>0.85882260705242397</v>
      </c>
      <c r="R6">
        <f t="shared" si="5"/>
        <v>1</v>
      </c>
      <c r="S6" s="41"/>
      <c r="V6" s="1"/>
    </row>
    <row r="7" spans="1:22" x14ac:dyDescent="0.3">
      <c r="A7" s="42">
        <v>4</v>
      </c>
      <c r="B7" s="41">
        <v>1.0900000000000001</v>
      </c>
      <c r="D7" s="41">
        <v>1.32</v>
      </c>
      <c r="E7" s="1">
        <v>1.08</v>
      </c>
      <c r="F7" s="1">
        <v>1.34</v>
      </c>
      <c r="G7" s="1">
        <v>1.41</v>
      </c>
      <c r="H7" s="1">
        <f>'Сравнение с расчётом'!$P$7*'Проверка стенда по стёклам'!$D$8/100</f>
        <v>1.6068510407944609</v>
      </c>
      <c r="I7" s="1">
        <v>2.17</v>
      </c>
      <c r="K7" s="1">
        <v>1.41</v>
      </c>
      <c r="L7">
        <f t="shared" si="0"/>
        <v>0.67834539252691473</v>
      </c>
      <c r="M7">
        <f t="shared" si="1"/>
        <v>0</v>
      </c>
      <c r="N7">
        <f t="shared" si="2"/>
        <v>0.82148249370231874</v>
      </c>
      <c r="O7">
        <f t="shared" si="3"/>
        <v>0.67212204030189715</v>
      </c>
      <c r="P7">
        <f t="shared" si="6"/>
        <v>0.83392919815235389</v>
      </c>
      <c r="Q7">
        <f t="shared" si="4"/>
        <v>0.8774926637274767</v>
      </c>
      <c r="R7">
        <f t="shared" si="5"/>
        <v>1</v>
      </c>
      <c r="S7" s="41"/>
      <c r="V7" s="1"/>
    </row>
    <row r="8" spans="1:22" x14ac:dyDescent="0.3">
      <c r="A8" s="42">
        <v>5</v>
      </c>
      <c r="B8" s="41">
        <v>1.0900000000000001</v>
      </c>
      <c r="D8" s="41">
        <v>1.36</v>
      </c>
      <c r="E8" s="1">
        <v>1.1599999999999999</v>
      </c>
      <c r="F8" s="1">
        <v>1.42</v>
      </c>
      <c r="G8" s="1">
        <v>1.41</v>
      </c>
      <c r="H8" s="1">
        <f>'Сравнение с расчётом'!$P$7*'Проверка стенда по стёклам'!$D$8/100</f>
        <v>1.6068510407944609</v>
      </c>
      <c r="I8" s="1">
        <v>2.23</v>
      </c>
      <c r="K8" s="1">
        <v>1.41</v>
      </c>
      <c r="L8">
        <f t="shared" si="0"/>
        <v>0.67834539252691473</v>
      </c>
      <c r="M8">
        <f t="shared" si="1"/>
        <v>0</v>
      </c>
      <c r="N8">
        <f t="shared" si="2"/>
        <v>0.84637590260238904</v>
      </c>
      <c r="O8">
        <f t="shared" si="3"/>
        <v>0.72190885810203753</v>
      </c>
      <c r="P8">
        <f t="shared" si="6"/>
        <v>0.88371601595249427</v>
      </c>
      <c r="Q8">
        <f t="shared" si="4"/>
        <v>0.8774926637274767</v>
      </c>
      <c r="R8">
        <f t="shared" si="5"/>
        <v>1</v>
      </c>
      <c r="S8" s="41"/>
      <c r="V8" s="1"/>
    </row>
    <row r="9" spans="1:22" x14ac:dyDescent="0.3">
      <c r="A9" s="42">
        <v>6</v>
      </c>
      <c r="B9" s="41">
        <v>1.1000000000000001</v>
      </c>
      <c r="D9" s="41">
        <v>1.4</v>
      </c>
      <c r="E9" s="1">
        <v>1.27</v>
      </c>
      <c r="F9" s="1">
        <v>1.46</v>
      </c>
      <c r="G9" s="1">
        <v>1.41</v>
      </c>
      <c r="H9" s="1">
        <f>'Сравнение с расчётом'!$P$7*'Проверка стенда по стёклам'!$D$8/100</f>
        <v>1.6068510407944609</v>
      </c>
      <c r="I9" s="1">
        <v>2.2999999999999998</v>
      </c>
      <c r="K9" s="1">
        <v>1.41</v>
      </c>
      <c r="L9">
        <f t="shared" si="0"/>
        <v>0.6845687447519323</v>
      </c>
      <c r="M9">
        <f t="shared" si="1"/>
        <v>0</v>
      </c>
      <c r="N9">
        <f t="shared" si="2"/>
        <v>0.87126931150245912</v>
      </c>
      <c r="O9">
        <f t="shared" si="3"/>
        <v>0.79036573257723086</v>
      </c>
      <c r="P9">
        <f t="shared" si="6"/>
        <v>0.90860942485256457</v>
      </c>
      <c r="Q9">
        <f t="shared" si="4"/>
        <v>0.8774926637274767</v>
      </c>
      <c r="R9">
        <f t="shared" si="5"/>
        <v>1</v>
      </c>
      <c r="S9" s="41"/>
      <c r="V9" s="1"/>
    </row>
    <row r="10" spans="1:22" x14ac:dyDescent="0.3">
      <c r="A10" s="42">
        <v>7</v>
      </c>
      <c r="B10" s="41">
        <v>1.1000000000000001</v>
      </c>
      <c r="D10" s="41">
        <v>1.42</v>
      </c>
      <c r="E10" s="1">
        <v>1.36</v>
      </c>
      <c r="F10" s="1">
        <v>1.46</v>
      </c>
      <c r="G10" s="1">
        <v>1.42</v>
      </c>
      <c r="H10" s="1">
        <f>'Сравнение с расчётом'!$P$7*'Проверка стенда по стёклам'!$D$8/100</f>
        <v>1.6068510407944609</v>
      </c>
      <c r="I10" s="1">
        <v>2.36</v>
      </c>
      <c r="K10" s="1">
        <v>1.42</v>
      </c>
      <c r="L10">
        <f t="shared" si="0"/>
        <v>0.6845687447519323</v>
      </c>
      <c r="M10">
        <f t="shared" si="1"/>
        <v>0</v>
      </c>
      <c r="N10">
        <f t="shared" si="2"/>
        <v>0.88371601595249427</v>
      </c>
      <c r="O10">
        <f t="shared" si="3"/>
        <v>0.84637590260238904</v>
      </c>
      <c r="P10">
        <f t="shared" si="6"/>
        <v>0.90860942485256457</v>
      </c>
      <c r="Q10">
        <f t="shared" si="4"/>
        <v>0.88371601595249427</v>
      </c>
      <c r="R10">
        <f t="shared" si="5"/>
        <v>1</v>
      </c>
      <c r="S10" s="41"/>
      <c r="V10" s="1"/>
    </row>
    <row r="11" spans="1:22" x14ac:dyDescent="0.3">
      <c r="A11" s="42">
        <v>8</v>
      </c>
      <c r="B11" s="41">
        <v>1.0900000000000001</v>
      </c>
      <c r="D11" s="41">
        <v>1.44</v>
      </c>
      <c r="E11" s="1">
        <v>1.44</v>
      </c>
      <c r="F11" s="1">
        <v>1.45</v>
      </c>
      <c r="G11" s="1">
        <v>1.42</v>
      </c>
      <c r="H11" s="1">
        <f>'Сравнение с расчётом'!$P$7*'Проверка стенда по стёклам'!$D$8/100</f>
        <v>1.6068510407944609</v>
      </c>
      <c r="I11" s="1">
        <v>2.42</v>
      </c>
      <c r="K11" s="1">
        <v>1.42</v>
      </c>
      <c r="L11">
        <f t="shared" si="0"/>
        <v>0.67834539252691473</v>
      </c>
      <c r="M11">
        <f t="shared" si="1"/>
        <v>0</v>
      </c>
      <c r="N11">
        <f t="shared" si="2"/>
        <v>0.89616272040252942</v>
      </c>
      <c r="O11">
        <f t="shared" si="3"/>
        <v>0.89616272040252942</v>
      </c>
      <c r="P11">
        <f t="shared" si="6"/>
        <v>0.902386072627547</v>
      </c>
      <c r="Q11">
        <f t="shared" si="4"/>
        <v>0.88371601595249427</v>
      </c>
      <c r="R11">
        <f t="shared" si="5"/>
        <v>1</v>
      </c>
      <c r="S11" s="41"/>
      <c r="V11" s="1"/>
    </row>
    <row r="12" spans="1:22" x14ac:dyDescent="0.3">
      <c r="A12" s="42">
        <v>9</v>
      </c>
      <c r="B12" s="41">
        <v>1.0900000000000001</v>
      </c>
      <c r="D12" s="41">
        <v>1.46</v>
      </c>
      <c r="E12" s="1">
        <v>1.51</v>
      </c>
      <c r="F12" s="1">
        <v>1.45</v>
      </c>
      <c r="G12" s="1">
        <v>1.42</v>
      </c>
      <c r="H12" s="1">
        <f>'Сравнение с расчётом'!$P$7*'Проверка стенда по стёклам'!$D$8/100</f>
        <v>1.6068510407944609</v>
      </c>
      <c r="I12" s="1">
        <v>2.44</v>
      </c>
      <c r="K12" s="1">
        <v>1.42</v>
      </c>
      <c r="L12">
        <f t="shared" si="0"/>
        <v>0.67834539252691473</v>
      </c>
      <c r="M12">
        <f t="shared" si="1"/>
        <v>0</v>
      </c>
      <c r="N12">
        <f t="shared" si="2"/>
        <v>0.90860942485256457</v>
      </c>
      <c r="O12">
        <f t="shared" si="3"/>
        <v>0.93972618597765245</v>
      </c>
      <c r="P12">
        <f t="shared" si="6"/>
        <v>0.902386072627547</v>
      </c>
      <c r="Q12">
        <f t="shared" si="4"/>
        <v>0.88371601595249427</v>
      </c>
      <c r="R12">
        <f t="shared" si="5"/>
        <v>1</v>
      </c>
      <c r="S12" s="41"/>
      <c r="V12" s="1"/>
    </row>
    <row r="13" spans="1:22" x14ac:dyDescent="0.3">
      <c r="A13" s="42">
        <v>10</v>
      </c>
      <c r="B13" s="41">
        <v>1.1000000000000001</v>
      </c>
      <c r="D13" s="41">
        <v>1.47</v>
      </c>
      <c r="E13" s="1">
        <v>1.55</v>
      </c>
      <c r="F13" s="1">
        <v>1.45</v>
      </c>
      <c r="G13" s="1">
        <v>1.42</v>
      </c>
      <c r="H13" s="1">
        <f>'Сравнение с расчётом'!$P$7*'Проверка стенда по стёклам'!$D$8/100</f>
        <v>1.6068510407944609</v>
      </c>
      <c r="I13" s="1">
        <v>2.41</v>
      </c>
      <c r="K13" s="1">
        <v>1.42</v>
      </c>
      <c r="L13">
        <f t="shared" si="0"/>
        <v>0.6845687447519323</v>
      </c>
      <c r="M13">
        <f t="shared" si="1"/>
        <v>0</v>
      </c>
      <c r="N13">
        <f t="shared" si="2"/>
        <v>0.91483277707758215</v>
      </c>
      <c r="O13">
        <f t="shared" si="3"/>
        <v>0.96461959487772275</v>
      </c>
      <c r="P13">
        <f t="shared" si="6"/>
        <v>0.902386072627547</v>
      </c>
      <c r="Q13">
        <f t="shared" si="4"/>
        <v>0.88371601595249427</v>
      </c>
      <c r="R13">
        <f t="shared" si="5"/>
        <v>1</v>
      </c>
      <c r="S13" s="41"/>
      <c r="V13" s="1"/>
    </row>
    <row r="14" spans="1:22" x14ac:dyDescent="0.3">
      <c r="A14" s="42">
        <v>11</v>
      </c>
      <c r="B14" s="41">
        <v>1.0900000000000001</v>
      </c>
      <c r="D14" s="41">
        <v>1.49</v>
      </c>
      <c r="E14" s="1">
        <v>1.57</v>
      </c>
      <c r="F14" s="1">
        <v>1.45</v>
      </c>
      <c r="G14" s="1">
        <v>1.41</v>
      </c>
      <c r="H14" s="1">
        <f>'Сравнение с расчётом'!$P$7*'Проверка стенда по стёклам'!$D$8/100</f>
        <v>1.6068510407944609</v>
      </c>
      <c r="I14" s="1">
        <v>2.33</v>
      </c>
      <c r="K14" s="1">
        <v>1.41</v>
      </c>
      <c r="L14">
        <f t="shared" si="0"/>
        <v>0.67834539252691473</v>
      </c>
      <c r="M14">
        <f t="shared" si="1"/>
        <v>0</v>
      </c>
      <c r="N14">
        <f t="shared" si="2"/>
        <v>0.9272794815276173</v>
      </c>
      <c r="O14">
        <f t="shared" si="3"/>
        <v>0.9770662993277579</v>
      </c>
      <c r="P14">
        <f t="shared" si="6"/>
        <v>0.902386072627547</v>
      </c>
      <c r="Q14">
        <f t="shared" si="4"/>
        <v>0.8774926637274767</v>
      </c>
      <c r="R14">
        <f t="shared" si="5"/>
        <v>1</v>
      </c>
      <c r="S14" s="41"/>
      <c r="V14" s="1"/>
    </row>
    <row r="15" spans="1:22" x14ac:dyDescent="0.3">
      <c r="A15" s="42">
        <v>12</v>
      </c>
      <c r="B15" s="41">
        <v>1.0900000000000001</v>
      </c>
      <c r="D15" s="41">
        <v>1.49</v>
      </c>
      <c r="E15" s="1">
        <v>1.58</v>
      </c>
      <c r="F15" s="1">
        <v>1.45</v>
      </c>
      <c r="G15" s="1">
        <v>1.4</v>
      </c>
      <c r="H15" s="1">
        <f>'Сравнение с расчётом'!$P$7*'Проверка стенда по стёклам'!$D$8/100</f>
        <v>1.6068510407944609</v>
      </c>
      <c r="I15" s="1">
        <v>2.2000000000000002</v>
      </c>
      <c r="K15" s="1">
        <v>1.4</v>
      </c>
      <c r="L15">
        <f t="shared" si="0"/>
        <v>0.67834539252691473</v>
      </c>
      <c r="M15">
        <f t="shared" si="1"/>
        <v>0</v>
      </c>
      <c r="N15">
        <f t="shared" si="2"/>
        <v>0.9272794815276173</v>
      </c>
      <c r="O15">
        <f t="shared" si="3"/>
        <v>0.98328965155277548</v>
      </c>
      <c r="P15">
        <f t="shared" si="6"/>
        <v>0.902386072627547</v>
      </c>
      <c r="Q15">
        <f t="shared" si="4"/>
        <v>0.87126931150245912</v>
      </c>
      <c r="R15">
        <f t="shared" si="5"/>
        <v>1</v>
      </c>
      <c r="S15" s="41"/>
      <c r="V15" s="1"/>
    </row>
    <row r="16" spans="1:22" x14ac:dyDescent="0.3">
      <c r="A16" s="42">
        <v>13</v>
      </c>
      <c r="B16" s="41">
        <v>1.0900000000000001</v>
      </c>
      <c r="D16" s="41">
        <v>1.5</v>
      </c>
      <c r="E16" s="1">
        <v>1.58</v>
      </c>
      <c r="F16" s="1">
        <v>1.46</v>
      </c>
      <c r="G16" s="1">
        <v>1.41</v>
      </c>
      <c r="H16" s="1">
        <f>'Сравнение с расчётом'!$P$7*'Проверка стенда по стёклам'!$D$8/100</f>
        <v>1.6068510407944609</v>
      </c>
      <c r="I16" s="1">
        <v>2.0499999999999998</v>
      </c>
      <c r="K16" s="1">
        <v>1.41</v>
      </c>
      <c r="L16">
        <f t="shared" si="0"/>
        <v>0.67834539252691473</v>
      </c>
      <c r="M16">
        <f t="shared" si="1"/>
        <v>0</v>
      </c>
      <c r="N16">
        <f t="shared" si="2"/>
        <v>0.93350283375263488</v>
      </c>
      <c r="O16">
        <f t="shared" si="3"/>
        <v>0.98328965155277548</v>
      </c>
      <c r="P16">
        <f t="shared" si="6"/>
        <v>0.90860942485256457</v>
      </c>
      <c r="Q16">
        <f t="shared" si="4"/>
        <v>0.8774926637274767</v>
      </c>
      <c r="R16">
        <f t="shared" si="5"/>
        <v>1</v>
      </c>
      <c r="S16" s="41"/>
      <c r="V16" s="1"/>
    </row>
    <row r="17" spans="1:22" x14ac:dyDescent="0.3">
      <c r="A17" s="42">
        <v>14</v>
      </c>
      <c r="B17" s="41">
        <v>1.07</v>
      </c>
      <c r="D17" s="41">
        <v>1.49</v>
      </c>
      <c r="E17" s="1">
        <v>1.58</v>
      </c>
      <c r="F17" s="1">
        <v>1.46</v>
      </c>
      <c r="G17" s="1">
        <v>1.41</v>
      </c>
      <c r="H17" s="1">
        <f>'Сравнение с расчётом'!$P$7*'Проверка стенда по стёклам'!$D$8/100</f>
        <v>1.6068510407944609</v>
      </c>
      <c r="I17" s="1">
        <v>1.89</v>
      </c>
      <c r="K17" s="1">
        <v>1.41</v>
      </c>
      <c r="L17">
        <f t="shared" si="0"/>
        <v>0.66589868807687957</v>
      </c>
      <c r="M17">
        <f t="shared" si="1"/>
        <v>0</v>
      </c>
      <c r="N17">
        <f t="shared" si="2"/>
        <v>0.9272794815276173</v>
      </c>
      <c r="O17">
        <f t="shared" si="3"/>
        <v>0.98328965155277548</v>
      </c>
      <c r="P17">
        <f t="shared" si="6"/>
        <v>0.90860942485256457</v>
      </c>
      <c r="Q17">
        <f t="shared" si="4"/>
        <v>0.8774926637274767</v>
      </c>
      <c r="R17">
        <f t="shared" si="5"/>
        <v>1</v>
      </c>
      <c r="S17" s="41"/>
      <c r="V17" s="1"/>
    </row>
    <row r="18" spans="1:22" x14ac:dyDescent="0.3">
      <c r="A18" s="42">
        <v>15</v>
      </c>
      <c r="B18" s="41">
        <v>1</v>
      </c>
      <c r="D18" s="41">
        <v>1.48</v>
      </c>
      <c r="E18" s="1">
        <v>1.58</v>
      </c>
      <c r="F18" s="1">
        <v>1.46</v>
      </c>
      <c r="G18" s="1">
        <v>1.42</v>
      </c>
      <c r="H18" s="1">
        <f>'Сравнение с расчётом'!$P$7*'Проверка стенда по стёклам'!$D$8/100</f>
        <v>1.6068510407944609</v>
      </c>
      <c r="I18" s="1">
        <v>1.78</v>
      </c>
      <c r="K18" s="1">
        <v>1.42</v>
      </c>
      <c r="L18">
        <f t="shared" si="0"/>
        <v>0.62233522250175655</v>
      </c>
      <c r="M18">
        <f t="shared" si="1"/>
        <v>0</v>
      </c>
      <c r="N18">
        <f t="shared" si="2"/>
        <v>0.92105612930259972</v>
      </c>
      <c r="O18">
        <f t="shared" si="3"/>
        <v>0.98328965155277548</v>
      </c>
      <c r="P18">
        <f t="shared" si="6"/>
        <v>0.90860942485256457</v>
      </c>
      <c r="Q18">
        <f t="shared" si="4"/>
        <v>0.88371601595249427</v>
      </c>
      <c r="R18">
        <f t="shared" si="5"/>
        <v>1</v>
      </c>
      <c r="S18" s="41"/>
      <c r="V18" s="1"/>
    </row>
    <row r="19" spans="1:22" x14ac:dyDescent="0.3">
      <c r="A19" s="42">
        <v>16</v>
      </c>
      <c r="B19" s="41">
        <v>0.89</v>
      </c>
      <c r="D19" s="41">
        <v>1.44</v>
      </c>
      <c r="E19" s="1">
        <v>1.58</v>
      </c>
      <c r="F19" s="1">
        <v>1.46</v>
      </c>
      <c r="G19" s="1">
        <v>1.44</v>
      </c>
      <c r="H19" s="1">
        <f>'Сравнение с расчётом'!$P$7*'Проверка стенда по стёклам'!$D$8/100</f>
        <v>1.6068510407944609</v>
      </c>
      <c r="I19" s="1">
        <v>1.7</v>
      </c>
      <c r="K19" s="1">
        <v>1.44</v>
      </c>
      <c r="L19">
        <f t="shared" ref="L19:L82" si="7">B19/$H$3</f>
        <v>0.55387834802656333</v>
      </c>
      <c r="M19">
        <f t="shared" ref="M19:M82" si="8">C19/$H$3</f>
        <v>0</v>
      </c>
      <c r="N19">
        <f t="shared" ref="N19:N82" si="9">D19/$H$3</f>
        <v>0.89616272040252942</v>
      </c>
      <c r="O19">
        <f t="shared" ref="O19:O82" si="10">E19/$H$3</f>
        <v>0.98328965155277548</v>
      </c>
      <c r="P19">
        <f t="shared" ref="P19:P82" si="11">F19/$H$3</f>
        <v>0.90860942485256457</v>
      </c>
      <c r="Q19">
        <f t="shared" ref="Q19:Q82" si="12">G19/$H$3</f>
        <v>0.89616272040252942</v>
      </c>
      <c r="R19">
        <f t="shared" ref="R19:R82" si="13">H19/$H$3</f>
        <v>1</v>
      </c>
      <c r="S19" s="41"/>
      <c r="V19" s="1"/>
    </row>
    <row r="20" spans="1:22" x14ac:dyDescent="0.3">
      <c r="A20" s="42">
        <v>17</v>
      </c>
      <c r="B20" s="41">
        <v>0.82</v>
      </c>
      <c r="D20" s="41">
        <v>1.37</v>
      </c>
      <c r="E20" s="1">
        <v>1.58</v>
      </c>
      <c r="F20" s="1">
        <v>1.46</v>
      </c>
      <c r="G20" s="1">
        <v>1.45</v>
      </c>
      <c r="H20" s="1">
        <f>'Сравнение с расчётом'!$P$7*'Проверка стенда по стёклам'!$D$8/100</f>
        <v>1.6068510407944609</v>
      </c>
      <c r="I20" s="1">
        <v>1.61</v>
      </c>
      <c r="K20" s="1">
        <v>1.45</v>
      </c>
      <c r="L20">
        <f t="shared" si="7"/>
        <v>0.51031488245144041</v>
      </c>
      <c r="M20">
        <f t="shared" si="8"/>
        <v>0</v>
      </c>
      <c r="N20">
        <f t="shared" si="9"/>
        <v>0.85259925482740662</v>
      </c>
      <c r="O20">
        <f t="shared" si="10"/>
        <v>0.98328965155277548</v>
      </c>
      <c r="P20">
        <f t="shared" si="11"/>
        <v>0.90860942485256457</v>
      </c>
      <c r="Q20">
        <f t="shared" si="12"/>
        <v>0.902386072627547</v>
      </c>
      <c r="R20">
        <f t="shared" si="13"/>
        <v>1</v>
      </c>
      <c r="S20" s="41"/>
      <c r="V20" s="1"/>
    </row>
    <row r="21" spans="1:22" x14ac:dyDescent="0.3">
      <c r="A21" s="42">
        <v>18</v>
      </c>
      <c r="B21" s="41">
        <v>0.81</v>
      </c>
      <c r="D21" s="41">
        <v>1.3</v>
      </c>
      <c r="E21" s="1">
        <v>1.58</v>
      </c>
      <c r="F21" s="1">
        <v>1.46</v>
      </c>
      <c r="G21" s="1">
        <v>1.47</v>
      </c>
      <c r="H21" s="1">
        <f>'Сравнение с расчётом'!$P$7*'Проверка стенда по стёклам'!$D$8/100</f>
        <v>1.6068510407944609</v>
      </c>
      <c r="I21" s="1">
        <v>1.49</v>
      </c>
      <c r="K21" s="1">
        <v>1.47</v>
      </c>
      <c r="L21">
        <f t="shared" si="7"/>
        <v>0.50409153022642283</v>
      </c>
      <c r="M21">
        <f t="shared" si="8"/>
        <v>0</v>
      </c>
      <c r="N21">
        <f t="shared" si="9"/>
        <v>0.80903578925228359</v>
      </c>
      <c r="O21">
        <f t="shared" si="10"/>
        <v>0.98328965155277548</v>
      </c>
      <c r="P21">
        <f t="shared" si="11"/>
        <v>0.90860942485256457</v>
      </c>
      <c r="Q21">
        <f t="shared" si="12"/>
        <v>0.91483277707758215</v>
      </c>
      <c r="R21">
        <f t="shared" si="13"/>
        <v>1</v>
      </c>
      <c r="S21" s="41"/>
      <c r="V21" s="1"/>
    </row>
    <row r="22" spans="1:22" x14ac:dyDescent="0.3">
      <c r="A22" s="42">
        <v>19</v>
      </c>
      <c r="B22" s="41">
        <v>0.87</v>
      </c>
      <c r="D22" s="41">
        <v>1.25</v>
      </c>
      <c r="E22" s="1">
        <v>1.53</v>
      </c>
      <c r="F22" s="1">
        <v>1.46</v>
      </c>
      <c r="G22" s="1">
        <v>1.47</v>
      </c>
      <c r="H22" s="1">
        <f>'Сравнение с расчётом'!$P$7*'Проверка стенда по стёклам'!$D$8/100</f>
        <v>1.6068510407944609</v>
      </c>
      <c r="I22" s="1">
        <v>1.43</v>
      </c>
      <c r="K22" s="1">
        <v>1.47</v>
      </c>
      <c r="L22">
        <f t="shared" si="7"/>
        <v>0.54143164357652818</v>
      </c>
      <c r="M22">
        <f t="shared" si="8"/>
        <v>0</v>
      </c>
      <c r="N22">
        <f t="shared" si="9"/>
        <v>0.77791902812719571</v>
      </c>
      <c r="O22">
        <f t="shared" si="10"/>
        <v>0.9521728904276876</v>
      </c>
      <c r="P22">
        <f t="shared" si="11"/>
        <v>0.90860942485256457</v>
      </c>
      <c r="Q22">
        <f t="shared" si="12"/>
        <v>0.91483277707758215</v>
      </c>
      <c r="R22">
        <f t="shared" si="13"/>
        <v>1</v>
      </c>
      <c r="S22" s="41"/>
      <c r="V22" s="1"/>
    </row>
    <row r="23" spans="1:22" x14ac:dyDescent="0.3">
      <c r="A23" s="42">
        <v>20</v>
      </c>
      <c r="B23" s="41">
        <v>0.96</v>
      </c>
      <c r="D23" s="41">
        <v>1.23</v>
      </c>
      <c r="E23" s="1">
        <v>1.41</v>
      </c>
      <c r="F23" s="1">
        <v>1.47</v>
      </c>
      <c r="G23" s="1">
        <v>1.46</v>
      </c>
      <c r="H23" s="1">
        <f>'Сравнение с расчётом'!$P$7*'Проверка стенда по стёклам'!$D$8/100</f>
        <v>1.6068510407944609</v>
      </c>
      <c r="I23" s="1">
        <v>1.47</v>
      </c>
      <c r="K23" s="1">
        <v>1.46</v>
      </c>
      <c r="L23">
        <f t="shared" si="7"/>
        <v>0.59744181360168624</v>
      </c>
      <c r="M23">
        <f t="shared" si="8"/>
        <v>0</v>
      </c>
      <c r="N23">
        <f t="shared" si="9"/>
        <v>0.76547232367716056</v>
      </c>
      <c r="O23">
        <f t="shared" si="10"/>
        <v>0.8774926637274767</v>
      </c>
      <c r="P23">
        <f t="shared" si="11"/>
        <v>0.91483277707758215</v>
      </c>
      <c r="Q23">
        <f t="shared" si="12"/>
        <v>0.90860942485256457</v>
      </c>
      <c r="R23">
        <f t="shared" si="13"/>
        <v>1</v>
      </c>
      <c r="S23" s="41"/>
      <c r="V23" s="1"/>
    </row>
    <row r="24" spans="1:22" x14ac:dyDescent="0.3">
      <c r="A24" s="42">
        <v>21</v>
      </c>
      <c r="B24" s="41">
        <v>1.02</v>
      </c>
      <c r="D24" s="41">
        <v>1.26</v>
      </c>
      <c r="E24" s="1">
        <v>1.28</v>
      </c>
      <c r="F24" s="1">
        <v>1.48</v>
      </c>
      <c r="G24" s="1">
        <v>1.45</v>
      </c>
      <c r="H24" s="1">
        <f>'Сравнение с расчётом'!$P$7*'Проверка стенда по стёклам'!$D$8/100</f>
        <v>1.6068510407944609</v>
      </c>
      <c r="I24" s="1">
        <v>1.52</v>
      </c>
      <c r="K24" s="1">
        <v>1.45</v>
      </c>
      <c r="L24">
        <f t="shared" si="7"/>
        <v>0.6347819269517917</v>
      </c>
      <c r="M24">
        <f t="shared" si="8"/>
        <v>0</v>
      </c>
      <c r="N24">
        <f t="shared" si="9"/>
        <v>0.78414238035221329</v>
      </c>
      <c r="O24">
        <f t="shared" si="10"/>
        <v>0.79658908480224844</v>
      </c>
      <c r="P24">
        <f t="shared" si="11"/>
        <v>0.92105612930259972</v>
      </c>
      <c r="Q24">
        <f t="shared" si="12"/>
        <v>0.902386072627547</v>
      </c>
      <c r="R24">
        <f t="shared" si="13"/>
        <v>1</v>
      </c>
      <c r="S24" s="41"/>
      <c r="V24" s="1"/>
    </row>
    <row r="25" spans="1:22" x14ac:dyDescent="0.3">
      <c r="A25" s="42">
        <v>22</v>
      </c>
      <c r="B25" s="41">
        <v>1.02</v>
      </c>
      <c r="D25" s="41">
        <v>1.32</v>
      </c>
      <c r="E25" s="1">
        <v>1.22</v>
      </c>
      <c r="F25" s="1">
        <v>1.49</v>
      </c>
      <c r="G25" s="1">
        <v>1.45</v>
      </c>
      <c r="H25" s="1">
        <f>'Сравнение с расчётом'!$P$7*'Проверка стенда по стёклам'!$D$8/100</f>
        <v>1.6068510407944609</v>
      </c>
      <c r="I25" s="1">
        <v>1.57</v>
      </c>
      <c r="K25" s="1">
        <v>1.45</v>
      </c>
      <c r="L25">
        <f t="shared" si="7"/>
        <v>0.6347819269517917</v>
      </c>
      <c r="M25">
        <f t="shared" si="8"/>
        <v>0</v>
      </c>
      <c r="N25">
        <f t="shared" si="9"/>
        <v>0.82148249370231874</v>
      </c>
      <c r="O25">
        <f t="shared" si="10"/>
        <v>0.75924897145214298</v>
      </c>
      <c r="P25">
        <f t="shared" si="11"/>
        <v>0.9272794815276173</v>
      </c>
      <c r="Q25">
        <f t="shared" si="12"/>
        <v>0.902386072627547</v>
      </c>
      <c r="R25">
        <f t="shared" si="13"/>
        <v>1</v>
      </c>
      <c r="S25" s="41"/>
      <c r="V25" s="1"/>
    </row>
    <row r="26" spans="1:22" x14ac:dyDescent="0.3">
      <c r="A26" s="42">
        <v>23</v>
      </c>
      <c r="B26" s="41">
        <v>0.99</v>
      </c>
      <c r="D26" s="41">
        <v>1.39</v>
      </c>
      <c r="E26" s="1">
        <v>1.28</v>
      </c>
      <c r="F26" s="1">
        <v>1.5</v>
      </c>
      <c r="G26" s="1">
        <v>1.44</v>
      </c>
      <c r="H26" s="1">
        <f>'Сравнение с расчётом'!$P$7*'Проверка стенда по стёклам'!$D$8/100</f>
        <v>1.6068510407944609</v>
      </c>
      <c r="I26" s="1">
        <v>1.59</v>
      </c>
      <c r="K26" s="1">
        <v>1.44</v>
      </c>
      <c r="L26">
        <f t="shared" si="7"/>
        <v>0.61611187027673897</v>
      </c>
      <c r="M26">
        <f t="shared" si="8"/>
        <v>0</v>
      </c>
      <c r="N26">
        <f t="shared" si="9"/>
        <v>0.86504595927744155</v>
      </c>
      <c r="O26">
        <f t="shared" si="10"/>
        <v>0.79658908480224844</v>
      </c>
      <c r="P26">
        <f t="shared" si="11"/>
        <v>0.93350283375263488</v>
      </c>
      <c r="Q26">
        <f t="shared" si="12"/>
        <v>0.89616272040252942</v>
      </c>
      <c r="R26">
        <f t="shared" si="13"/>
        <v>1</v>
      </c>
      <c r="S26" s="41"/>
      <c r="V26" s="1"/>
    </row>
    <row r="27" spans="1:22" x14ac:dyDescent="0.3">
      <c r="A27" s="42">
        <v>24</v>
      </c>
      <c r="B27" s="41">
        <v>0.94</v>
      </c>
      <c r="D27" s="41">
        <v>1.42</v>
      </c>
      <c r="E27" s="1">
        <v>1.43</v>
      </c>
      <c r="F27" s="1">
        <v>1.5</v>
      </c>
      <c r="G27" s="1">
        <v>1.44</v>
      </c>
      <c r="H27" s="1">
        <f>'Сравнение с расчётом'!$P$7*'Проверка стенда по стёклам'!$D$8/100</f>
        <v>1.6068510407944609</v>
      </c>
      <c r="I27" s="1">
        <v>1.55</v>
      </c>
      <c r="K27" s="1">
        <v>1.44</v>
      </c>
      <c r="L27">
        <f t="shared" si="7"/>
        <v>0.5849951091516512</v>
      </c>
      <c r="M27">
        <f t="shared" si="8"/>
        <v>0</v>
      </c>
      <c r="N27">
        <f t="shared" si="9"/>
        <v>0.88371601595249427</v>
      </c>
      <c r="O27">
        <f t="shared" si="10"/>
        <v>0.88993936817751185</v>
      </c>
      <c r="P27">
        <f t="shared" si="11"/>
        <v>0.93350283375263488</v>
      </c>
      <c r="Q27">
        <f t="shared" si="12"/>
        <v>0.89616272040252942</v>
      </c>
      <c r="R27">
        <f t="shared" si="13"/>
        <v>1</v>
      </c>
      <c r="S27" s="41"/>
      <c r="V27" s="1"/>
    </row>
    <row r="28" spans="1:22" x14ac:dyDescent="0.3">
      <c r="A28" s="42">
        <v>25</v>
      </c>
      <c r="B28" s="41">
        <v>0.88</v>
      </c>
      <c r="D28" s="41">
        <v>1.35</v>
      </c>
      <c r="E28" s="1">
        <v>1.54</v>
      </c>
      <c r="F28" s="1">
        <v>1.5</v>
      </c>
      <c r="G28" s="1">
        <v>1.43</v>
      </c>
      <c r="H28" s="1">
        <f>'Сравнение с расчётом'!$P$7*'Проверка стенда по стёклам'!$D$8/100</f>
        <v>1.6068510407944609</v>
      </c>
      <c r="I28" s="1">
        <v>1.6</v>
      </c>
      <c r="K28" s="1">
        <v>1.43</v>
      </c>
      <c r="L28">
        <f t="shared" si="7"/>
        <v>0.54765499580154575</v>
      </c>
      <c r="M28">
        <f t="shared" si="8"/>
        <v>0</v>
      </c>
      <c r="N28">
        <f t="shared" si="9"/>
        <v>0.84015255037737147</v>
      </c>
      <c r="O28">
        <f t="shared" si="10"/>
        <v>0.95839624265270518</v>
      </c>
      <c r="P28">
        <f t="shared" si="11"/>
        <v>0.93350283375263488</v>
      </c>
      <c r="Q28">
        <f t="shared" si="12"/>
        <v>0.88993936817751185</v>
      </c>
      <c r="R28">
        <f t="shared" si="13"/>
        <v>1</v>
      </c>
      <c r="S28" s="41"/>
      <c r="V28" s="1"/>
    </row>
    <row r="29" spans="1:22" x14ac:dyDescent="0.3">
      <c r="A29" s="42">
        <v>26</v>
      </c>
      <c r="B29" s="41">
        <v>0.84</v>
      </c>
      <c r="D29" s="41">
        <v>1.24</v>
      </c>
      <c r="E29" s="1">
        <v>1.58</v>
      </c>
      <c r="F29" s="1">
        <v>1.48</v>
      </c>
      <c r="G29" s="1">
        <v>1.42</v>
      </c>
      <c r="H29" s="1">
        <f>'Сравнение с расчётом'!$P$7*'Проверка стенда по стёклам'!$D$8/100</f>
        <v>1.6068510407944609</v>
      </c>
      <c r="I29" s="1">
        <v>1.67</v>
      </c>
      <c r="K29" s="1">
        <v>1.42</v>
      </c>
      <c r="L29">
        <f t="shared" si="7"/>
        <v>0.52276158690147556</v>
      </c>
      <c r="M29">
        <f t="shared" si="8"/>
        <v>0</v>
      </c>
      <c r="N29">
        <f t="shared" si="9"/>
        <v>0.77169567590217814</v>
      </c>
      <c r="O29">
        <f t="shared" si="10"/>
        <v>0.98328965155277548</v>
      </c>
      <c r="P29">
        <f t="shared" si="11"/>
        <v>0.92105612930259972</v>
      </c>
      <c r="Q29">
        <f t="shared" si="12"/>
        <v>0.88371601595249427</v>
      </c>
      <c r="R29">
        <f t="shared" si="13"/>
        <v>1</v>
      </c>
      <c r="S29" s="41"/>
      <c r="V29" s="1"/>
    </row>
    <row r="30" spans="1:22" x14ac:dyDescent="0.3">
      <c r="A30" s="42">
        <v>27</v>
      </c>
      <c r="B30" s="41">
        <v>0.8</v>
      </c>
      <c r="D30" s="41">
        <v>1.19</v>
      </c>
      <c r="E30" s="1">
        <v>1.56</v>
      </c>
      <c r="F30" s="1">
        <v>1.45</v>
      </c>
      <c r="G30" s="1">
        <v>1.42</v>
      </c>
      <c r="H30" s="1">
        <f>'Сравнение с расчётом'!$P$7*'Проверка стенда по стёклам'!$D$8/100</f>
        <v>1.6068510407944609</v>
      </c>
      <c r="I30" s="1">
        <v>1.64</v>
      </c>
      <c r="K30" s="1">
        <v>1.42</v>
      </c>
      <c r="L30">
        <f t="shared" si="7"/>
        <v>0.49786817800140531</v>
      </c>
      <c r="M30">
        <f t="shared" si="8"/>
        <v>0</v>
      </c>
      <c r="N30">
        <f t="shared" si="9"/>
        <v>0.74057891477709026</v>
      </c>
      <c r="O30">
        <f t="shared" si="10"/>
        <v>0.97084294710274033</v>
      </c>
      <c r="P30">
        <f t="shared" si="11"/>
        <v>0.902386072627547</v>
      </c>
      <c r="Q30">
        <f t="shared" si="12"/>
        <v>0.88371601595249427</v>
      </c>
      <c r="R30">
        <f t="shared" si="13"/>
        <v>1</v>
      </c>
      <c r="S30" s="41"/>
      <c r="V30" s="1"/>
    </row>
    <row r="31" spans="1:22" x14ac:dyDescent="0.3">
      <c r="A31" s="42">
        <v>28</v>
      </c>
      <c r="B31" s="41">
        <v>0.79</v>
      </c>
      <c r="D31" s="41">
        <v>1.23</v>
      </c>
      <c r="E31" s="1">
        <v>1.53</v>
      </c>
      <c r="F31" s="1">
        <v>1.42</v>
      </c>
      <c r="G31" s="1">
        <v>1.42</v>
      </c>
      <c r="H31" s="1">
        <f>'Сравнение с расчётом'!$P$7*'Проверка стенда по стёклам'!$D$8/100</f>
        <v>1.6068510407944609</v>
      </c>
      <c r="I31" s="1">
        <v>1.57</v>
      </c>
      <c r="K31" s="1">
        <v>1.42</v>
      </c>
      <c r="L31">
        <f t="shared" si="7"/>
        <v>0.49164482577638774</v>
      </c>
      <c r="M31">
        <f t="shared" si="8"/>
        <v>0</v>
      </c>
      <c r="N31">
        <f t="shared" si="9"/>
        <v>0.76547232367716056</v>
      </c>
      <c r="O31">
        <f t="shared" si="10"/>
        <v>0.9521728904276876</v>
      </c>
      <c r="P31">
        <f t="shared" si="11"/>
        <v>0.88371601595249427</v>
      </c>
      <c r="Q31">
        <f t="shared" si="12"/>
        <v>0.88371601595249427</v>
      </c>
      <c r="R31">
        <f t="shared" si="13"/>
        <v>1</v>
      </c>
      <c r="S31" s="41"/>
      <c r="V31" s="1"/>
    </row>
    <row r="32" spans="1:22" x14ac:dyDescent="0.3">
      <c r="A32" s="42">
        <v>29</v>
      </c>
      <c r="B32" s="41">
        <v>0.8</v>
      </c>
      <c r="D32" s="41">
        <v>1.32</v>
      </c>
      <c r="E32" s="1">
        <v>1.49</v>
      </c>
      <c r="F32" s="1">
        <v>1.38</v>
      </c>
      <c r="G32" s="1">
        <v>1.43</v>
      </c>
      <c r="H32" s="1">
        <f>'Сравнение с расчётом'!$P$7*'Проверка стенда по стёклам'!$D$8/100</f>
        <v>1.6068510407944609</v>
      </c>
      <c r="I32" s="1">
        <v>1.55</v>
      </c>
      <c r="K32" s="1">
        <v>1.43</v>
      </c>
      <c r="L32">
        <f t="shared" si="7"/>
        <v>0.49786817800140531</v>
      </c>
      <c r="M32">
        <f t="shared" si="8"/>
        <v>0</v>
      </c>
      <c r="N32">
        <f t="shared" si="9"/>
        <v>0.82148249370231874</v>
      </c>
      <c r="O32">
        <f t="shared" si="10"/>
        <v>0.9272794815276173</v>
      </c>
      <c r="P32">
        <f t="shared" si="11"/>
        <v>0.85882260705242397</v>
      </c>
      <c r="Q32">
        <f t="shared" si="12"/>
        <v>0.88993936817751185</v>
      </c>
      <c r="R32">
        <f t="shared" si="13"/>
        <v>1</v>
      </c>
      <c r="S32" s="41"/>
      <c r="V32" s="1"/>
    </row>
    <row r="33" spans="1:22" x14ac:dyDescent="0.3">
      <c r="A33" s="42">
        <v>30</v>
      </c>
      <c r="B33" s="41">
        <v>0.82</v>
      </c>
      <c r="D33" s="41">
        <v>1.36</v>
      </c>
      <c r="E33" s="1">
        <v>1.45</v>
      </c>
      <c r="F33" s="1">
        <v>1.31</v>
      </c>
      <c r="G33" s="1">
        <v>1.42</v>
      </c>
      <c r="H33" s="1">
        <f>'Сравнение с расчётом'!$P$7*'Проверка стенда по стёклам'!$D$8/100</f>
        <v>1.6068510407944609</v>
      </c>
      <c r="I33" s="1">
        <v>1.67</v>
      </c>
      <c r="K33" s="1">
        <v>1.42</v>
      </c>
      <c r="L33">
        <f t="shared" si="7"/>
        <v>0.51031488245144041</v>
      </c>
      <c r="M33">
        <f t="shared" si="8"/>
        <v>0</v>
      </c>
      <c r="N33">
        <f t="shared" si="9"/>
        <v>0.84637590260238904</v>
      </c>
      <c r="O33">
        <f t="shared" si="10"/>
        <v>0.902386072627547</v>
      </c>
      <c r="P33">
        <f t="shared" si="11"/>
        <v>0.81525914147730116</v>
      </c>
      <c r="Q33">
        <f t="shared" si="12"/>
        <v>0.88371601595249427</v>
      </c>
      <c r="R33">
        <f t="shared" si="13"/>
        <v>1</v>
      </c>
      <c r="S33" s="41"/>
      <c r="V33" s="1"/>
    </row>
    <row r="34" spans="1:22" x14ac:dyDescent="0.3">
      <c r="A34" s="42">
        <v>31</v>
      </c>
      <c r="B34" s="41">
        <v>0.87</v>
      </c>
      <c r="D34" s="41">
        <v>1.31</v>
      </c>
      <c r="E34" s="1">
        <v>1.4</v>
      </c>
      <c r="F34" s="1">
        <v>1.22</v>
      </c>
      <c r="G34" s="1">
        <v>1.41</v>
      </c>
      <c r="H34" s="1">
        <f>'Сравнение с расчётом'!$P$7*'Проверка стенда по стёклам'!$D$8/100</f>
        <v>1.6068510407944609</v>
      </c>
      <c r="I34" s="1">
        <v>1.86</v>
      </c>
      <c r="K34" s="1">
        <v>1.41</v>
      </c>
      <c r="L34">
        <f t="shared" si="7"/>
        <v>0.54143164357652818</v>
      </c>
      <c r="M34">
        <f t="shared" si="8"/>
        <v>0</v>
      </c>
      <c r="N34">
        <f t="shared" si="9"/>
        <v>0.81525914147730116</v>
      </c>
      <c r="O34">
        <f t="shared" si="10"/>
        <v>0.87126931150245912</v>
      </c>
      <c r="P34">
        <f t="shared" si="11"/>
        <v>0.75924897145214298</v>
      </c>
      <c r="Q34">
        <f t="shared" si="12"/>
        <v>0.8774926637274767</v>
      </c>
      <c r="R34">
        <f t="shared" si="13"/>
        <v>1</v>
      </c>
      <c r="S34" s="41"/>
      <c r="V34" s="1"/>
    </row>
    <row r="35" spans="1:22" x14ac:dyDescent="0.3">
      <c r="A35" s="42">
        <v>32</v>
      </c>
      <c r="B35" s="41">
        <v>0.92</v>
      </c>
      <c r="D35" s="41">
        <v>1.2</v>
      </c>
      <c r="E35" s="1">
        <v>1.35</v>
      </c>
      <c r="F35" s="1">
        <v>1.1299999999999999</v>
      </c>
      <c r="G35" s="1">
        <v>1.4</v>
      </c>
      <c r="H35" s="1">
        <f>'Сравнение с расчётом'!$P$7*'Проверка стенда по стёклам'!$D$8/100</f>
        <v>1.6068510407944609</v>
      </c>
      <c r="I35" s="1">
        <v>1.94</v>
      </c>
      <c r="K35" s="1">
        <v>1.4</v>
      </c>
      <c r="L35">
        <f t="shared" si="7"/>
        <v>0.57254840470161605</v>
      </c>
      <c r="M35">
        <f t="shared" si="8"/>
        <v>0</v>
      </c>
      <c r="N35">
        <f t="shared" si="9"/>
        <v>0.74680226700210783</v>
      </c>
      <c r="O35">
        <f t="shared" si="10"/>
        <v>0.84015255037737147</v>
      </c>
      <c r="P35">
        <f t="shared" si="11"/>
        <v>0.70323880142698492</v>
      </c>
      <c r="Q35">
        <f t="shared" si="12"/>
        <v>0.87126931150245912</v>
      </c>
      <c r="R35">
        <f t="shared" si="13"/>
        <v>1</v>
      </c>
      <c r="S35" s="41"/>
      <c r="V35" s="1"/>
    </row>
    <row r="36" spans="1:22" x14ac:dyDescent="0.3">
      <c r="A36" s="42">
        <v>33</v>
      </c>
      <c r="B36" s="41">
        <v>0.97</v>
      </c>
      <c r="D36" s="41">
        <v>1.1000000000000001</v>
      </c>
      <c r="E36" s="1">
        <v>1.27</v>
      </c>
      <c r="F36" s="1">
        <v>1.02</v>
      </c>
      <c r="G36" s="1">
        <v>1.38</v>
      </c>
      <c r="H36" s="1">
        <f>'Сравнение с расчётом'!$P$7*'Проверка стенда по стёклам'!$D$8/100</f>
        <v>1.6068510407944609</v>
      </c>
      <c r="I36" s="1">
        <v>1.94</v>
      </c>
      <c r="K36" s="1">
        <v>1.38</v>
      </c>
      <c r="L36">
        <f t="shared" si="7"/>
        <v>0.60366516582670382</v>
      </c>
      <c r="M36">
        <f t="shared" si="8"/>
        <v>0</v>
      </c>
      <c r="N36">
        <f t="shared" si="9"/>
        <v>0.6845687447519323</v>
      </c>
      <c r="O36">
        <f t="shared" si="10"/>
        <v>0.79036573257723086</v>
      </c>
      <c r="P36">
        <f t="shared" si="11"/>
        <v>0.6347819269517917</v>
      </c>
      <c r="Q36">
        <f t="shared" si="12"/>
        <v>0.85882260705242397</v>
      </c>
      <c r="R36">
        <f t="shared" si="13"/>
        <v>1</v>
      </c>
      <c r="S36" s="41"/>
      <c r="V36" s="1"/>
    </row>
    <row r="37" spans="1:22" x14ac:dyDescent="0.3">
      <c r="A37" s="42">
        <v>34</v>
      </c>
      <c r="B37" s="41">
        <v>1.01</v>
      </c>
      <c r="D37" s="41">
        <v>1</v>
      </c>
      <c r="E37" s="1">
        <v>1.1499999999999999</v>
      </c>
      <c r="F37" s="1">
        <v>0.93</v>
      </c>
      <c r="G37" s="1">
        <v>1.36</v>
      </c>
      <c r="H37" s="1">
        <f>'Сравнение с расчётом'!$P$7*'Проверка стенда по стёклам'!$D$8/100</f>
        <v>1.6068510407944609</v>
      </c>
      <c r="I37" s="1">
        <v>1.94</v>
      </c>
      <c r="K37" s="1">
        <v>1.36</v>
      </c>
      <c r="L37">
        <f t="shared" si="7"/>
        <v>0.62855857472677412</v>
      </c>
      <c r="M37">
        <f t="shared" si="8"/>
        <v>0</v>
      </c>
      <c r="N37">
        <f t="shared" si="9"/>
        <v>0.62233522250175655</v>
      </c>
      <c r="O37">
        <f t="shared" si="10"/>
        <v>0.71568550587702007</v>
      </c>
      <c r="P37">
        <f t="shared" si="11"/>
        <v>0.57877175692663363</v>
      </c>
      <c r="Q37">
        <f t="shared" si="12"/>
        <v>0.84637590260238904</v>
      </c>
      <c r="R37">
        <f t="shared" si="13"/>
        <v>1</v>
      </c>
      <c r="S37" s="41"/>
      <c r="V37" s="1"/>
    </row>
    <row r="38" spans="1:22" x14ac:dyDescent="0.3">
      <c r="A38" s="42">
        <v>35</v>
      </c>
      <c r="B38" s="41">
        <v>1.03</v>
      </c>
      <c r="D38" s="41">
        <v>0.92</v>
      </c>
      <c r="E38" s="1">
        <v>1.05</v>
      </c>
      <c r="F38" s="1">
        <v>0.87</v>
      </c>
      <c r="G38" s="1">
        <v>1.35</v>
      </c>
      <c r="H38" s="1">
        <f>'Сравнение с расчётом'!$P$7*'Проверка стенда по стёклам'!$D$8/100</f>
        <v>1.6068510407944609</v>
      </c>
      <c r="I38" s="1">
        <v>1.97</v>
      </c>
      <c r="K38" s="1">
        <v>1.35</v>
      </c>
      <c r="L38">
        <f t="shared" si="7"/>
        <v>0.64100527917680927</v>
      </c>
      <c r="M38">
        <f t="shared" si="8"/>
        <v>0</v>
      </c>
      <c r="N38">
        <f t="shared" si="9"/>
        <v>0.57254840470161605</v>
      </c>
      <c r="O38">
        <f t="shared" si="10"/>
        <v>0.65345198362684442</v>
      </c>
      <c r="P38">
        <f t="shared" si="11"/>
        <v>0.54143164357652818</v>
      </c>
      <c r="Q38">
        <f t="shared" si="12"/>
        <v>0.84015255037737147</v>
      </c>
      <c r="R38">
        <f t="shared" si="13"/>
        <v>1</v>
      </c>
      <c r="S38" s="41"/>
      <c r="V38" s="1"/>
    </row>
    <row r="39" spans="1:22" x14ac:dyDescent="0.3">
      <c r="A39" s="42">
        <v>36</v>
      </c>
      <c r="B39" s="41">
        <v>1.06</v>
      </c>
      <c r="D39" s="41">
        <v>0.88</v>
      </c>
      <c r="E39" s="1">
        <v>0.96</v>
      </c>
      <c r="F39" s="1">
        <v>0.84</v>
      </c>
      <c r="G39" s="1">
        <v>1.34</v>
      </c>
      <c r="H39" s="1">
        <f>'Сравнение с расчётом'!$P$7*'Проверка стенда по стёклам'!$D$8/100</f>
        <v>1.6068510407944609</v>
      </c>
      <c r="I39" s="1">
        <v>2.0099999999999998</v>
      </c>
      <c r="K39" s="1">
        <v>1.34</v>
      </c>
      <c r="L39">
        <f t="shared" si="7"/>
        <v>0.659675335851862</v>
      </c>
      <c r="M39">
        <f t="shared" si="8"/>
        <v>0</v>
      </c>
      <c r="N39">
        <f t="shared" si="9"/>
        <v>0.54765499580154575</v>
      </c>
      <c r="O39">
        <f t="shared" si="10"/>
        <v>0.59744181360168624</v>
      </c>
      <c r="P39">
        <f t="shared" si="11"/>
        <v>0.52276158690147556</v>
      </c>
      <c r="Q39">
        <f t="shared" si="12"/>
        <v>0.83392919815235389</v>
      </c>
      <c r="R39">
        <f t="shared" si="13"/>
        <v>1</v>
      </c>
      <c r="S39" s="41"/>
      <c r="V39" s="1"/>
    </row>
    <row r="40" spans="1:22" x14ac:dyDescent="0.3">
      <c r="A40" s="42">
        <v>37</v>
      </c>
      <c r="B40" s="41">
        <v>1.05</v>
      </c>
      <c r="D40" s="41">
        <v>0.87</v>
      </c>
      <c r="E40" s="1">
        <v>0.88</v>
      </c>
      <c r="F40" s="1">
        <v>0.88</v>
      </c>
      <c r="G40" s="1">
        <v>1.33</v>
      </c>
      <c r="H40" s="1">
        <f>'Сравнение с расчётом'!$P$7*'Проверка стенда по стёклам'!$D$8/100</f>
        <v>1.6068510407944609</v>
      </c>
      <c r="I40" s="1">
        <v>2.08</v>
      </c>
      <c r="K40" s="1">
        <v>1.33</v>
      </c>
      <c r="L40">
        <f t="shared" si="7"/>
        <v>0.65345198362684442</v>
      </c>
      <c r="M40">
        <f t="shared" si="8"/>
        <v>0</v>
      </c>
      <c r="N40">
        <f t="shared" si="9"/>
        <v>0.54143164357652818</v>
      </c>
      <c r="O40">
        <f t="shared" si="10"/>
        <v>0.54765499580154575</v>
      </c>
      <c r="P40">
        <f t="shared" si="11"/>
        <v>0.54765499580154575</v>
      </c>
      <c r="Q40">
        <f t="shared" si="12"/>
        <v>0.82770584592733631</v>
      </c>
      <c r="R40">
        <f t="shared" si="13"/>
        <v>1</v>
      </c>
      <c r="S40" s="41"/>
      <c r="V40" s="1"/>
    </row>
    <row r="41" spans="1:22" x14ac:dyDescent="0.3">
      <c r="A41" s="42">
        <v>38</v>
      </c>
      <c r="B41" s="41">
        <v>0.96</v>
      </c>
      <c r="D41" s="41">
        <v>0.9</v>
      </c>
      <c r="E41" s="1">
        <v>0.85</v>
      </c>
      <c r="F41" s="1">
        <v>0.94</v>
      </c>
      <c r="G41" s="1">
        <v>1.33</v>
      </c>
      <c r="H41" s="1">
        <f>'Сравнение с расчётом'!$P$7*'Проверка стенда по стёклам'!$D$8/100</f>
        <v>1.6068510407944609</v>
      </c>
      <c r="I41" s="1">
        <v>2.1800000000000002</v>
      </c>
      <c r="K41" s="1">
        <v>1.33</v>
      </c>
      <c r="L41">
        <f t="shared" si="7"/>
        <v>0.59744181360168624</v>
      </c>
      <c r="M41">
        <f t="shared" si="8"/>
        <v>0</v>
      </c>
      <c r="N41">
        <f t="shared" si="9"/>
        <v>0.5601017002515809</v>
      </c>
      <c r="O41">
        <f t="shared" si="10"/>
        <v>0.52898493912649314</v>
      </c>
      <c r="P41">
        <f t="shared" si="11"/>
        <v>0.5849951091516512</v>
      </c>
      <c r="Q41">
        <f t="shared" si="12"/>
        <v>0.82770584592733631</v>
      </c>
      <c r="R41">
        <f t="shared" si="13"/>
        <v>1</v>
      </c>
      <c r="S41" s="41"/>
      <c r="V41" s="1"/>
    </row>
    <row r="42" spans="1:22" x14ac:dyDescent="0.3">
      <c r="A42" s="42">
        <v>39</v>
      </c>
      <c r="B42" s="41">
        <v>0.82</v>
      </c>
      <c r="D42" s="41">
        <v>0.96</v>
      </c>
      <c r="E42" s="1">
        <v>0.88</v>
      </c>
      <c r="F42" s="1">
        <v>1.04</v>
      </c>
      <c r="G42" s="1">
        <v>1.33</v>
      </c>
      <c r="H42" s="1">
        <f>'Сравнение с расчётом'!$P$7*'Проверка стенда по стёклам'!$D$8/100</f>
        <v>1.6068510407944609</v>
      </c>
      <c r="I42" s="1">
        <v>2.2599999999999998</v>
      </c>
      <c r="K42" s="1">
        <v>1.33</v>
      </c>
      <c r="L42">
        <f t="shared" si="7"/>
        <v>0.51031488245144041</v>
      </c>
      <c r="M42">
        <f t="shared" si="8"/>
        <v>0</v>
      </c>
      <c r="N42">
        <f t="shared" si="9"/>
        <v>0.59744181360168624</v>
      </c>
      <c r="O42">
        <f t="shared" si="10"/>
        <v>0.54765499580154575</v>
      </c>
      <c r="P42">
        <f t="shared" si="11"/>
        <v>0.64722863140182685</v>
      </c>
      <c r="Q42">
        <f t="shared" si="12"/>
        <v>0.82770584592733631</v>
      </c>
      <c r="R42">
        <f t="shared" si="13"/>
        <v>1</v>
      </c>
      <c r="S42" s="41"/>
      <c r="V42" s="1"/>
    </row>
    <row r="43" spans="1:22" x14ac:dyDescent="0.3">
      <c r="A43" s="42">
        <v>40</v>
      </c>
      <c r="B43" s="41">
        <v>0.78</v>
      </c>
      <c r="D43" s="41">
        <v>1.03</v>
      </c>
      <c r="E43" s="1">
        <v>0.97</v>
      </c>
      <c r="F43" s="1">
        <v>1.1299999999999999</v>
      </c>
      <c r="G43" s="1">
        <v>1.34</v>
      </c>
      <c r="H43" s="1">
        <f>'Сравнение с расчётом'!$P$7*'Проверка стенда по стёклам'!$D$8/100</f>
        <v>1.6068510407944609</v>
      </c>
      <c r="I43" s="1">
        <v>2.3199999999999998</v>
      </c>
      <c r="K43" s="1">
        <v>1.34</v>
      </c>
      <c r="L43">
        <f t="shared" si="7"/>
        <v>0.48542147355137016</v>
      </c>
      <c r="M43">
        <f t="shared" si="8"/>
        <v>0</v>
      </c>
      <c r="N43">
        <f t="shared" si="9"/>
        <v>0.64100527917680927</v>
      </c>
      <c r="O43">
        <f t="shared" si="10"/>
        <v>0.60366516582670382</v>
      </c>
      <c r="P43">
        <f t="shared" si="11"/>
        <v>0.70323880142698492</v>
      </c>
      <c r="Q43">
        <f t="shared" si="12"/>
        <v>0.83392919815235389</v>
      </c>
      <c r="R43">
        <f t="shared" si="13"/>
        <v>1</v>
      </c>
      <c r="S43" s="41"/>
      <c r="V43" s="1"/>
    </row>
    <row r="44" spans="1:22" x14ac:dyDescent="0.3">
      <c r="A44" s="42">
        <v>41</v>
      </c>
      <c r="B44" s="41">
        <v>0.86</v>
      </c>
      <c r="D44" s="41">
        <v>1.1299999999999999</v>
      </c>
      <c r="E44" s="1">
        <v>1.08</v>
      </c>
      <c r="F44" s="1">
        <v>1.22</v>
      </c>
      <c r="G44" s="1">
        <v>1.36</v>
      </c>
      <c r="H44" s="1">
        <f>'Сравнение с расчётом'!$P$7*'Проверка стенда по стёклам'!$D$8/100</f>
        <v>1.6068510407944609</v>
      </c>
      <c r="I44" s="1">
        <v>2.33</v>
      </c>
      <c r="K44" s="1">
        <v>1.36</v>
      </c>
      <c r="L44">
        <f t="shared" si="7"/>
        <v>0.5352082913515106</v>
      </c>
      <c r="M44">
        <f t="shared" si="8"/>
        <v>0</v>
      </c>
      <c r="N44">
        <f t="shared" si="9"/>
        <v>0.70323880142698492</v>
      </c>
      <c r="O44">
        <f t="shared" si="10"/>
        <v>0.67212204030189715</v>
      </c>
      <c r="P44">
        <f t="shared" si="11"/>
        <v>0.75924897145214298</v>
      </c>
      <c r="Q44">
        <f t="shared" si="12"/>
        <v>0.84637590260238904</v>
      </c>
      <c r="R44">
        <f t="shared" si="13"/>
        <v>1</v>
      </c>
      <c r="S44" s="41"/>
      <c r="V44" s="1"/>
    </row>
    <row r="45" spans="1:22" x14ac:dyDescent="0.3">
      <c r="A45" s="42">
        <v>42</v>
      </c>
      <c r="B45" s="41">
        <v>0.98</v>
      </c>
      <c r="D45" s="41">
        <v>1.22</v>
      </c>
      <c r="E45" s="1">
        <v>1.22</v>
      </c>
      <c r="F45" s="1">
        <v>1.29</v>
      </c>
      <c r="G45" s="1">
        <v>1.37</v>
      </c>
      <c r="H45" s="1">
        <f>'Сравнение с расчётом'!$P$7*'Проверка стенда по стёклам'!$D$8/100</f>
        <v>1.6068510407944609</v>
      </c>
      <c r="I45" s="1">
        <v>2.1800000000000002</v>
      </c>
      <c r="K45" s="1">
        <v>1.37</v>
      </c>
      <c r="L45">
        <f t="shared" si="7"/>
        <v>0.6098885180517214</v>
      </c>
      <c r="M45">
        <f t="shared" si="8"/>
        <v>0</v>
      </c>
      <c r="N45">
        <f t="shared" si="9"/>
        <v>0.75924897145214298</v>
      </c>
      <c r="O45">
        <f t="shared" si="10"/>
        <v>0.75924897145214298</v>
      </c>
      <c r="P45">
        <f t="shared" si="11"/>
        <v>0.80281243702726601</v>
      </c>
      <c r="Q45">
        <f t="shared" si="12"/>
        <v>0.85259925482740662</v>
      </c>
      <c r="R45">
        <f t="shared" si="13"/>
        <v>1</v>
      </c>
      <c r="S45" s="41"/>
      <c r="V45" s="1"/>
    </row>
    <row r="46" spans="1:22" x14ac:dyDescent="0.3">
      <c r="A46" s="42">
        <v>43</v>
      </c>
      <c r="B46" s="41">
        <v>1.05</v>
      </c>
      <c r="D46" s="41">
        <v>1.22</v>
      </c>
      <c r="E46" s="1">
        <v>1.33</v>
      </c>
      <c r="F46" s="1">
        <v>1.36</v>
      </c>
      <c r="G46" s="1">
        <v>1.39</v>
      </c>
      <c r="H46" s="1">
        <f>'Сравнение с расчётом'!$P$7*'Проверка стенда по стёклам'!$D$8/100</f>
        <v>1.6068510407944609</v>
      </c>
      <c r="I46" s="1">
        <v>1.98</v>
      </c>
      <c r="K46" s="1">
        <v>1.39</v>
      </c>
      <c r="L46">
        <f t="shared" si="7"/>
        <v>0.65345198362684442</v>
      </c>
      <c r="M46">
        <f t="shared" si="8"/>
        <v>0</v>
      </c>
      <c r="N46">
        <f t="shared" si="9"/>
        <v>0.75924897145214298</v>
      </c>
      <c r="O46">
        <f t="shared" si="10"/>
        <v>0.82770584592733631</v>
      </c>
      <c r="P46">
        <f t="shared" si="11"/>
        <v>0.84637590260238904</v>
      </c>
      <c r="Q46">
        <f t="shared" si="12"/>
        <v>0.86504595927744155</v>
      </c>
      <c r="R46">
        <f t="shared" si="13"/>
        <v>1</v>
      </c>
      <c r="S46" s="41"/>
      <c r="V46" s="1"/>
    </row>
    <row r="47" spans="1:22" x14ac:dyDescent="0.3">
      <c r="A47" s="42">
        <v>44</v>
      </c>
      <c r="B47" s="41">
        <v>1.01</v>
      </c>
      <c r="D47" s="41">
        <v>1.1299999999999999</v>
      </c>
      <c r="E47" s="1">
        <v>1.44</v>
      </c>
      <c r="F47" s="1">
        <v>1.4</v>
      </c>
      <c r="G47" s="1">
        <v>1.41</v>
      </c>
      <c r="H47" s="1">
        <f>'Сравнение с расчётом'!$P$7*'Проверка стенда по стёклам'!$D$8/100</f>
        <v>1.6068510407944609</v>
      </c>
      <c r="I47" s="1">
        <v>1.86</v>
      </c>
      <c r="K47" s="1">
        <v>1.41</v>
      </c>
      <c r="L47">
        <f t="shared" si="7"/>
        <v>0.62855857472677412</v>
      </c>
      <c r="M47">
        <f t="shared" si="8"/>
        <v>0</v>
      </c>
      <c r="N47">
        <f t="shared" si="9"/>
        <v>0.70323880142698492</v>
      </c>
      <c r="O47">
        <f t="shared" si="10"/>
        <v>0.89616272040252942</v>
      </c>
      <c r="P47">
        <f t="shared" si="11"/>
        <v>0.87126931150245912</v>
      </c>
      <c r="Q47">
        <f t="shared" si="12"/>
        <v>0.8774926637274767</v>
      </c>
      <c r="R47">
        <f t="shared" si="13"/>
        <v>1</v>
      </c>
      <c r="S47" s="41"/>
      <c r="V47" s="1"/>
    </row>
    <row r="48" spans="1:22" x14ac:dyDescent="0.3">
      <c r="A48" s="42">
        <v>45</v>
      </c>
      <c r="B48" s="41">
        <v>0.91</v>
      </c>
      <c r="D48" s="41">
        <v>1.08</v>
      </c>
      <c r="E48" s="1">
        <v>1.53</v>
      </c>
      <c r="F48" s="1">
        <v>1.44</v>
      </c>
      <c r="G48" s="1">
        <v>1.42</v>
      </c>
      <c r="H48" s="1">
        <f>'Сравнение с расчётом'!$P$7*'Проверка стенда по стёклам'!$D$8/100</f>
        <v>1.6068510407944609</v>
      </c>
      <c r="I48" s="1">
        <v>1.89</v>
      </c>
      <c r="K48" s="1">
        <v>1.42</v>
      </c>
      <c r="L48">
        <f t="shared" si="7"/>
        <v>0.56632505247659848</v>
      </c>
      <c r="M48">
        <f t="shared" si="8"/>
        <v>0</v>
      </c>
      <c r="N48">
        <f t="shared" si="9"/>
        <v>0.67212204030189715</v>
      </c>
      <c r="O48">
        <f t="shared" si="10"/>
        <v>0.9521728904276876</v>
      </c>
      <c r="P48">
        <f t="shared" si="11"/>
        <v>0.89616272040252942</v>
      </c>
      <c r="Q48">
        <f t="shared" si="12"/>
        <v>0.88371601595249427</v>
      </c>
      <c r="R48">
        <f t="shared" si="13"/>
        <v>1</v>
      </c>
      <c r="S48" s="41"/>
      <c r="V48" s="1"/>
    </row>
    <row r="49" spans="1:43" x14ac:dyDescent="0.3">
      <c r="A49" s="42">
        <v>46</v>
      </c>
      <c r="B49" s="41">
        <v>0.8</v>
      </c>
      <c r="D49" s="41">
        <v>1.18</v>
      </c>
      <c r="E49" s="1">
        <v>1.56</v>
      </c>
      <c r="F49" s="1">
        <v>1.47</v>
      </c>
      <c r="G49" s="1">
        <v>1.43</v>
      </c>
      <c r="H49" s="1">
        <f>'Сравнение с расчётом'!$P$7*'Проверка стенда по стёклам'!$D$8/100</f>
        <v>1.6068510407944609</v>
      </c>
      <c r="I49" s="1">
        <v>2.0299999999999998</v>
      </c>
      <c r="K49" s="1">
        <v>1.43</v>
      </c>
      <c r="L49">
        <f t="shared" si="7"/>
        <v>0.49786817800140531</v>
      </c>
      <c r="M49">
        <f t="shared" si="8"/>
        <v>0</v>
      </c>
      <c r="N49">
        <f t="shared" si="9"/>
        <v>0.73435556255207268</v>
      </c>
      <c r="O49">
        <f t="shared" si="10"/>
        <v>0.97084294710274033</v>
      </c>
      <c r="P49">
        <f t="shared" si="11"/>
        <v>0.91483277707758215</v>
      </c>
      <c r="Q49">
        <f t="shared" si="12"/>
        <v>0.88993936817751185</v>
      </c>
      <c r="R49">
        <f t="shared" si="13"/>
        <v>1</v>
      </c>
      <c r="S49" s="41"/>
      <c r="V49" s="1"/>
    </row>
    <row r="50" spans="1:43" x14ac:dyDescent="0.3">
      <c r="A50" s="42">
        <v>47</v>
      </c>
      <c r="B50" s="41">
        <v>0.67</v>
      </c>
      <c r="D50" s="41">
        <v>1.34</v>
      </c>
      <c r="E50" s="1">
        <v>1.58</v>
      </c>
      <c r="F50" s="1">
        <v>1.49</v>
      </c>
      <c r="G50" s="1">
        <v>1.44</v>
      </c>
      <c r="H50" s="1">
        <f>'Сравнение с расчётом'!$P$7*'Проверка стенда по стёклам'!$D$8/100</f>
        <v>1.6068510407944609</v>
      </c>
      <c r="I50" s="1">
        <v>2.0499999999999998</v>
      </c>
      <c r="K50" s="1">
        <v>1.44</v>
      </c>
      <c r="L50">
        <f t="shared" si="7"/>
        <v>0.41696459907617694</v>
      </c>
      <c r="M50">
        <f t="shared" si="8"/>
        <v>0</v>
      </c>
      <c r="N50">
        <f t="shared" si="9"/>
        <v>0.83392919815235389</v>
      </c>
      <c r="O50">
        <f t="shared" si="10"/>
        <v>0.98328965155277548</v>
      </c>
      <c r="P50">
        <f t="shared" si="11"/>
        <v>0.9272794815276173</v>
      </c>
      <c r="Q50">
        <f t="shared" si="12"/>
        <v>0.89616272040252942</v>
      </c>
      <c r="R50">
        <f t="shared" si="13"/>
        <v>1</v>
      </c>
      <c r="S50" s="41"/>
      <c r="V50" s="1"/>
    </row>
    <row r="51" spans="1:43" x14ac:dyDescent="0.3">
      <c r="A51" s="42">
        <v>48</v>
      </c>
      <c r="B51" s="41">
        <v>0.56000000000000005</v>
      </c>
      <c r="D51" s="41">
        <v>1.42</v>
      </c>
      <c r="E51" s="1">
        <v>1.58</v>
      </c>
      <c r="F51" s="1">
        <v>1.5</v>
      </c>
      <c r="G51" s="1">
        <v>1.45</v>
      </c>
      <c r="H51" s="1">
        <f>'Сравнение с расчётом'!$P$7*'Проверка стенда по стёклам'!$D$8/100</f>
        <v>1.6068510407944609</v>
      </c>
      <c r="I51" s="1">
        <v>1.98</v>
      </c>
      <c r="K51" s="1">
        <v>1.45</v>
      </c>
      <c r="L51">
        <f t="shared" si="7"/>
        <v>0.34850772460098373</v>
      </c>
      <c r="M51">
        <f t="shared" si="8"/>
        <v>0</v>
      </c>
      <c r="N51">
        <f t="shared" si="9"/>
        <v>0.88371601595249427</v>
      </c>
      <c r="O51">
        <f t="shared" si="10"/>
        <v>0.98328965155277548</v>
      </c>
      <c r="P51">
        <f t="shared" si="11"/>
        <v>0.93350283375263488</v>
      </c>
      <c r="Q51">
        <f t="shared" si="12"/>
        <v>0.902386072627547</v>
      </c>
      <c r="R51">
        <f t="shared" si="13"/>
        <v>1</v>
      </c>
      <c r="S51" s="41"/>
      <c r="V51" s="1"/>
    </row>
    <row r="52" spans="1:43" x14ac:dyDescent="0.3">
      <c r="A52" s="42">
        <v>49</v>
      </c>
      <c r="B52" s="41">
        <v>0.52</v>
      </c>
      <c r="D52" s="41">
        <v>1.37</v>
      </c>
      <c r="E52" s="1">
        <v>1.58</v>
      </c>
      <c r="F52" s="1">
        <v>1.51</v>
      </c>
      <c r="G52" s="1">
        <v>1.45</v>
      </c>
      <c r="H52" s="1">
        <f>'Сравнение с расчётом'!$P$7*'Проверка стенда по стёклам'!$D$8/100</f>
        <v>1.6068510407944609</v>
      </c>
      <c r="I52" s="1">
        <v>1.9</v>
      </c>
      <c r="K52" s="1">
        <v>1.45</v>
      </c>
      <c r="L52">
        <f t="shared" si="7"/>
        <v>0.32361431570091342</v>
      </c>
      <c r="M52">
        <f t="shared" si="8"/>
        <v>0</v>
      </c>
      <c r="N52">
        <f t="shared" si="9"/>
        <v>0.85259925482740662</v>
      </c>
      <c r="O52">
        <f t="shared" si="10"/>
        <v>0.98328965155277548</v>
      </c>
      <c r="P52">
        <f t="shared" si="11"/>
        <v>0.93972618597765245</v>
      </c>
      <c r="Q52">
        <f t="shared" si="12"/>
        <v>0.902386072627547</v>
      </c>
      <c r="R52">
        <f t="shared" si="13"/>
        <v>1</v>
      </c>
      <c r="S52" s="41"/>
      <c r="V52" s="1"/>
    </row>
    <row r="53" spans="1:43" x14ac:dyDescent="0.3">
      <c r="A53" s="42">
        <v>50</v>
      </c>
      <c r="B53" s="41">
        <v>0.54</v>
      </c>
      <c r="D53" s="41">
        <v>1.29</v>
      </c>
      <c r="E53" s="1">
        <v>1.49</v>
      </c>
      <c r="F53" s="1">
        <v>1.51</v>
      </c>
      <c r="G53" s="1">
        <v>1.45</v>
      </c>
      <c r="H53" s="1">
        <f>'Сравнение с расчётом'!$P$7*'Проверка стенда по стёклам'!$D$8/100</f>
        <v>1.6068510407944609</v>
      </c>
      <c r="I53" s="1">
        <v>1.86</v>
      </c>
      <c r="K53" s="1">
        <v>1.45</v>
      </c>
      <c r="L53">
        <f t="shared" si="7"/>
        <v>0.33606102015094858</v>
      </c>
      <c r="M53">
        <f t="shared" si="8"/>
        <v>0</v>
      </c>
      <c r="N53">
        <f t="shared" si="9"/>
        <v>0.80281243702726601</v>
      </c>
      <c r="O53">
        <f t="shared" si="10"/>
        <v>0.9272794815276173</v>
      </c>
      <c r="P53">
        <f t="shared" si="11"/>
        <v>0.93972618597765245</v>
      </c>
      <c r="Q53">
        <f t="shared" si="12"/>
        <v>0.902386072627547</v>
      </c>
      <c r="R53">
        <f t="shared" si="13"/>
        <v>1</v>
      </c>
      <c r="S53" s="41"/>
      <c r="V53" s="1"/>
      <c r="AQ53" s="2"/>
    </row>
    <row r="54" spans="1:43" x14ac:dyDescent="0.3">
      <c r="A54" s="42">
        <v>51</v>
      </c>
      <c r="B54" s="41">
        <v>0.57999999999999996</v>
      </c>
      <c r="D54" s="41">
        <v>1.23</v>
      </c>
      <c r="E54" s="1">
        <v>1.38</v>
      </c>
      <c r="F54" s="1">
        <v>1.5</v>
      </c>
      <c r="G54" s="1">
        <v>1.45</v>
      </c>
      <c r="H54" s="1">
        <f>'Сравнение с расчётом'!$P$7*'Проверка стенда по стёклам'!$D$8/100</f>
        <v>1.6068510407944609</v>
      </c>
      <c r="I54" s="1">
        <v>1.92</v>
      </c>
      <c r="K54" s="1">
        <v>1.45</v>
      </c>
      <c r="L54">
        <f t="shared" si="7"/>
        <v>0.36095442905101877</v>
      </c>
      <c r="M54">
        <f t="shared" si="8"/>
        <v>0</v>
      </c>
      <c r="N54">
        <f t="shared" si="9"/>
        <v>0.76547232367716056</v>
      </c>
      <c r="O54">
        <f t="shared" si="10"/>
        <v>0.85882260705242397</v>
      </c>
      <c r="P54">
        <f t="shared" si="11"/>
        <v>0.93350283375263488</v>
      </c>
      <c r="Q54">
        <f t="shared" si="12"/>
        <v>0.902386072627547</v>
      </c>
      <c r="R54">
        <f t="shared" si="13"/>
        <v>1</v>
      </c>
      <c r="S54" s="41"/>
      <c r="V54" s="1"/>
      <c r="AQ54" s="1"/>
    </row>
    <row r="55" spans="1:43" x14ac:dyDescent="0.3">
      <c r="A55" s="42">
        <v>52</v>
      </c>
      <c r="B55" s="41">
        <v>0.65</v>
      </c>
      <c r="D55" s="41">
        <v>1.22</v>
      </c>
      <c r="E55" s="1">
        <v>1.31</v>
      </c>
      <c r="F55" s="1">
        <v>1.5</v>
      </c>
      <c r="G55" s="1">
        <v>1.45</v>
      </c>
      <c r="H55" s="1">
        <f>'Сравнение с расчётом'!$P$7*'Проверка стенда по стёклам'!$D$8/100</f>
        <v>1.6068510407944609</v>
      </c>
      <c r="I55" s="1">
        <v>2.0499999999999998</v>
      </c>
      <c r="K55" s="1">
        <v>1.45</v>
      </c>
      <c r="L55">
        <f t="shared" si="7"/>
        <v>0.40451789462614179</v>
      </c>
      <c r="M55">
        <f t="shared" si="8"/>
        <v>0</v>
      </c>
      <c r="N55">
        <f t="shared" si="9"/>
        <v>0.75924897145214298</v>
      </c>
      <c r="O55">
        <f t="shared" si="10"/>
        <v>0.81525914147730116</v>
      </c>
      <c r="P55">
        <f t="shared" si="11"/>
        <v>0.93350283375263488</v>
      </c>
      <c r="Q55">
        <f t="shared" si="12"/>
        <v>0.902386072627547</v>
      </c>
      <c r="R55">
        <f t="shared" si="13"/>
        <v>1</v>
      </c>
      <c r="S55" s="41"/>
      <c r="V55" s="1"/>
      <c r="AQ55" s="1"/>
    </row>
    <row r="56" spans="1:43" x14ac:dyDescent="0.3">
      <c r="A56" s="42">
        <v>53</v>
      </c>
      <c r="B56" s="41">
        <v>0.72</v>
      </c>
      <c r="D56" s="41">
        <v>1.26</v>
      </c>
      <c r="E56" s="1">
        <v>1.34</v>
      </c>
      <c r="F56" s="1">
        <v>1.49</v>
      </c>
      <c r="G56" s="1">
        <v>1.45</v>
      </c>
      <c r="H56" s="1">
        <f>'Сравнение с расчётом'!$P$7*'Проверка стенда по стёклам'!$D$8/100</f>
        <v>1.6068510407944609</v>
      </c>
      <c r="I56" s="1">
        <v>2.1800000000000002</v>
      </c>
      <c r="K56" s="1">
        <v>1.45</v>
      </c>
      <c r="L56">
        <f t="shared" si="7"/>
        <v>0.44808136020126471</v>
      </c>
      <c r="M56">
        <f t="shared" si="8"/>
        <v>0</v>
      </c>
      <c r="N56">
        <f t="shared" si="9"/>
        <v>0.78414238035221329</v>
      </c>
      <c r="O56">
        <f t="shared" si="10"/>
        <v>0.83392919815235389</v>
      </c>
      <c r="P56">
        <f t="shared" si="11"/>
        <v>0.9272794815276173</v>
      </c>
      <c r="Q56">
        <f t="shared" si="12"/>
        <v>0.902386072627547</v>
      </c>
      <c r="R56">
        <f t="shared" si="13"/>
        <v>1</v>
      </c>
      <c r="S56" s="41"/>
      <c r="V56" s="1"/>
      <c r="AQ56" s="1"/>
    </row>
    <row r="57" spans="1:43" x14ac:dyDescent="0.3">
      <c r="A57" s="42">
        <v>54</v>
      </c>
      <c r="B57" s="41">
        <v>0.77</v>
      </c>
      <c r="D57" s="41">
        <v>1.33</v>
      </c>
      <c r="E57" s="1">
        <v>1.43</v>
      </c>
      <c r="F57" s="1">
        <v>1.49</v>
      </c>
      <c r="G57" s="1">
        <v>1.45</v>
      </c>
      <c r="H57" s="1">
        <f>'Сравнение с расчётом'!$P$7*'Проверка стенда по стёклам'!$D$8/100</f>
        <v>1.6068510407944609</v>
      </c>
      <c r="I57" s="1">
        <v>2.31</v>
      </c>
      <c r="K57" s="1">
        <v>1.45</v>
      </c>
      <c r="L57">
        <f t="shared" si="7"/>
        <v>0.47919812132635259</v>
      </c>
      <c r="M57">
        <f t="shared" si="8"/>
        <v>0</v>
      </c>
      <c r="N57">
        <f t="shared" si="9"/>
        <v>0.82770584592733631</v>
      </c>
      <c r="O57">
        <f t="shared" si="10"/>
        <v>0.88993936817751185</v>
      </c>
      <c r="P57">
        <f t="shared" si="11"/>
        <v>0.9272794815276173</v>
      </c>
      <c r="Q57">
        <f t="shared" si="12"/>
        <v>0.902386072627547</v>
      </c>
      <c r="R57">
        <f t="shared" si="13"/>
        <v>1</v>
      </c>
      <c r="S57" s="41"/>
      <c r="V57" s="1"/>
      <c r="AQ57" s="1"/>
    </row>
    <row r="58" spans="1:43" x14ac:dyDescent="0.3">
      <c r="A58" s="42">
        <v>55</v>
      </c>
      <c r="B58" s="41">
        <v>0.81</v>
      </c>
      <c r="D58" s="41">
        <v>1.4</v>
      </c>
      <c r="E58" s="1">
        <v>1.54</v>
      </c>
      <c r="F58" s="1">
        <v>1.49</v>
      </c>
      <c r="G58" s="1">
        <v>1.44</v>
      </c>
      <c r="H58" s="1">
        <f>'Сравнение с расчётом'!$P$7*'Проверка стенда по стёклам'!$D$8/100</f>
        <v>1.6068510407944609</v>
      </c>
      <c r="I58" s="1">
        <v>2.37</v>
      </c>
      <c r="K58" s="1">
        <v>1.44</v>
      </c>
      <c r="L58">
        <f t="shared" si="7"/>
        <v>0.50409153022642283</v>
      </c>
      <c r="M58">
        <f t="shared" si="8"/>
        <v>0</v>
      </c>
      <c r="N58">
        <f t="shared" si="9"/>
        <v>0.87126931150245912</v>
      </c>
      <c r="O58">
        <f t="shared" si="10"/>
        <v>0.95839624265270518</v>
      </c>
      <c r="P58">
        <f t="shared" si="11"/>
        <v>0.9272794815276173</v>
      </c>
      <c r="Q58">
        <f t="shared" si="12"/>
        <v>0.89616272040252942</v>
      </c>
      <c r="R58">
        <f t="shared" si="13"/>
        <v>1</v>
      </c>
      <c r="S58" s="41"/>
      <c r="V58" s="1"/>
      <c r="AQ58" s="1"/>
    </row>
    <row r="59" spans="1:43" x14ac:dyDescent="0.3">
      <c r="A59" s="42">
        <v>56</v>
      </c>
      <c r="B59" s="41">
        <v>0.85</v>
      </c>
      <c r="D59" s="41">
        <v>1.47</v>
      </c>
      <c r="E59" s="1">
        <v>1.58</v>
      </c>
      <c r="F59" s="1">
        <v>1.5</v>
      </c>
      <c r="G59" s="1">
        <v>1.44</v>
      </c>
      <c r="H59" s="1">
        <f>'Сравнение с расчётом'!$P$7*'Проверка стенда по стёклам'!$D$8/100</f>
        <v>1.6068510407944609</v>
      </c>
      <c r="I59" s="1">
        <v>2.42</v>
      </c>
      <c r="K59" s="1">
        <v>1.44</v>
      </c>
      <c r="L59">
        <f t="shared" si="7"/>
        <v>0.52898493912649314</v>
      </c>
      <c r="M59">
        <f t="shared" si="8"/>
        <v>0</v>
      </c>
      <c r="N59">
        <f t="shared" si="9"/>
        <v>0.91483277707758215</v>
      </c>
      <c r="O59">
        <f t="shared" si="10"/>
        <v>0.98328965155277548</v>
      </c>
      <c r="P59">
        <f t="shared" si="11"/>
        <v>0.93350283375263488</v>
      </c>
      <c r="Q59">
        <f t="shared" si="12"/>
        <v>0.89616272040252942</v>
      </c>
      <c r="R59">
        <f t="shared" si="13"/>
        <v>1</v>
      </c>
      <c r="S59" s="41"/>
      <c r="V59" s="1"/>
      <c r="AQ59" s="1"/>
    </row>
    <row r="60" spans="1:43" x14ac:dyDescent="0.3">
      <c r="A60" s="42">
        <v>57</v>
      </c>
      <c r="B60" s="41">
        <v>0.89</v>
      </c>
      <c r="D60" s="41">
        <v>1.51</v>
      </c>
      <c r="E60" s="1">
        <v>1.58</v>
      </c>
      <c r="F60" s="1">
        <v>1.5</v>
      </c>
      <c r="G60" s="1">
        <v>1.44</v>
      </c>
      <c r="H60" s="1">
        <f>'Сравнение с расчётом'!$P$7*'Проверка стенда по стёклам'!$D$8/100</f>
        <v>1.6068510407944609</v>
      </c>
      <c r="I60" s="1">
        <v>2.4500000000000002</v>
      </c>
      <c r="K60" s="1">
        <v>1.44</v>
      </c>
      <c r="L60">
        <f t="shared" si="7"/>
        <v>0.55387834802656333</v>
      </c>
      <c r="M60">
        <f t="shared" si="8"/>
        <v>0</v>
      </c>
      <c r="N60">
        <f t="shared" si="9"/>
        <v>0.93972618597765245</v>
      </c>
      <c r="O60">
        <f t="shared" si="10"/>
        <v>0.98328965155277548</v>
      </c>
      <c r="P60">
        <f t="shared" si="11"/>
        <v>0.93350283375263488</v>
      </c>
      <c r="Q60">
        <f t="shared" si="12"/>
        <v>0.89616272040252942</v>
      </c>
      <c r="R60">
        <f t="shared" si="13"/>
        <v>1</v>
      </c>
      <c r="S60" s="41"/>
      <c r="V60" s="1"/>
      <c r="AQ60" s="1"/>
    </row>
    <row r="61" spans="1:43" x14ac:dyDescent="0.3">
      <c r="A61" s="42">
        <v>58</v>
      </c>
      <c r="B61" s="41">
        <v>0.94</v>
      </c>
      <c r="D61" s="41">
        <v>1.52</v>
      </c>
      <c r="E61" s="1">
        <v>1.58</v>
      </c>
      <c r="F61" s="1">
        <v>1.5</v>
      </c>
      <c r="G61" s="1">
        <v>1.44</v>
      </c>
      <c r="H61" s="1">
        <f>'Сравнение с расчётом'!$P$7*'Проверка стенда по стёклам'!$D$8/100</f>
        <v>1.6068510407944609</v>
      </c>
      <c r="I61" s="1">
        <v>2.46</v>
      </c>
      <c r="K61" s="1">
        <v>1.44</v>
      </c>
      <c r="L61">
        <f t="shared" si="7"/>
        <v>0.5849951091516512</v>
      </c>
      <c r="M61">
        <f t="shared" si="8"/>
        <v>0</v>
      </c>
      <c r="N61">
        <f t="shared" si="9"/>
        <v>0.94594953820267003</v>
      </c>
      <c r="O61">
        <f t="shared" si="10"/>
        <v>0.98328965155277548</v>
      </c>
      <c r="P61">
        <f t="shared" si="11"/>
        <v>0.93350283375263488</v>
      </c>
      <c r="Q61">
        <f t="shared" si="12"/>
        <v>0.89616272040252942</v>
      </c>
      <c r="R61">
        <f t="shared" si="13"/>
        <v>1</v>
      </c>
      <c r="S61" s="41"/>
      <c r="V61" s="1"/>
      <c r="AQ61" s="1"/>
    </row>
    <row r="62" spans="1:43" x14ac:dyDescent="0.3">
      <c r="A62" s="42">
        <v>59</v>
      </c>
      <c r="B62" s="41">
        <v>0.98</v>
      </c>
      <c r="D62" s="41">
        <v>1.52</v>
      </c>
      <c r="E62" s="1">
        <v>1.58</v>
      </c>
      <c r="F62" s="1">
        <v>1.5</v>
      </c>
      <c r="G62" s="1">
        <v>1.45</v>
      </c>
      <c r="H62" s="1">
        <f>'Сравнение с расчётом'!$P$7*'Проверка стенда по стёклам'!$D$8/100</f>
        <v>1.6068510407944609</v>
      </c>
      <c r="I62" s="1">
        <v>2.4500000000000002</v>
      </c>
      <c r="K62" s="1">
        <v>1.45</v>
      </c>
      <c r="L62">
        <f t="shared" si="7"/>
        <v>0.6098885180517214</v>
      </c>
      <c r="M62">
        <f t="shared" si="8"/>
        <v>0</v>
      </c>
      <c r="N62">
        <f t="shared" si="9"/>
        <v>0.94594953820267003</v>
      </c>
      <c r="O62">
        <f t="shared" si="10"/>
        <v>0.98328965155277548</v>
      </c>
      <c r="P62">
        <f t="shared" si="11"/>
        <v>0.93350283375263488</v>
      </c>
      <c r="Q62">
        <f t="shared" si="12"/>
        <v>0.902386072627547</v>
      </c>
      <c r="R62">
        <f t="shared" si="13"/>
        <v>1</v>
      </c>
      <c r="S62" s="41"/>
      <c r="V62" s="1"/>
      <c r="AQ62" s="1"/>
    </row>
    <row r="63" spans="1:43" x14ac:dyDescent="0.3">
      <c r="A63" s="42">
        <v>60</v>
      </c>
      <c r="B63" s="41">
        <v>1.02</v>
      </c>
      <c r="D63" s="41">
        <v>1.51</v>
      </c>
      <c r="E63" s="1">
        <v>1.58</v>
      </c>
      <c r="F63" s="1">
        <v>1.5</v>
      </c>
      <c r="G63" s="1">
        <v>1.45</v>
      </c>
      <c r="H63" s="1">
        <f>'Сравнение с расчётом'!$P$7*'Проверка стенда по стёклам'!$D$8/100</f>
        <v>1.6068510407944609</v>
      </c>
      <c r="I63" s="1">
        <v>2.42</v>
      </c>
      <c r="K63" s="1">
        <v>1.45</v>
      </c>
      <c r="L63">
        <f t="shared" si="7"/>
        <v>0.6347819269517917</v>
      </c>
      <c r="M63">
        <f t="shared" si="8"/>
        <v>0</v>
      </c>
      <c r="N63">
        <f t="shared" si="9"/>
        <v>0.93972618597765245</v>
      </c>
      <c r="O63">
        <f t="shared" si="10"/>
        <v>0.98328965155277548</v>
      </c>
      <c r="P63">
        <f t="shared" si="11"/>
        <v>0.93350283375263488</v>
      </c>
      <c r="Q63">
        <f t="shared" si="12"/>
        <v>0.902386072627547</v>
      </c>
      <c r="R63">
        <f t="shared" si="13"/>
        <v>1</v>
      </c>
      <c r="S63" s="41"/>
      <c r="V63" s="1"/>
      <c r="AQ63" s="1"/>
    </row>
    <row r="64" spans="1:43" x14ac:dyDescent="0.3">
      <c r="A64" s="42">
        <v>61</v>
      </c>
      <c r="B64" s="41">
        <v>1.05</v>
      </c>
      <c r="D64" s="41">
        <v>1.5</v>
      </c>
      <c r="E64" s="1">
        <v>1.58</v>
      </c>
      <c r="F64" s="1">
        <v>1.5</v>
      </c>
      <c r="G64" s="1">
        <v>1.45</v>
      </c>
      <c r="H64" s="1">
        <f>'Сравнение с расчётом'!$P$7*'Проверка стенда по стёклам'!$D$8/100</f>
        <v>1.6068510407944609</v>
      </c>
      <c r="I64" s="1">
        <v>2.37</v>
      </c>
      <c r="K64" s="1">
        <v>1.45</v>
      </c>
      <c r="L64">
        <f t="shared" si="7"/>
        <v>0.65345198362684442</v>
      </c>
      <c r="M64">
        <f t="shared" si="8"/>
        <v>0</v>
      </c>
      <c r="N64">
        <f t="shared" si="9"/>
        <v>0.93350283375263488</v>
      </c>
      <c r="O64">
        <f t="shared" si="10"/>
        <v>0.98328965155277548</v>
      </c>
      <c r="P64">
        <f t="shared" si="11"/>
        <v>0.93350283375263488</v>
      </c>
      <c r="Q64">
        <f t="shared" si="12"/>
        <v>0.902386072627547</v>
      </c>
      <c r="R64">
        <f t="shared" si="13"/>
        <v>1</v>
      </c>
      <c r="S64" s="41"/>
      <c r="V64" s="1"/>
      <c r="AQ64" s="1"/>
    </row>
    <row r="65" spans="1:43" x14ac:dyDescent="0.3">
      <c r="A65" s="42">
        <v>62</v>
      </c>
      <c r="B65" s="41">
        <v>1.07</v>
      </c>
      <c r="D65" s="41">
        <v>1.48</v>
      </c>
      <c r="E65" s="1">
        <v>1.56</v>
      </c>
      <c r="F65" s="1">
        <v>1.5</v>
      </c>
      <c r="G65" s="1">
        <v>1.45</v>
      </c>
      <c r="H65" s="1">
        <f>'Сравнение с расчётом'!$P$7*'Проверка стенда по стёклам'!$D$8/100</f>
        <v>1.6068510407944609</v>
      </c>
      <c r="I65" s="1">
        <v>2.31</v>
      </c>
      <c r="K65" s="1">
        <v>1.45</v>
      </c>
      <c r="L65">
        <f t="shared" si="7"/>
        <v>0.66589868807687957</v>
      </c>
      <c r="M65">
        <f t="shared" si="8"/>
        <v>0</v>
      </c>
      <c r="N65">
        <f t="shared" si="9"/>
        <v>0.92105612930259972</v>
      </c>
      <c r="O65">
        <f t="shared" si="10"/>
        <v>0.97084294710274033</v>
      </c>
      <c r="P65">
        <f t="shared" si="11"/>
        <v>0.93350283375263488</v>
      </c>
      <c r="Q65">
        <f t="shared" si="12"/>
        <v>0.902386072627547</v>
      </c>
      <c r="R65">
        <f t="shared" si="13"/>
        <v>1</v>
      </c>
      <c r="S65" s="41"/>
      <c r="V65" s="1"/>
      <c r="AQ65" s="1"/>
    </row>
    <row r="66" spans="1:43" x14ac:dyDescent="0.3">
      <c r="A66" s="42">
        <v>63</v>
      </c>
      <c r="B66" s="41">
        <v>1.07</v>
      </c>
      <c r="D66" s="41">
        <v>1.45</v>
      </c>
      <c r="E66" s="1">
        <v>1.52</v>
      </c>
      <c r="F66" s="1">
        <v>1.49</v>
      </c>
      <c r="G66" s="1">
        <v>1.44</v>
      </c>
      <c r="H66" s="1">
        <f>'Сравнение с расчётом'!$P$7*'Проверка стенда по стёклам'!$D$8/100</f>
        <v>1.6068510407944609</v>
      </c>
      <c r="I66" s="1">
        <v>2.2599999999999998</v>
      </c>
      <c r="K66" s="1">
        <v>1.44</v>
      </c>
      <c r="L66">
        <f t="shared" si="7"/>
        <v>0.66589868807687957</v>
      </c>
      <c r="M66">
        <f t="shared" si="8"/>
        <v>0</v>
      </c>
      <c r="N66">
        <f t="shared" si="9"/>
        <v>0.902386072627547</v>
      </c>
      <c r="O66">
        <f t="shared" si="10"/>
        <v>0.94594953820267003</v>
      </c>
      <c r="P66">
        <f t="shared" si="11"/>
        <v>0.9272794815276173</v>
      </c>
      <c r="Q66">
        <f t="shared" si="12"/>
        <v>0.89616272040252942</v>
      </c>
      <c r="R66">
        <f t="shared" si="13"/>
        <v>1</v>
      </c>
      <c r="S66" s="41"/>
      <c r="V66" s="1"/>
      <c r="AQ66" s="1"/>
    </row>
    <row r="67" spans="1:43" x14ac:dyDescent="0.3">
      <c r="A67" s="42">
        <v>64</v>
      </c>
      <c r="B67" s="41">
        <v>1.08</v>
      </c>
      <c r="D67" s="41">
        <v>1.41</v>
      </c>
      <c r="E67" s="1">
        <v>1.46</v>
      </c>
      <c r="F67" s="1">
        <v>1.48</v>
      </c>
      <c r="G67" s="1">
        <v>1.43</v>
      </c>
      <c r="H67" s="1">
        <f>'Сравнение с расчётом'!$P$7*'Проверка стенда по стёклам'!$D$8/100</f>
        <v>1.6068510407944609</v>
      </c>
      <c r="I67" s="1">
        <v>2.19</v>
      </c>
      <c r="K67" s="1">
        <v>1.43</v>
      </c>
      <c r="L67">
        <f t="shared" si="7"/>
        <v>0.67212204030189715</v>
      </c>
      <c r="M67">
        <f t="shared" si="8"/>
        <v>0</v>
      </c>
      <c r="N67">
        <f t="shared" si="9"/>
        <v>0.8774926637274767</v>
      </c>
      <c r="O67">
        <f t="shared" si="10"/>
        <v>0.90860942485256457</v>
      </c>
      <c r="P67">
        <f t="shared" si="11"/>
        <v>0.92105612930259972</v>
      </c>
      <c r="Q67">
        <f t="shared" si="12"/>
        <v>0.88993936817751185</v>
      </c>
      <c r="R67">
        <f t="shared" si="13"/>
        <v>1</v>
      </c>
      <c r="S67" s="41"/>
      <c r="V67" s="1"/>
      <c r="AQ67" s="1"/>
    </row>
    <row r="68" spans="1:43" x14ac:dyDescent="0.3">
      <c r="A68" s="42">
        <v>65</v>
      </c>
      <c r="B68" s="41">
        <v>1.08</v>
      </c>
      <c r="D68" s="41">
        <v>1.37</v>
      </c>
      <c r="E68" s="1">
        <v>1.41</v>
      </c>
      <c r="F68" s="1">
        <v>1.47</v>
      </c>
      <c r="G68" s="1">
        <v>1.4</v>
      </c>
      <c r="H68" s="1">
        <f>'Сравнение с расчётом'!$P$7*'Проверка стенда по стёклам'!$D$8/100</f>
        <v>1.6068510407944609</v>
      </c>
      <c r="I68" s="1">
        <v>2.12</v>
      </c>
      <c r="K68" s="1">
        <v>1.4</v>
      </c>
      <c r="L68">
        <f t="shared" si="7"/>
        <v>0.67212204030189715</v>
      </c>
      <c r="M68">
        <f t="shared" si="8"/>
        <v>0</v>
      </c>
      <c r="N68">
        <f t="shared" si="9"/>
        <v>0.85259925482740662</v>
      </c>
      <c r="O68">
        <f t="shared" si="10"/>
        <v>0.8774926637274767</v>
      </c>
      <c r="P68">
        <f t="shared" si="11"/>
        <v>0.91483277707758215</v>
      </c>
      <c r="Q68">
        <f t="shared" si="12"/>
        <v>0.87126931150245912</v>
      </c>
      <c r="R68">
        <f t="shared" si="13"/>
        <v>1</v>
      </c>
      <c r="S68" s="41"/>
      <c r="V68" s="1"/>
      <c r="AQ68" s="1"/>
    </row>
    <row r="69" spans="1:43" x14ac:dyDescent="0.3">
      <c r="A69" s="42">
        <v>66</v>
      </c>
      <c r="B69" s="41">
        <v>1.08</v>
      </c>
      <c r="D69" s="41">
        <v>1.33</v>
      </c>
      <c r="E69" s="1">
        <v>1.35</v>
      </c>
      <c r="F69" s="1">
        <v>1.44</v>
      </c>
      <c r="G69" s="1">
        <v>1.38</v>
      </c>
      <c r="H69" s="1">
        <f>'Сравнение с расчётом'!$P$7*'Проверка стенда по стёклам'!$D$8/100</f>
        <v>1.6068510407944609</v>
      </c>
      <c r="I69" s="1">
        <v>2.0499999999999998</v>
      </c>
      <c r="K69" s="1">
        <v>1.38</v>
      </c>
      <c r="L69">
        <f t="shared" si="7"/>
        <v>0.67212204030189715</v>
      </c>
      <c r="M69">
        <f t="shared" si="8"/>
        <v>0</v>
      </c>
      <c r="N69">
        <f t="shared" si="9"/>
        <v>0.82770584592733631</v>
      </c>
      <c r="O69">
        <f t="shared" si="10"/>
        <v>0.84015255037737147</v>
      </c>
      <c r="P69">
        <f t="shared" si="11"/>
        <v>0.89616272040252942</v>
      </c>
      <c r="Q69">
        <f t="shared" si="12"/>
        <v>0.85882260705242397</v>
      </c>
      <c r="R69">
        <f t="shared" si="13"/>
        <v>1</v>
      </c>
      <c r="S69" s="41"/>
      <c r="V69" s="1"/>
      <c r="AQ69" s="1"/>
    </row>
    <row r="70" spans="1:43" x14ac:dyDescent="0.3">
      <c r="A70" s="42">
        <v>67</v>
      </c>
      <c r="B70" s="41">
        <v>1.08</v>
      </c>
      <c r="D70" s="41">
        <v>1.27</v>
      </c>
      <c r="E70" s="1">
        <v>1.29</v>
      </c>
      <c r="F70" s="1">
        <v>1.36</v>
      </c>
      <c r="G70" s="1">
        <v>1.34</v>
      </c>
      <c r="H70" s="1">
        <f>'Сравнение с расчётом'!$P$7*'Проверка стенда по стёклам'!$D$8/100</f>
        <v>1.6068510407944609</v>
      </c>
      <c r="I70" s="1">
        <v>1.97</v>
      </c>
      <c r="K70" s="1">
        <v>1.34</v>
      </c>
      <c r="L70">
        <f t="shared" si="7"/>
        <v>0.67212204030189715</v>
      </c>
      <c r="M70">
        <f t="shared" si="8"/>
        <v>0</v>
      </c>
      <c r="N70">
        <f t="shared" si="9"/>
        <v>0.79036573257723086</v>
      </c>
      <c r="O70">
        <f t="shared" si="10"/>
        <v>0.80281243702726601</v>
      </c>
      <c r="P70">
        <f t="shared" si="11"/>
        <v>0.84637590260238904</v>
      </c>
      <c r="Q70">
        <f t="shared" si="12"/>
        <v>0.83392919815235389</v>
      </c>
      <c r="R70">
        <f t="shared" si="13"/>
        <v>1</v>
      </c>
      <c r="S70" s="41"/>
      <c r="V70" s="1"/>
      <c r="AQ70" s="1"/>
    </row>
    <row r="71" spans="1:43" x14ac:dyDescent="0.3">
      <c r="A71" s="42">
        <v>68</v>
      </c>
      <c r="B71" s="41">
        <v>1.08</v>
      </c>
      <c r="D71" s="41">
        <v>1.23</v>
      </c>
      <c r="E71" s="1">
        <v>1.23</v>
      </c>
      <c r="F71" s="1">
        <v>1.29</v>
      </c>
      <c r="G71" s="1">
        <v>1.3</v>
      </c>
      <c r="H71" s="1">
        <f>'Сравнение с расчётом'!$P$7*'Проверка стенда по стёклам'!$D$8/100</f>
        <v>1.6068510407944609</v>
      </c>
      <c r="I71" s="1">
        <v>1.89</v>
      </c>
      <c r="K71" s="1">
        <v>1.3</v>
      </c>
      <c r="L71">
        <f t="shared" si="7"/>
        <v>0.67212204030189715</v>
      </c>
      <c r="M71">
        <f t="shared" si="8"/>
        <v>0</v>
      </c>
      <c r="N71">
        <f t="shared" si="9"/>
        <v>0.76547232367716056</v>
      </c>
      <c r="O71">
        <f t="shared" si="10"/>
        <v>0.76547232367716056</v>
      </c>
      <c r="P71">
        <f t="shared" si="11"/>
        <v>0.80281243702726601</v>
      </c>
      <c r="Q71">
        <f t="shared" si="12"/>
        <v>0.80903578925228359</v>
      </c>
      <c r="R71">
        <f t="shared" si="13"/>
        <v>1</v>
      </c>
      <c r="S71" s="41"/>
      <c r="V71" s="1"/>
      <c r="AQ71" s="1"/>
    </row>
    <row r="72" spans="1:43" x14ac:dyDescent="0.3">
      <c r="A72" s="42">
        <v>69</v>
      </c>
      <c r="B72" s="41">
        <v>1.08</v>
      </c>
      <c r="D72" s="41">
        <v>1.19</v>
      </c>
      <c r="E72" s="1">
        <v>1.17</v>
      </c>
      <c r="F72" s="1">
        <v>1.22</v>
      </c>
      <c r="G72" s="1">
        <v>1.27</v>
      </c>
      <c r="H72" s="1">
        <f>'Сравнение с расчётом'!$P$7*'Проверка стенда по стёклам'!$D$8/100</f>
        <v>1.6068510407944609</v>
      </c>
      <c r="I72" s="1">
        <v>1.81</v>
      </c>
      <c r="K72" s="1">
        <v>1.27</v>
      </c>
      <c r="L72">
        <f t="shared" si="7"/>
        <v>0.67212204030189715</v>
      </c>
      <c r="M72">
        <f t="shared" si="8"/>
        <v>0</v>
      </c>
      <c r="N72">
        <f t="shared" si="9"/>
        <v>0.74057891477709026</v>
      </c>
      <c r="O72">
        <f t="shared" si="10"/>
        <v>0.72813221032705511</v>
      </c>
      <c r="P72">
        <f t="shared" si="11"/>
        <v>0.75924897145214298</v>
      </c>
      <c r="Q72">
        <f t="shared" si="12"/>
        <v>0.79036573257723086</v>
      </c>
      <c r="R72">
        <f t="shared" si="13"/>
        <v>1</v>
      </c>
      <c r="S72" s="41"/>
      <c r="V72" s="1"/>
      <c r="AQ72" s="1"/>
    </row>
    <row r="73" spans="1:43" x14ac:dyDescent="0.3">
      <c r="A73" s="42">
        <v>70</v>
      </c>
      <c r="B73" s="41">
        <v>1.07</v>
      </c>
      <c r="D73" s="41">
        <v>1.17</v>
      </c>
      <c r="E73" s="1">
        <v>1.1200000000000001</v>
      </c>
      <c r="F73" s="1">
        <v>1.1599999999999999</v>
      </c>
      <c r="G73" s="1">
        <v>1.27</v>
      </c>
      <c r="H73" s="1">
        <f>'Сравнение с расчётом'!$P$7*'Проверка стенда по стёклам'!$D$8/100</f>
        <v>1.6068510407944609</v>
      </c>
      <c r="I73" s="1">
        <v>1.74</v>
      </c>
      <c r="K73" s="1">
        <v>1.27</v>
      </c>
      <c r="L73">
        <f t="shared" si="7"/>
        <v>0.66589868807687957</v>
      </c>
      <c r="M73">
        <f t="shared" si="8"/>
        <v>0</v>
      </c>
      <c r="N73">
        <f t="shared" si="9"/>
        <v>0.72813221032705511</v>
      </c>
      <c r="O73">
        <f t="shared" si="10"/>
        <v>0.69701544920196745</v>
      </c>
      <c r="P73">
        <f t="shared" si="11"/>
        <v>0.72190885810203753</v>
      </c>
      <c r="Q73">
        <f t="shared" si="12"/>
        <v>0.79036573257723086</v>
      </c>
      <c r="R73">
        <f t="shared" si="13"/>
        <v>1</v>
      </c>
      <c r="S73" s="41"/>
      <c r="V73" s="1"/>
      <c r="AQ73" s="1"/>
    </row>
    <row r="74" spans="1:43" x14ac:dyDescent="0.3">
      <c r="A74" s="42">
        <v>71</v>
      </c>
      <c r="B74" s="41">
        <v>1.06</v>
      </c>
      <c r="D74" s="41">
        <v>1.1499999999999999</v>
      </c>
      <c r="E74" s="1">
        <v>1.1000000000000001</v>
      </c>
      <c r="F74" s="1">
        <v>1.1100000000000001</v>
      </c>
      <c r="G74" s="1">
        <v>1.27</v>
      </c>
      <c r="H74" s="1">
        <f>'Сравнение с расчётом'!$P$7*'Проверка стенда по стёклам'!$D$8/100</f>
        <v>1.6068510407944609</v>
      </c>
      <c r="I74" s="1">
        <v>1.68</v>
      </c>
      <c r="K74" s="1">
        <v>1.27</v>
      </c>
      <c r="L74">
        <f t="shared" si="7"/>
        <v>0.659675335851862</v>
      </c>
      <c r="M74">
        <f t="shared" si="8"/>
        <v>0</v>
      </c>
      <c r="N74">
        <f t="shared" si="9"/>
        <v>0.71568550587702007</v>
      </c>
      <c r="O74">
        <f t="shared" si="10"/>
        <v>0.6845687447519323</v>
      </c>
      <c r="P74">
        <f t="shared" si="11"/>
        <v>0.69079209697694988</v>
      </c>
      <c r="Q74">
        <f t="shared" si="12"/>
        <v>0.79036573257723086</v>
      </c>
      <c r="R74">
        <f t="shared" si="13"/>
        <v>1</v>
      </c>
      <c r="V74" s="1"/>
      <c r="AQ74" s="1"/>
    </row>
    <row r="75" spans="1:43" x14ac:dyDescent="0.3">
      <c r="A75" s="42">
        <v>72</v>
      </c>
      <c r="B75" s="41">
        <v>1.04</v>
      </c>
      <c r="D75" s="41">
        <v>1.1399999999999999</v>
      </c>
      <c r="E75" s="1">
        <v>1.1000000000000001</v>
      </c>
      <c r="F75" s="1">
        <v>1.1100000000000001</v>
      </c>
      <c r="G75" s="1">
        <v>1.27</v>
      </c>
      <c r="H75" s="1">
        <f>'Сравнение с расчётом'!$P$7*'Проверка стенда по стёклам'!$D$8/100</f>
        <v>1.6068510407944609</v>
      </c>
      <c r="I75" s="1">
        <v>1.66</v>
      </c>
      <c r="K75" s="1">
        <v>1.27</v>
      </c>
      <c r="L75">
        <f t="shared" si="7"/>
        <v>0.64722863140182685</v>
      </c>
      <c r="M75">
        <f t="shared" si="8"/>
        <v>0</v>
      </c>
      <c r="N75">
        <f t="shared" si="9"/>
        <v>0.70946215365200249</v>
      </c>
      <c r="O75">
        <f t="shared" si="10"/>
        <v>0.6845687447519323</v>
      </c>
      <c r="P75">
        <f t="shared" si="11"/>
        <v>0.69079209697694988</v>
      </c>
      <c r="Q75">
        <f t="shared" si="12"/>
        <v>0.79036573257723086</v>
      </c>
      <c r="R75">
        <f t="shared" si="13"/>
        <v>1</v>
      </c>
      <c r="S75" s="44"/>
      <c r="V75" s="1"/>
      <c r="AQ75" s="1"/>
    </row>
    <row r="76" spans="1:43" x14ac:dyDescent="0.3">
      <c r="A76" s="42">
        <v>73</v>
      </c>
      <c r="B76" s="41">
        <v>1</v>
      </c>
      <c r="C76"/>
      <c r="D76">
        <v>1.1499999999999999</v>
      </c>
      <c r="E76" s="1">
        <v>1.1200000000000001</v>
      </c>
      <c r="F76" s="1">
        <v>1.1599999999999999</v>
      </c>
      <c r="G76" s="1">
        <v>1.29</v>
      </c>
      <c r="H76" s="1">
        <f>'Сравнение с расчётом'!$P$7*'Проверка стенда по стёклам'!$D$8/100</f>
        <v>1.6068510407944609</v>
      </c>
      <c r="I76" s="1">
        <v>1.67</v>
      </c>
      <c r="K76" s="1">
        <v>1.29</v>
      </c>
      <c r="L76">
        <f t="shared" si="7"/>
        <v>0.62233522250175655</v>
      </c>
      <c r="M76">
        <f t="shared" si="8"/>
        <v>0</v>
      </c>
      <c r="N76">
        <f t="shared" si="9"/>
        <v>0.71568550587702007</v>
      </c>
      <c r="O76">
        <f t="shared" si="10"/>
        <v>0.69701544920196745</v>
      </c>
      <c r="P76">
        <f t="shared" si="11"/>
        <v>0.72190885810203753</v>
      </c>
      <c r="Q76">
        <f t="shared" si="12"/>
        <v>0.80281243702726601</v>
      </c>
      <c r="R76">
        <f t="shared" si="13"/>
        <v>1</v>
      </c>
      <c r="S76" s="41"/>
      <c r="V76" s="1"/>
      <c r="AQ76" s="1"/>
    </row>
    <row r="77" spans="1:43" x14ac:dyDescent="0.3">
      <c r="A77" s="42">
        <v>74</v>
      </c>
      <c r="B77" s="41">
        <v>0.95</v>
      </c>
      <c r="C77" s="44"/>
      <c r="D77" s="44">
        <v>1.17</v>
      </c>
      <c r="E77" s="1">
        <v>1.17</v>
      </c>
      <c r="F77" s="1">
        <v>1.22</v>
      </c>
      <c r="G77" s="1">
        <v>1.33</v>
      </c>
      <c r="H77" s="1">
        <f>'Сравнение с расчётом'!$P$7*'Проверка стенда по стёклам'!$D$8/100</f>
        <v>1.6068510407944609</v>
      </c>
      <c r="I77" s="1">
        <v>1.72</v>
      </c>
      <c r="K77" s="1">
        <v>1.33</v>
      </c>
      <c r="L77">
        <f t="shared" si="7"/>
        <v>0.59121846137666878</v>
      </c>
      <c r="M77">
        <f t="shared" si="8"/>
        <v>0</v>
      </c>
      <c r="N77">
        <f t="shared" si="9"/>
        <v>0.72813221032705511</v>
      </c>
      <c r="O77">
        <f t="shared" si="10"/>
        <v>0.72813221032705511</v>
      </c>
      <c r="P77">
        <f t="shared" si="11"/>
        <v>0.75924897145214298</v>
      </c>
      <c r="Q77">
        <f t="shared" si="12"/>
        <v>0.82770584592733631</v>
      </c>
      <c r="R77">
        <f t="shared" si="13"/>
        <v>1</v>
      </c>
      <c r="S77" s="41"/>
      <c r="V77" s="1"/>
      <c r="AQ77" s="1"/>
    </row>
    <row r="78" spans="1:43" x14ac:dyDescent="0.3">
      <c r="A78" s="42">
        <v>75</v>
      </c>
      <c r="B78" s="41">
        <v>0.9</v>
      </c>
      <c r="D78" s="41">
        <v>1.19</v>
      </c>
      <c r="E78" s="1">
        <v>1.23</v>
      </c>
      <c r="F78" s="1">
        <v>1.29</v>
      </c>
      <c r="G78" s="1">
        <v>1.38</v>
      </c>
      <c r="H78" s="1">
        <f>'Сравнение с расчётом'!$P$7*'Проверка стенда по стёклам'!$D$8/100</f>
        <v>1.6068510407944609</v>
      </c>
      <c r="I78" s="1">
        <v>1.79</v>
      </c>
      <c r="K78" s="1">
        <v>1.38</v>
      </c>
      <c r="L78">
        <f t="shared" si="7"/>
        <v>0.5601017002515809</v>
      </c>
      <c r="M78">
        <f t="shared" si="8"/>
        <v>0</v>
      </c>
      <c r="N78">
        <f t="shared" si="9"/>
        <v>0.74057891477709026</v>
      </c>
      <c r="O78">
        <f t="shared" si="10"/>
        <v>0.76547232367716056</v>
      </c>
      <c r="P78">
        <f t="shared" si="11"/>
        <v>0.80281243702726601</v>
      </c>
      <c r="Q78">
        <f t="shared" si="12"/>
        <v>0.85882260705242397</v>
      </c>
      <c r="R78">
        <f t="shared" si="13"/>
        <v>1</v>
      </c>
      <c r="S78" s="41"/>
      <c r="V78" s="1"/>
      <c r="AQ78" s="1"/>
    </row>
    <row r="79" spans="1:43" x14ac:dyDescent="0.3">
      <c r="A79" s="42">
        <v>76</v>
      </c>
      <c r="B79" s="41">
        <v>0.85</v>
      </c>
      <c r="D79" s="41">
        <v>1.23</v>
      </c>
      <c r="E79" s="1">
        <v>1.29</v>
      </c>
      <c r="F79" s="1">
        <v>1.36</v>
      </c>
      <c r="G79" s="1">
        <v>1.41</v>
      </c>
      <c r="H79" s="1">
        <f>'Сравнение с расчётом'!$P$7*'Проверка стенда по стёклам'!$D$8/100</f>
        <v>1.6068510407944609</v>
      </c>
      <c r="I79" s="1">
        <v>1.87</v>
      </c>
      <c r="K79" s="1">
        <v>1.41</v>
      </c>
      <c r="L79">
        <f t="shared" si="7"/>
        <v>0.52898493912649314</v>
      </c>
      <c r="M79">
        <f t="shared" si="8"/>
        <v>0</v>
      </c>
      <c r="N79">
        <f t="shared" si="9"/>
        <v>0.76547232367716056</v>
      </c>
      <c r="O79">
        <f t="shared" si="10"/>
        <v>0.80281243702726601</v>
      </c>
      <c r="P79">
        <f t="shared" si="11"/>
        <v>0.84637590260238904</v>
      </c>
      <c r="Q79">
        <f t="shared" si="12"/>
        <v>0.8774926637274767</v>
      </c>
      <c r="R79">
        <f t="shared" si="13"/>
        <v>1</v>
      </c>
      <c r="S79" s="41"/>
      <c r="V79" s="1"/>
      <c r="AQ79" s="1"/>
    </row>
    <row r="80" spans="1:43" x14ac:dyDescent="0.3">
      <c r="A80" s="42">
        <v>77</v>
      </c>
      <c r="B80" s="41">
        <v>0.81</v>
      </c>
      <c r="D80" s="41">
        <v>1.27</v>
      </c>
      <c r="E80" s="1">
        <v>1.35</v>
      </c>
      <c r="F80" s="1">
        <v>1.44</v>
      </c>
      <c r="G80" s="1">
        <v>1.41</v>
      </c>
      <c r="H80" s="1">
        <f>'Сравнение с расчётом'!$P$7*'Проверка стенда по стёклам'!$D$8/100</f>
        <v>1.6068510407944609</v>
      </c>
      <c r="I80" s="1">
        <v>1.96</v>
      </c>
      <c r="K80" s="1">
        <v>1.41</v>
      </c>
      <c r="L80">
        <f t="shared" si="7"/>
        <v>0.50409153022642283</v>
      </c>
      <c r="M80">
        <f t="shared" si="8"/>
        <v>0</v>
      </c>
      <c r="N80">
        <f t="shared" si="9"/>
        <v>0.79036573257723086</v>
      </c>
      <c r="O80">
        <f t="shared" si="10"/>
        <v>0.84015255037737147</v>
      </c>
      <c r="P80">
        <f t="shared" si="11"/>
        <v>0.89616272040252942</v>
      </c>
      <c r="Q80">
        <f t="shared" si="12"/>
        <v>0.8774926637274767</v>
      </c>
      <c r="R80">
        <f t="shared" si="13"/>
        <v>1</v>
      </c>
      <c r="S80" s="41"/>
      <c r="V80" s="1"/>
      <c r="AQ80" s="1"/>
    </row>
    <row r="81" spans="1:43" x14ac:dyDescent="0.3">
      <c r="A81" s="42">
        <v>78</v>
      </c>
      <c r="B81" s="41">
        <v>0.8</v>
      </c>
      <c r="D81" s="41">
        <v>1.33</v>
      </c>
      <c r="E81" s="1">
        <v>1.41</v>
      </c>
      <c r="F81" s="1">
        <v>1.47</v>
      </c>
      <c r="G81" s="1">
        <v>1.41</v>
      </c>
      <c r="H81" s="1">
        <f>'Сравнение с расчётом'!$P$7*'Проверка стенда по стёклам'!$D$8/100</f>
        <v>1.6068510407944609</v>
      </c>
      <c r="I81" s="1">
        <v>2.0499999999999998</v>
      </c>
      <c r="K81" s="1">
        <v>1.41</v>
      </c>
      <c r="L81">
        <f t="shared" si="7"/>
        <v>0.49786817800140531</v>
      </c>
      <c r="M81">
        <f t="shared" si="8"/>
        <v>0</v>
      </c>
      <c r="N81">
        <f t="shared" si="9"/>
        <v>0.82770584592733631</v>
      </c>
      <c r="O81">
        <f t="shared" si="10"/>
        <v>0.8774926637274767</v>
      </c>
      <c r="P81">
        <f t="shared" si="11"/>
        <v>0.91483277707758215</v>
      </c>
      <c r="Q81">
        <f t="shared" si="12"/>
        <v>0.8774926637274767</v>
      </c>
      <c r="R81">
        <f t="shared" si="13"/>
        <v>1</v>
      </c>
      <c r="S81" s="41"/>
      <c r="V81" s="1"/>
      <c r="AQ81" s="1"/>
    </row>
    <row r="82" spans="1:43" x14ac:dyDescent="0.3">
      <c r="A82" s="42">
        <v>79</v>
      </c>
      <c r="B82" s="41">
        <v>0.79</v>
      </c>
      <c r="D82" s="41">
        <v>1.37</v>
      </c>
      <c r="E82" s="1">
        <v>1.46</v>
      </c>
      <c r="F82" s="1">
        <v>1.48</v>
      </c>
      <c r="G82" s="1">
        <v>1.42</v>
      </c>
      <c r="H82" s="1">
        <f>'Сравнение с расчётом'!$P$7*'Проверка стенда по стёклам'!$D$8/100</f>
        <v>1.6068510407944609</v>
      </c>
      <c r="I82" s="1">
        <v>2.14</v>
      </c>
      <c r="K82" s="1">
        <v>1.42</v>
      </c>
      <c r="L82">
        <f t="shared" si="7"/>
        <v>0.49164482577638774</v>
      </c>
      <c r="M82">
        <f t="shared" si="8"/>
        <v>0</v>
      </c>
      <c r="N82">
        <f t="shared" si="9"/>
        <v>0.85259925482740662</v>
      </c>
      <c r="O82">
        <f t="shared" si="10"/>
        <v>0.90860942485256457</v>
      </c>
      <c r="P82">
        <f t="shared" si="11"/>
        <v>0.92105612930259972</v>
      </c>
      <c r="Q82">
        <f t="shared" si="12"/>
        <v>0.88371601595249427</v>
      </c>
      <c r="R82">
        <f t="shared" si="13"/>
        <v>1</v>
      </c>
      <c r="S82" s="41"/>
      <c r="V82" s="1"/>
      <c r="AQ82" s="1"/>
    </row>
    <row r="83" spans="1:43" x14ac:dyDescent="0.3">
      <c r="A83" s="42">
        <v>80</v>
      </c>
      <c r="B83" s="41">
        <v>0.81</v>
      </c>
      <c r="D83" s="41">
        <v>1.41</v>
      </c>
      <c r="E83" s="1">
        <v>1.52</v>
      </c>
      <c r="F83" s="1">
        <v>1.49</v>
      </c>
      <c r="G83" s="1">
        <v>1.42</v>
      </c>
      <c r="H83" s="1">
        <f>'Сравнение с расчётом'!$P$7*'Проверка стенда по стёклам'!$D$8/100</f>
        <v>1.6068510407944609</v>
      </c>
      <c r="I83" s="1">
        <v>2.2200000000000002</v>
      </c>
      <c r="K83" s="1">
        <v>1.42</v>
      </c>
      <c r="L83">
        <f t="shared" ref="L83:L146" si="14">B83/$H$3</f>
        <v>0.50409153022642283</v>
      </c>
      <c r="M83">
        <f t="shared" ref="M83:M146" si="15">C83/$H$3</f>
        <v>0</v>
      </c>
      <c r="N83">
        <f t="shared" ref="N83:N146" si="16">D83/$H$3</f>
        <v>0.8774926637274767</v>
      </c>
      <c r="O83">
        <f t="shared" ref="O83:O146" si="17">E83/$H$3</f>
        <v>0.94594953820267003</v>
      </c>
      <c r="P83">
        <f t="shared" ref="P83:P146" si="18">F83/$H$3</f>
        <v>0.9272794815276173</v>
      </c>
      <c r="Q83">
        <f t="shared" ref="Q83:Q146" si="19">G83/$H$3</f>
        <v>0.88371601595249427</v>
      </c>
      <c r="R83">
        <f t="shared" ref="R83:R146" si="20">H83/$H$3</f>
        <v>1</v>
      </c>
      <c r="S83" s="41"/>
      <c r="V83" s="1"/>
      <c r="AQ83" s="1"/>
    </row>
    <row r="84" spans="1:43" x14ac:dyDescent="0.3">
      <c r="A84" s="42">
        <v>81</v>
      </c>
      <c r="B84" s="41">
        <v>0.85</v>
      </c>
      <c r="D84" s="41">
        <v>1.45</v>
      </c>
      <c r="E84" s="1">
        <v>1.56</v>
      </c>
      <c r="F84" s="1">
        <v>1.5</v>
      </c>
      <c r="G84" s="1">
        <v>1.42</v>
      </c>
      <c r="H84" s="1">
        <f>'Сравнение с расчётом'!$P$7*'Проверка стенда по стёклам'!$D$8/100</f>
        <v>1.6068510407944609</v>
      </c>
      <c r="I84" s="1">
        <v>2.29</v>
      </c>
      <c r="K84" s="1">
        <v>1.42</v>
      </c>
      <c r="L84">
        <f t="shared" si="14"/>
        <v>0.52898493912649314</v>
      </c>
      <c r="M84">
        <f t="shared" si="15"/>
        <v>0</v>
      </c>
      <c r="N84">
        <f t="shared" si="16"/>
        <v>0.902386072627547</v>
      </c>
      <c r="O84">
        <f t="shared" si="17"/>
        <v>0.97084294710274033</v>
      </c>
      <c r="P84">
        <f t="shared" si="18"/>
        <v>0.93350283375263488</v>
      </c>
      <c r="Q84">
        <f t="shared" si="19"/>
        <v>0.88371601595249427</v>
      </c>
      <c r="R84">
        <f t="shared" si="20"/>
        <v>1</v>
      </c>
      <c r="S84" s="41"/>
      <c r="V84" s="1"/>
      <c r="AQ84" s="1"/>
    </row>
    <row r="85" spans="1:43" x14ac:dyDescent="0.3">
      <c r="A85" s="42">
        <v>82</v>
      </c>
      <c r="B85" s="41">
        <v>0.91</v>
      </c>
      <c r="D85" s="41">
        <v>1.48</v>
      </c>
      <c r="E85" s="1">
        <v>1.58</v>
      </c>
      <c r="F85" s="1">
        <v>1.5</v>
      </c>
      <c r="G85" s="1">
        <v>1.42</v>
      </c>
      <c r="H85" s="1">
        <f>'Сравнение с расчётом'!$P$7*'Проверка стенда по стёклам'!$D$8/100</f>
        <v>1.6068510407944609</v>
      </c>
      <c r="I85" s="1">
        <v>2.35</v>
      </c>
      <c r="K85" s="1">
        <v>1.42</v>
      </c>
      <c r="L85">
        <f t="shared" si="14"/>
        <v>0.56632505247659848</v>
      </c>
      <c r="M85">
        <f t="shared" si="15"/>
        <v>0</v>
      </c>
      <c r="N85">
        <f t="shared" si="16"/>
        <v>0.92105612930259972</v>
      </c>
      <c r="O85">
        <f t="shared" si="17"/>
        <v>0.98328965155277548</v>
      </c>
      <c r="P85">
        <f t="shared" si="18"/>
        <v>0.93350283375263488</v>
      </c>
      <c r="Q85">
        <f t="shared" si="19"/>
        <v>0.88371601595249427</v>
      </c>
      <c r="R85">
        <f t="shared" si="20"/>
        <v>1</v>
      </c>
      <c r="S85" s="41"/>
      <c r="V85" s="1"/>
      <c r="AQ85" s="1"/>
    </row>
    <row r="86" spans="1:43" x14ac:dyDescent="0.3">
      <c r="A86" s="42">
        <v>83</v>
      </c>
      <c r="B86" s="41">
        <v>0.96</v>
      </c>
      <c r="D86" s="41">
        <v>1.5</v>
      </c>
      <c r="E86" s="1">
        <v>1.58</v>
      </c>
      <c r="F86" s="1">
        <v>1.5</v>
      </c>
      <c r="G86" s="1">
        <v>1.41</v>
      </c>
      <c r="H86" s="1">
        <f>'Сравнение с расчётом'!$P$7*'Проверка стенда по стёклам'!$D$8/100</f>
        <v>1.6068510407944609</v>
      </c>
      <c r="I86" s="1">
        <v>2.4</v>
      </c>
      <c r="K86" s="1">
        <v>1.41</v>
      </c>
      <c r="L86">
        <f t="shared" si="14"/>
        <v>0.59744181360168624</v>
      </c>
      <c r="M86">
        <f t="shared" si="15"/>
        <v>0</v>
      </c>
      <c r="N86">
        <f t="shared" si="16"/>
        <v>0.93350283375263488</v>
      </c>
      <c r="O86">
        <f t="shared" si="17"/>
        <v>0.98328965155277548</v>
      </c>
      <c r="P86">
        <f t="shared" si="18"/>
        <v>0.93350283375263488</v>
      </c>
      <c r="Q86">
        <f t="shared" si="19"/>
        <v>0.8774926637274767</v>
      </c>
      <c r="R86">
        <f t="shared" si="20"/>
        <v>1</v>
      </c>
      <c r="S86" s="41"/>
      <c r="V86" s="1"/>
      <c r="AQ86" s="1"/>
    </row>
    <row r="87" spans="1:43" x14ac:dyDescent="0.3">
      <c r="A87" s="42">
        <v>84</v>
      </c>
      <c r="B87" s="41">
        <v>1.01</v>
      </c>
      <c r="D87" s="41">
        <v>1.51</v>
      </c>
      <c r="E87" s="1">
        <v>1.58</v>
      </c>
      <c r="F87" s="1">
        <v>1.5</v>
      </c>
      <c r="G87" s="1">
        <v>1.4</v>
      </c>
      <c r="H87" s="1">
        <f>'Сравнение с расчётом'!$P$7*'Проверка стенда по стёклам'!$D$8/100</f>
        <v>1.6068510407944609</v>
      </c>
      <c r="I87" s="1">
        <v>2.4</v>
      </c>
      <c r="K87" s="1">
        <v>1.4</v>
      </c>
      <c r="L87">
        <f t="shared" si="14"/>
        <v>0.62855857472677412</v>
      </c>
      <c r="M87">
        <f t="shared" si="15"/>
        <v>0</v>
      </c>
      <c r="N87">
        <f t="shared" si="16"/>
        <v>0.93972618597765245</v>
      </c>
      <c r="O87">
        <f t="shared" si="17"/>
        <v>0.98328965155277548</v>
      </c>
      <c r="P87">
        <f t="shared" si="18"/>
        <v>0.93350283375263488</v>
      </c>
      <c r="Q87">
        <f t="shared" si="19"/>
        <v>0.87126931150245912</v>
      </c>
      <c r="R87">
        <f t="shared" si="20"/>
        <v>1</v>
      </c>
      <c r="S87" s="41"/>
      <c r="V87" s="1"/>
      <c r="AQ87" s="1"/>
    </row>
    <row r="88" spans="1:43" x14ac:dyDescent="0.3">
      <c r="A88" s="42">
        <v>85</v>
      </c>
      <c r="B88" s="41">
        <v>1.05</v>
      </c>
      <c r="D88" s="41">
        <v>1.52</v>
      </c>
      <c r="E88" s="1">
        <v>1.58</v>
      </c>
      <c r="F88" s="1">
        <v>1.5</v>
      </c>
      <c r="G88" s="1">
        <v>1.41</v>
      </c>
      <c r="H88" s="1">
        <f>'Сравнение с расчётом'!$P$7*'Проверка стенда по стёклам'!$D$8/100</f>
        <v>1.6068510407944609</v>
      </c>
      <c r="I88" s="1">
        <v>2.3199999999999998</v>
      </c>
      <c r="K88" s="1">
        <v>1.41</v>
      </c>
      <c r="L88">
        <f t="shared" si="14"/>
        <v>0.65345198362684442</v>
      </c>
      <c r="M88">
        <f t="shared" si="15"/>
        <v>0</v>
      </c>
      <c r="N88">
        <f t="shared" si="16"/>
        <v>0.94594953820267003</v>
      </c>
      <c r="O88">
        <f t="shared" si="17"/>
        <v>0.98328965155277548</v>
      </c>
      <c r="P88">
        <f t="shared" si="18"/>
        <v>0.93350283375263488</v>
      </c>
      <c r="Q88">
        <f t="shared" si="19"/>
        <v>0.8774926637274767</v>
      </c>
      <c r="R88">
        <f t="shared" si="20"/>
        <v>1</v>
      </c>
      <c r="S88" s="41"/>
      <c r="V88" s="1"/>
      <c r="AQ88" s="1"/>
    </row>
    <row r="89" spans="1:43" x14ac:dyDescent="0.3">
      <c r="A89" s="42">
        <v>86</v>
      </c>
      <c r="B89" s="41">
        <v>1.07</v>
      </c>
      <c r="D89" s="41">
        <v>1.52</v>
      </c>
      <c r="E89" s="1">
        <v>1.58</v>
      </c>
      <c r="F89" s="1">
        <v>1.5</v>
      </c>
      <c r="G89" s="1">
        <v>1.41</v>
      </c>
      <c r="H89" s="1">
        <f>'Сравнение с расчётом'!$P$7*'Проверка стенда по стёклам'!$D$8/100</f>
        <v>1.6068510407944609</v>
      </c>
      <c r="I89" s="1">
        <v>2.21</v>
      </c>
      <c r="K89" s="1">
        <v>1.41</v>
      </c>
      <c r="L89">
        <f t="shared" si="14"/>
        <v>0.66589868807687957</v>
      </c>
      <c r="M89">
        <f t="shared" si="15"/>
        <v>0</v>
      </c>
      <c r="N89">
        <f t="shared" si="16"/>
        <v>0.94594953820267003</v>
      </c>
      <c r="O89">
        <f t="shared" si="17"/>
        <v>0.98328965155277548</v>
      </c>
      <c r="P89">
        <f t="shared" si="18"/>
        <v>0.93350283375263488</v>
      </c>
      <c r="Q89">
        <f t="shared" si="19"/>
        <v>0.8774926637274767</v>
      </c>
      <c r="R89">
        <f t="shared" si="20"/>
        <v>1</v>
      </c>
      <c r="S89" s="41"/>
      <c r="V89" s="1"/>
      <c r="AQ89" s="1"/>
    </row>
    <row r="90" spans="1:43" x14ac:dyDescent="0.3">
      <c r="A90" s="42">
        <v>87</v>
      </c>
      <c r="B90" s="41">
        <v>1.08</v>
      </c>
      <c r="D90" s="41">
        <v>1.51</v>
      </c>
      <c r="E90" s="1">
        <v>1.58</v>
      </c>
      <c r="F90" s="1">
        <v>1.5</v>
      </c>
      <c r="G90" s="1">
        <v>1.42</v>
      </c>
      <c r="H90" s="1">
        <f>'Сравнение с расчётом'!$P$7*'Проверка стенда по стёклам'!$D$8/100</f>
        <v>1.6068510407944609</v>
      </c>
      <c r="I90" s="1">
        <v>2.09</v>
      </c>
      <c r="K90" s="1">
        <v>1.42</v>
      </c>
      <c r="L90">
        <f t="shared" si="14"/>
        <v>0.67212204030189715</v>
      </c>
      <c r="M90">
        <f t="shared" si="15"/>
        <v>0</v>
      </c>
      <c r="N90">
        <f t="shared" si="16"/>
        <v>0.93972618597765245</v>
      </c>
      <c r="O90">
        <f t="shared" si="17"/>
        <v>0.98328965155277548</v>
      </c>
      <c r="P90">
        <f t="shared" si="18"/>
        <v>0.93350283375263488</v>
      </c>
      <c r="Q90">
        <f t="shared" si="19"/>
        <v>0.88371601595249427</v>
      </c>
      <c r="R90">
        <f t="shared" si="20"/>
        <v>1</v>
      </c>
      <c r="S90" s="41"/>
      <c r="V90" s="1"/>
      <c r="W90" s="1"/>
      <c r="AQ90" s="1"/>
    </row>
    <row r="91" spans="1:43" x14ac:dyDescent="0.3">
      <c r="A91" s="42">
        <v>88</v>
      </c>
      <c r="B91" s="41">
        <v>1.07</v>
      </c>
      <c r="D91" s="41">
        <v>1.47</v>
      </c>
      <c r="E91" s="1">
        <v>1.54</v>
      </c>
      <c r="F91" s="1">
        <v>1.49</v>
      </c>
      <c r="G91" s="1">
        <v>1.44</v>
      </c>
      <c r="H91" s="1">
        <f>'Сравнение с расчётом'!$P$7*'Проверка стенда по стёклам'!$D$8/100</f>
        <v>1.6068510407944609</v>
      </c>
      <c r="I91" s="1">
        <v>2.06</v>
      </c>
      <c r="K91" s="1">
        <v>1.44</v>
      </c>
      <c r="L91">
        <f t="shared" si="14"/>
        <v>0.66589868807687957</v>
      </c>
      <c r="M91">
        <f t="shared" si="15"/>
        <v>0</v>
      </c>
      <c r="N91">
        <f t="shared" si="16"/>
        <v>0.91483277707758215</v>
      </c>
      <c r="O91">
        <f t="shared" si="17"/>
        <v>0.95839624265270518</v>
      </c>
      <c r="P91">
        <f t="shared" si="18"/>
        <v>0.9272794815276173</v>
      </c>
      <c r="Q91">
        <f t="shared" si="19"/>
        <v>0.89616272040252942</v>
      </c>
      <c r="R91">
        <f t="shared" si="20"/>
        <v>1</v>
      </c>
      <c r="S91" s="41"/>
      <c r="V91" s="1"/>
      <c r="W91" s="1"/>
      <c r="AQ91" s="1"/>
    </row>
    <row r="92" spans="1:43" x14ac:dyDescent="0.3">
      <c r="A92" s="42">
        <v>89</v>
      </c>
      <c r="B92" s="41">
        <v>1.08</v>
      </c>
      <c r="D92" s="41">
        <v>1.4</v>
      </c>
      <c r="E92" s="1">
        <v>1.43</v>
      </c>
      <c r="F92" s="1">
        <v>1.49</v>
      </c>
      <c r="G92" s="1">
        <v>1.45</v>
      </c>
      <c r="H92" s="1">
        <f>'Сравнение с расчётом'!$P$7*'Проверка стенда по стёклам'!$D$8/100</f>
        <v>1.6068510407944609</v>
      </c>
      <c r="I92" s="1">
        <v>2.09</v>
      </c>
      <c r="K92" s="1">
        <v>1.45</v>
      </c>
      <c r="L92">
        <f t="shared" si="14"/>
        <v>0.67212204030189715</v>
      </c>
      <c r="M92">
        <f t="shared" si="15"/>
        <v>0</v>
      </c>
      <c r="N92">
        <f t="shared" si="16"/>
        <v>0.87126931150245912</v>
      </c>
      <c r="O92">
        <f t="shared" si="17"/>
        <v>0.88993936817751185</v>
      </c>
      <c r="P92">
        <f t="shared" si="18"/>
        <v>0.9272794815276173</v>
      </c>
      <c r="Q92">
        <f t="shared" si="19"/>
        <v>0.902386072627547</v>
      </c>
      <c r="R92">
        <f t="shared" si="20"/>
        <v>1</v>
      </c>
      <c r="S92" s="41"/>
      <c r="V92" s="1"/>
      <c r="W92" s="1"/>
      <c r="AQ92" s="1"/>
    </row>
    <row r="93" spans="1:43" x14ac:dyDescent="0.3">
      <c r="A93" s="42">
        <v>90</v>
      </c>
      <c r="B93" s="41">
        <v>1.08</v>
      </c>
      <c r="D93" s="41">
        <v>1.33</v>
      </c>
      <c r="E93" s="1">
        <v>1.34</v>
      </c>
      <c r="F93" s="1">
        <v>1.49</v>
      </c>
      <c r="G93" s="1">
        <v>1.47</v>
      </c>
      <c r="H93" s="1">
        <f>'Сравнение с расчётом'!$P$7*'Проверка стенда по стёклам'!$D$8/100</f>
        <v>1.6068510407944609</v>
      </c>
      <c r="I93" s="1">
        <v>2.14</v>
      </c>
      <c r="K93" s="1">
        <v>1.47</v>
      </c>
      <c r="L93">
        <f t="shared" si="14"/>
        <v>0.67212204030189715</v>
      </c>
      <c r="M93">
        <f t="shared" si="15"/>
        <v>0</v>
      </c>
      <c r="N93">
        <f t="shared" si="16"/>
        <v>0.82770584592733631</v>
      </c>
      <c r="O93">
        <f t="shared" si="17"/>
        <v>0.83392919815235389</v>
      </c>
      <c r="P93">
        <f t="shared" si="18"/>
        <v>0.9272794815276173</v>
      </c>
      <c r="Q93">
        <f t="shared" si="19"/>
        <v>0.91483277707758215</v>
      </c>
      <c r="R93">
        <f t="shared" si="20"/>
        <v>1</v>
      </c>
      <c r="S93" s="41"/>
      <c r="V93" s="1"/>
      <c r="W93" s="1"/>
      <c r="AQ93" s="1"/>
    </row>
    <row r="94" spans="1:43" x14ac:dyDescent="0.3">
      <c r="A94" s="42">
        <v>91</v>
      </c>
      <c r="B94" s="41">
        <v>1</v>
      </c>
      <c r="D94" s="41">
        <v>1.26</v>
      </c>
      <c r="E94" s="1">
        <v>1.31</v>
      </c>
      <c r="F94" s="1">
        <v>1.5</v>
      </c>
      <c r="G94" s="1">
        <v>1.47</v>
      </c>
      <c r="H94" s="1">
        <f>'Сравнение с расчётом'!$P$7*'Проверка стенда по стёклам'!$D$8/100</f>
        <v>1.6068510407944609</v>
      </c>
      <c r="I94" s="1">
        <v>2.17</v>
      </c>
      <c r="K94" s="1">
        <v>1.47</v>
      </c>
      <c r="L94">
        <f t="shared" si="14"/>
        <v>0.62233522250175655</v>
      </c>
      <c r="M94">
        <f t="shared" si="15"/>
        <v>0</v>
      </c>
      <c r="N94">
        <f t="shared" si="16"/>
        <v>0.78414238035221329</v>
      </c>
      <c r="O94">
        <f t="shared" si="17"/>
        <v>0.81525914147730116</v>
      </c>
      <c r="P94">
        <f t="shared" si="18"/>
        <v>0.93350283375263488</v>
      </c>
      <c r="Q94">
        <f t="shared" si="19"/>
        <v>0.91483277707758215</v>
      </c>
      <c r="R94">
        <f t="shared" si="20"/>
        <v>1</v>
      </c>
      <c r="S94" s="41"/>
      <c r="V94" s="1"/>
      <c r="W94" s="1"/>
      <c r="AQ94" s="1"/>
    </row>
    <row r="95" spans="1:43" x14ac:dyDescent="0.3">
      <c r="A95" s="42">
        <v>92</v>
      </c>
      <c r="B95" s="41">
        <v>0.86</v>
      </c>
      <c r="D95" s="41">
        <v>1.22</v>
      </c>
      <c r="E95" s="1">
        <v>1.38</v>
      </c>
      <c r="F95" s="1">
        <v>1.5</v>
      </c>
      <c r="G95" s="1">
        <v>1.46</v>
      </c>
      <c r="H95" s="1">
        <f>'Сравнение с расчётом'!$P$7*'Проверка стенда по стёклам'!$D$8/100</f>
        <v>1.6068510407944609</v>
      </c>
      <c r="I95" s="1">
        <v>2.12</v>
      </c>
      <c r="K95" s="1">
        <v>1.46</v>
      </c>
      <c r="L95">
        <f t="shared" si="14"/>
        <v>0.5352082913515106</v>
      </c>
      <c r="M95">
        <f t="shared" si="15"/>
        <v>0</v>
      </c>
      <c r="N95">
        <f t="shared" si="16"/>
        <v>0.75924897145214298</v>
      </c>
      <c r="O95">
        <f t="shared" si="17"/>
        <v>0.85882260705242397</v>
      </c>
      <c r="P95">
        <f t="shared" si="18"/>
        <v>0.93350283375263488</v>
      </c>
      <c r="Q95">
        <f t="shared" si="19"/>
        <v>0.90860942485256457</v>
      </c>
      <c r="R95">
        <f t="shared" si="20"/>
        <v>1</v>
      </c>
      <c r="S95" s="41"/>
      <c r="V95" s="1"/>
      <c r="W95" s="1"/>
      <c r="AQ95" s="1"/>
    </row>
    <row r="96" spans="1:43" x14ac:dyDescent="0.3">
      <c r="A96" s="42">
        <v>93</v>
      </c>
      <c r="B96" s="41">
        <v>0.76</v>
      </c>
      <c r="D96" s="41">
        <v>1.23</v>
      </c>
      <c r="E96" s="1">
        <v>1.49</v>
      </c>
      <c r="F96" s="1">
        <v>1.51</v>
      </c>
      <c r="G96" s="1">
        <v>1.45</v>
      </c>
      <c r="H96" s="1">
        <f>'Сравнение с расчётом'!$P$7*'Проверка стенда по стёклам'!$D$8/100</f>
        <v>1.6068510407944609</v>
      </c>
      <c r="I96" s="1">
        <v>2</v>
      </c>
      <c r="K96" s="1">
        <v>1.45</v>
      </c>
      <c r="L96">
        <f t="shared" si="14"/>
        <v>0.47297476910133501</v>
      </c>
      <c r="M96">
        <f t="shared" si="15"/>
        <v>0</v>
      </c>
      <c r="N96">
        <f t="shared" si="16"/>
        <v>0.76547232367716056</v>
      </c>
      <c r="O96">
        <f t="shared" si="17"/>
        <v>0.9272794815276173</v>
      </c>
      <c r="P96">
        <f t="shared" si="18"/>
        <v>0.93972618597765245</v>
      </c>
      <c r="Q96">
        <f t="shared" si="19"/>
        <v>0.902386072627547</v>
      </c>
      <c r="R96">
        <f t="shared" si="20"/>
        <v>1</v>
      </c>
      <c r="S96" s="41"/>
      <c r="V96" s="1"/>
      <c r="W96" s="1"/>
      <c r="AQ96" s="1"/>
    </row>
    <row r="97" spans="1:43" x14ac:dyDescent="0.3">
      <c r="A97" s="42">
        <v>94</v>
      </c>
      <c r="B97" s="41">
        <v>0.78</v>
      </c>
      <c r="D97" s="41">
        <v>1.29</v>
      </c>
      <c r="E97" s="1">
        <v>1.58</v>
      </c>
      <c r="F97" s="1">
        <v>1.51</v>
      </c>
      <c r="G97" s="1">
        <v>1.45</v>
      </c>
      <c r="H97" s="1">
        <f>'Сравнение с расчётом'!$P$7*'Проверка стенда по стёклам'!$D$8/100</f>
        <v>1.6068510407944609</v>
      </c>
      <c r="I97" s="1">
        <v>1.89</v>
      </c>
      <c r="K97" s="1">
        <v>1.45</v>
      </c>
      <c r="L97">
        <f t="shared" si="14"/>
        <v>0.48542147355137016</v>
      </c>
      <c r="M97">
        <f t="shared" si="15"/>
        <v>0</v>
      </c>
      <c r="N97">
        <f t="shared" si="16"/>
        <v>0.80281243702726601</v>
      </c>
      <c r="O97">
        <f t="shared" si="17"/>
        <v>0.98328965155277548</v>
      </c>
      <c r="P97">
        <f t="shared" si="18"/>
        <v>0.93972618597765245</v>
      </c>
      <c r="Q97">
        <f t="shared" si="19"/>
        <v>0.902386072627547</v>
      </c>
      <c r="R97">
        <f t="shared" si="20"/>
        <v>1</v>
      </c>
      <c r="S97" s="41"/>
      <c r="V97" s="1"/>
      <c r="W97" s="1"/>
      <c r="AQ97" s="1"/>
    </row>
    <row r="98" spans="1:43" x14ac:dyDescent="0.3">
      <c r="A98" s="42">
        <v>95</v>
      </c>
      <c r="B98" s="41">
        <v>0.89</v>
      </c>
      <c r="D98" s="41">
        <v>1.37</v>
      </c>
      <c r="E98" s="1">
        <v>1.58</v>
      </c>
      <c r="F98" s="1">
        <v>1.5</v>
      </c>
      <c r="G98" s="1">
        <v>1.44</v>
      </c>
      <c r="H98" s="1">
        <f>'Сравнение с расчётом'!$P$7*'Проверка стенда по стёклам'!$D$8/100</f>
        <v>1.6068510407944609</v>
      </c>
      <c r="I98" s="1">
        <v>1.8</v>
      </c>
      <c r="K98" s="1">
        <v>1.44</v>
      </c>
      <c r="L98">
        <f t="shared" si="14"/>
        <v>0.55387834802656333</v>
      </c>
      <c r="M98">
        <f t="shared" si="15"/>
        <v>0</v>
      </c>
      <c r="N98">
        <f t="shared" si="16"/>
        <v>0.85259925482740662</v>
      </c>
      <c r="O98">
        <f t="shared" si="17"/>
        <v>0.98328965155277548</v>
      </c>
      <c r="P98">
        <f t="shared" si="18"/>
        <v>0.93350283375263488</v>
      </c>
      <c r="Q98">
        <f t="shared" si="19"/>
        <v>0.89616272040252942</v>
      </c>
      <c r="R98">
        <f t="shared" si="20"/>
        <v>1</v>
      </c>
      <c r="S98" s="41"/>
      <c r="V98" s="1"/>
      <c r="W98" s="1"/>
      <c r="AQ98" s="1"/>
    </row>
    <row r="99" spans="1:43" x14ac:dyDescent="0.3">
      <c r="A99" s="42">
        <v>96</v>
      </c>
      <c r="B99" s="41">
        <v>1.02</v>
      </c>
      <c r="D99" s="41">
        <v>1.42</v>
      </c>
      <c r="E99" s="1">
        <v>1.58</v>
      </c>
      <c r="F99" s="1">
        <v>1.49</v>
      </c>
      <c r="G99" s="1">
        <v>1.44</v>
      </c>
      <c r="H99" s="1">
        <f>'Сравнение с расчётом'!$P$7*'Проверка стенда по стёклам'!$D$8/100</f>
        <v>1.6068510407944609</v>
      </c>
      <c r="I99" s="1">
        <v>1.74</v>
      </c>
      <c r="K99" s="1">
        <v>1.44</v>
      </c>
      <c r="L99">
        <f t="shared" si="14"/>
        <v>0.6347819269517917</v>
      </c>
      <c r="M99">
        <f t="shared" si="15"/>
        <v>0</v>
      </c>
      <c r="N99">
        <f t="shared" si="16"/>
        <v>0.88371601595249427</v>
      </c>
      <c r="O99">
        <f t="shared" si="17"/>
        <v>0.98328965155277548</v>
      </c>
      <c r="P99">
        <f t="shared" si="18"/>
        <v>0.9272794815276173</v>
      </c>
      <c r="Q99">
        <f t="shared" si="19"/>
        <v>0.89616272040252942</v>
      </c>
      <c r="R99">
        <f t="shared" si="20"/>
        <v>1</v>
      </c>
      <c r="S99" s="41"/>
      <c r="V99" s="1"/>
      <c r="W99" s="1"/>
      <c r="AQ99" s="1"/>
    </row>
    <row r="100" spans="1:43" x14ac:dyDescent="0.3">
      <c r="A100" s="42">
        <v>97</v>
      </c>
      <c r="B100" s="41">
        <v>1.0900000000000001</v>
      </c>
      <c r="D100" s="41">
        <v>1.34</v>
      </c>
      <c r="E100" s="1">
        <v>1.56</v>
      </c>
      <c r="F100" s="1">
        <v>1.47</v>
      </c>
      <c r="G100" s="1">
        <v>1.43</v>
      </c>
      <c r="H100" s="1">
        <f>'Сравнение с расчётом'!$P$7*'Проверка стенда по стёклам'!$D$8/100</f>
        <v>1.6068510407944609</v>
      </c>
      <c r="I100" s="1">
        <v>1.78</v>
      </c>
      <c r="K100" s="1">
        <v>1.43</v>
      </c>
      <c r="L100">
        <f t="shared" si="14"/>
        <v>0.67834539252691473</v>
      </c>
      <c r="M100">
        <f t="shared" si="15"/>
        <v>0</v>
      </c>
      <c r="N100">
        <f t="shared" si="16"/>
        <v>0.83392919815235389</v>
      </c>
      <c r="O100">
        <f t="shared" si="17"/>
        <v>0.97084294710274033</v>
      </c>
      <c r="P100">
        <f t="shared" si="18"/>
        <v>0.91483277707758215</v>
      </c>
      <c r="Q100">
        <f t="shared" si="19"/>
        <v>0.88993936817751185</v>
      </c>
      <c r="R100">
        <f t="shared" si="20"/>
        <v>1</v>
      </c>
      <c r="S100" s="41"/>
      <c r="V100" s="1"/>
      <c r="W100" s="1"/>
      <c r="AQ100" s="1"/>
    </row>
    <row r="101" spans="1:43" x14ac:dyDescent="0.3">
      <c r="A101" s="42">
        <v>98</v>
      </c>
      <c r="B101" s="41">
        <v>1.1000000000000001</v>
      </c>
      <c r="D101" s="41">
        <v>1.18</v>
      </c>
      <c r="E101" s="1">
        <v>1.53</v>
      </c>
      <c r="F101" s="1">
        <v>1.44</v>
      </c>
      <c r="G101" s="1">
        <v>1.42</v>
      </c>
      <c r="H101" s="1">
        <f>'Сравнение с расчётом'!$P$7*'Проверка стенда по стёклам'!$D$8/100</f>
        <v>1.6068510407944609</v>
      </c>
      <c r="I101" s="1">
        <v>1.87</v>
      </c>
      <c r="K101" s="1">
        <v>1.42</v>
      </c>
      <c r="L101">
        <f t="shared" si="14"/>
        <v>0.6845687447519323</v>
      </c>
      <c r="M101">
        <f t="shared" si="15"/>
        <v>0</v>
      </c>
      <c r="N101">
        <f t="shared" si="16"/>
        <v>0.73435556255207268</v>
      </c>
      <c r="O101">
        <f t="shared" si="17"/>
        <v>0.9521728904276876</v>
      </c>
      <c r="P101">
        <f t="shared" si="18"/>
        <v>0.89616272040252942</v>
      </c>
      <c r="Q101">
        <f t="shared" si="19"/>
        <v>0.88371601595249427</v>
      </c>
      <c r="R101">
        <f t="shared" si="20"/>
        <v>1</v>
      </c>
      <c r="S101" s="41"/>
      <c r="V101" s="1"/>
      <c r="W101" s="1"/>
      <c r="AQ101" s="1"/>
    </row>
    <row r="102" spans="1:43" x14ac:dyDescent="0.3">
      <c r="A102" s="42">
        <v>99</v>
      </c>
      <c r="B102" s="41">
        <v>1.1000000000000001</v>
      </c>
      <c r="D102" s="41">
        <v>1.08</v>
      </c>
      <c r="E102" s="1">
        <v>1.44</v>
      </c>
      <c r="F102" s="1">
        <v>1.4</v>
      </c>
      <c r="G102" s="1">
        <v>1.42</v>
      </c>
      <c r="H102" s="1">
        <f>'Сравнение с расчётом'!$P$7*'Проверка стенда по стёклам'!$D$8/100</f>
        <v>1.6068510407944609</v>
      </c>
      <c r="I102" s="1">
        <v>2.0099999999999998</v>
      </c>
      <c r="K102" s="1">
        <v>1.42</v>
      </c>
      <c r="L102">
        <f t="shared" si="14"/>
        <v>0.6845687447519323</v>
      </c>
      <c r="M102">
        <f t="shared" si="15"/>
        <v>0</v>
      </c>
      <c r="N102">
        <f t="shared" si="16"/>
        <v>0.67212204030189715</v>
      </c>
      <c r="O102">
        <f t="shared" si="17"/>
        <v>0.89616272040252942</v>
      </c>
      <c r="P102">
        <f t="shared" si="18"/>
        <v>0.87126931150245912</v>
      </c>
      <c r="Q102">
        <f t="shared" si="19"/>
        <v>0.88371601595249427</v>
      </c>
      <c r="R102">
        <f t="shared" si="20"/>
        <v>1</v>
      </c>
      <c r="S102" s="41"/>
      <c r="V102" s="1"/>
      <c r="W102" s="1"/>
      <c r="AQ102" s="1"/>
    </row>
    <row r="103" spans="1:43" x14ac:dyDescent="0.3">
      <c r="A103" s="42">
        <v>100</v>
      </c>
      <c r="B103" s="41">
        <v>1.1000000000000001</v>
      </c>
      <c r="D103" s="41">
        <v>1.1299999999999999</v>
      </c>
      <c r="E103" s="1">
        <v>1.33</v>
      </c>
      <c r="F103" s="1">
        <v>1.36</v>
      </c>
      <c r="G103" s="1">
        <v>1.42</v>
      </c>
      <c r="H103" s="1">
        <f>'Сравнение с расчётом'!$P$7*'Проверка стенда по стёклам'!$D$8/100</f>
        <v>1.6068510407944609</v>
      </c>
      <c r="I103" s="1">
        <v>2.16</v>
      </c>
      <c r="K103" s="1">
        <v>1.42</v>
      </c>
      <c r="L103">
        <f t="shared" si="14"/>
        <v>0.6845687447519323</v>
      </c>
      <c r="M103">
        <f t="shared" si="15"/>
        <v>0</v>
      </c>
      <c r="N103">
        <f t="shared" si="16"/>
        <v>0.70323880142698492</v>
      </c>
      <c r="O103">
        <f t="shared" si="17"/>
        <v>0.82770584592733631</v>
      </c>
      <c r="P103">
        <f t="shared" si="18"/>
        <v>0.84637590260238904</v>
      </c>
      <c r="Q103">
        <f t="shared" si="19"/>
        <v>0.88371601595249427</v>
      </c>
      <c r="R103">
        <f t="shared" si="20"/>
        <v>1</v>
      </c>
      <c r="S103" s="41"/>
      <c r="V103" s="1"/>
      <c r="W103" s="1"/>
      <c r="AQ103" s="1"/>
    </row>
    <row r="104" spans="1:43" x14ac:dyDescent="0.3">
      <c r="A104" s="42">
        <v>101</v>
      </c>
      <c r="B104" s="41">
        <v>1.0900000000000001</v>
      </c>
      <c r="D104" s="41">
        <v>1.22</v>
      </c>
      <c r="E104" s="1">
        <v>1.22</v>
      </c>
      <c r="F104" s="1">
        <v>1.29</v>
      </c>
      <c r="G104" s="1">
        <v>1.43</v>
      </c>
      <c r="H104" s="1">
        <f>'Сравнение с расчётом'!$P$7*'Проверка стенда по стёклам'!$D$8/100</f>
        <v>1.6068510407944609</v>
      </c>
      <c r="I104" s="1">
        <v>2.2999999999999998</v>
      </c>
      <c r="K104" s="1">
        <v>1.43</v>
      </c>
      <c r="L104">
        <f t="shared" si="14"/>
        <v>0.67834539252691473</v>
      </c>
      <c r="M104">
        <f t="shared" si="15"/>
        <v>0</v>
      </c>
      <c r="N104">
        <f t="shared" si="16"/>
        <v>0.75924897145214298</v>
      </c>
      <c r="O104">
        <f t="shared" si="17"/>
        <v>0.75924897145214298</v>
      </c>
      <c r="P104">
        <f t="shared" si="18"/>
        <v>0.80281243702726601</v>
      </c>
      <c r="Q104">
        <f t="shared" si="19"/>
        <v>0.88993936817751185</v>
      </c>
      <c r="R104">
        <f t="shared" si="20"/>
        <v>1</v>
      </c>
      <c r="S104" s="41"/>
      <c r="V104" s="1"/>
      <c r="W104" s="1"/>
      <c r="AQ104" s="1"/>
    </row>
    <row r="105" spans="1:43" x14ac:dyDescent="0.3">
      <c r="A105" s="42">
        <v>102</v>
      </c>
      <c r="B105" s="41">
        <v>1.0900000000000001</v>
      </c>
      <c r="D105" s="41">
        <v>1.22</v>
      </c>
      <c r="E105" s="1">
        <v>1.08</v>
      </c>
      <c r="F105" s="1">
        <v>1.22</v>
      </c>
      <c r="G105" s="1">
        <v>1.42</v>
      </c>
      <c r="H105" s="1">
        <f>'Сравнение с расчётом'!$P$7*'Проверка стенда по стёклам'!$D$8/100</f>
        <v>1.6068510407944609</v>
      </c>
      <c r="I105" s="1">
        <v>2.4300000000000002</v>
      </c>
      <c r="K105" s="1">
        <v>1.42</v>
      </c>
      <c r="L105">
        <f t="shared" si="14"/>
        <v>0.67834539252691473</v>
      </c>
      <c r="M105">
        <f t="shared" si="15"/>
        <v>0</v>
      </c>
      <c r="N105">
        <f t="shared" si="16"/>
        <v>0.75924897145214298</v>
      </c>
      <c r="O105">
        <f t="shared" si="17"/>
        <v>0.67212204030189715</v>
      </c>
      <c r="P105">
        <f t="shared" si="18"/>
        <v>0.75924897145214298</v>
      </c>
      <c r="Q105">
        <f t="shared" si="19"/>
        <v>0.88371601595249427</v>
      </c>
      <c r="R105">
        <f t="shared" si="20"/>
        <v>1</v>
      </c>
      <c r="S105" s="41"/>
      <c r="V105" s="1"/>
      <c r="W105" s="1"/>
      <c r="AQ105" s="1"/>
    </row>
    <row r="106" spans="1:43" x14ac:dyDescent="0.3">
      <c r="A106" s="42">
        <v>103</v>
      </c>
      <c r="B106" s="41">
        <v>1.06</v>
      </c>
      <c r="D106" s="41">
        <v>1.1299999999999999</v>
      </c>
      <c r="E106" s="1">
        <v>0.97</v>
      </c>
      <c r="F106" s="1">
        <v>1.1299999999999999</v>
      </c>
      <c r="G106" s="1">
        <v>1.41</v>
      </c>
      <c r="H106" s="1">
        <f>'Сравнение с расчётом'!$P$7*'Проверка стенда по стёклам'!$D$8/100</f>
        <v>1.6068510407944609</v>
      </c>
      <c r="I106" s="1">
        <v>2.5099999999999998</v>
      </c>
      <c r="K106" s="1">
        <v>1.41</v>
      </c>
      <c r="L106">
        <f t="shared" si="14"/>
        <v>0.659675335851862</v>
      </c>
      <c r="M106">
        <f t="shared" si="15"/>
        <v>0</v>
      </c>
      <c r="N106">
        <f t="shared" si="16"/>
        <v>0.70323880142698492</v>
      </c>
      <c r="O106">
        <f t="shared" si="17"/>
        <v>0.60366516582670382</v>
      </c>
      <c r="P106">
        <f t="shared" si="18"/>
        <v>0.70323880142698492</v>
      </c>
      <c r="Q106">
        <f t="shared" si="19"/>
        <v>0.8774926637274767</v>
      </c>
      <c r="R106">
        <f t="shared" si="20"/>
        <v>1</v>
      </c>
      <c r="S106" s="41"/>
      <c r="V106" s="1"/>
      <c r="W106" s="1"/>
      <c r="AQ106" s="1"/>
    </row>
    <row r="107" spans="1:43" x14ac:dyDescent="0.3">
      <c r="A107" s="42">
        <v>104</v>
      </c>
      <c r="B107" s="41">
        <v>1.03</v>
      </c>
      <c r="D107" s="41">
        <v>1.03</v>
      </c>
      <c r="E107" s="1">
        <v>0.88</v>
      </c>
      <c r="F107" s="1">
        <v>1.04</v>
      </c>
      <c r="G107" s="1">
        <v>1.4</v>
      </c>
      <c r="H107" s="1">
        <f>'Сравнение с расчётом'!$P$7*'Проверка стенда по стёклам'!$D$8/100</f>
        <v>1.6068510407944609</v>
      </c>
      <c r="I107" s="1">
        <v>2.5299999999999998</v>
      </c>
      <c r="K107" s="1">
        <v>1.4</v>
      </c>
      <c r="L107">
        <f t="shared" si="14"/>
        <v>0.64100527917680927</v>
      </c>
      <c r="M107">
        <f t="shared" si="15"/>
        <v>0</v>
      </c>
      <c r="N107">
        <f t="shared" si="16"/>
        <v>0.64100527917680927</v>
      </c>
      <c r="O107">
        <f t="shared" si="17"/>
        <v>0.54765499580154575</v>
      </c>
      <c r="P107">
        <f t="shared" si="18"/>
        <v>0.64722863140182685</v>
      </c>
      <c r="Q107">
        <f t="shared" si="19"/>
        <v>0.87126931150245912</v>
      </c>
      <c r="R107">
        <f t="shared" si="20"/>
        <v>1</v>
      </c>
      <c r="S107" s="41"/>
      <c r="V107" s="1"/>
      <c r="W107" s="1"/>
      <c r="AQ107" s="1"/>
    </row>
    <row r="108" spans="1:43" x14ac:dyDescent="0.3">
      <c r="A108" s="42">
        <v>105</v>
      </c>
      <c r="B108" s="41">
        <v>0.99</v>
      </c>
      <c r="D108" s="41">
        <v>0.96</v>
      </c>
      <c r="E108" s="1">
        <v>0.85</v>
      </c>
      <c r="F108" s="1">
        <v>0.94</v>
      </c>
      <c r="G108" s="1">
        <v>1.38</v>
      </c>
      <c r="H108" s="1">
        <f>'Сравнение с расчётом'!$P$7*'Проверка стенда по стёклам'!$D$8/100</f>
        <v>1.6068510407944609</v>
      </c>
      <c r="I108" s="1">
        <v>2.52</v>
      </c>
      <c r="K108" s="1">
        <v>1.38</v>
      </c>
      <c r="L108">
        <f t="shared" si="14"/>
        <v>0.61611187027673897</v>
      </c>
      <c r="M108">
        <f t="shared" si="15"/>
        <v>0</v>
      </c>
      <c r="N108">
        <f t="shared" si="16"/>
        <v>0.59744181360168624</v>
      </c>
      <c r="O108">
        <f t="shared" si="17"/>
        <v>0.52898493912649314</v>
      </c>
      <c r="P108">
        <f t="shared" si="18"/>
        <v>0.5849951091516512</v>
      </c>
      <c r="Q108">
        <f t="shared" si="19"/>
        <v>0.85882260705242397</v>
      </c>
      <c r="R108">
        <f t="shared" si="20"/>
        <v>1</v>
      </c>
      <c r="S108" s="41"/>
      <c r="V108" s="1"/>
      <c r="AQ108" s="1"/>
    </row>
    <row r="109" spans="1:43" x14ac:dyDescent="0.3">
      <c r="A109" s="42">
        <v>106</v>
      </c>
      <c r="B109" s="41">
        <v>0.94</v>
      </c>
      <c r="D109" s="41">
        <v>0.9</v>
      </c>
      <c r="E109" s="1">
        <v>0.88</v>
      </c>
      <c r="F109" s="1">
        <v>0.88</v>
      </c>
      <c r="G109" s="1">
        <v>1.36</v>
      </c>
      <c r="H109" s="1">
        <f>'Сравнение с расчётом'!$P$7*'Проверка стенда по стёклам'!$D$8/100</f>
        <v>1.6068510407944609</v>
      </c>
      <c r="I109" s="1">
        <v>2.42</v>
      </c>
      <c r="K109" s="1">
        <v>1.36</v>
      </c>
      <c r="L109">
        <f t="shared" si="14"/>
        <v>0.5849951091516512</v>
      </c>
      <c r="M109">
        <f t="shared" si="15"/>
        <v>0</v>
      </c>
      <c r="N109">
        <f t="shared" si="16"/>
        <v>0.5601017002515809</v>
      </c>
      <c r="O109">
        <f t="shared" si="17"/>
        <v>0.54765499580154575</v>
      </c>
      <c r="P109">
        <f t="shared" si="18"/>
        <v>0.54765499580154575</v>
      </c>
      <c r="Q109">
        <f t="shared" si="19"/>
        <v>0.84637590260238904</v>
      </c>
      <c r="R109">
        <f t="shared" si="20"/>
        <v>1</v>
      </c>
      <c r="S109" s="41"/>
      <c r="V109" s="1"/>
      <c r="AQ109" s="1"/>
    </row>
    <row r="110" spans="1:43" x14ac:dyDescent="0.3">
      <c r="A110" s="42">
        <v>107</v>
      </c>
      <c r="B110" s="41">
        <v>0.89</v>
      </c>
      <c r="D110" s="41">
        <v>0.87</v>
      </c>
      <c r="E110" s="1">
        <v>0.96</v>
      </c>
      <c r="F110" s="1">
        <v>0.84</v>
      </c>
      <c r="G110" s="1">
        <v>1.35</v>
      </c>
      <c r="H110" s="1">
        <f>'Сравнение с расчётом'!$P$7*'Проверка стенда по стёклам'!$D$8/100</f>
        <v>1.6068510407944609</v>
      </c>
      <c r="I110" s="1">
        <v>2.2400000000000002</v>
      </c>
      <c r="K110" s="1">
        <v>1.35</v>
      </c>
      <c r="L110">
        <f t="shared" si="14"/>
        <v>0.55387834802656333</v>
      </c>
      <c r="M110">
        <f t="shared" si="15"/>
        <v>0</v>
      </c>
      <c r="N110">
        <f t="shared" si="16"/>
        <v>0.54143164357652818</v>
      </c>
      <c r="O110">
        <f t="shared" si="17"/>
        <v>0.59744181360168624</v>
      </c>
      <c r="P110">
        <f t="shared" si="18"/>
        <v>0.52276158690147556</v>
      </c>
      <c r="Q110">
        <f t="shared" si="19"/>
        <v>0.84015255037737147</v>
      </c>
      <c r="R110">
        <f t="shared" si="20"/>
        <v>1</v>
      </c>
      <c r="S110" s="41"/>
      <c r="V110" s="1"/>
      <c r="AQ110" s="1"/>
    </row>
    <row r="111" spans="1:43" x14ac:dyDescent="0.3">
      <c r="A111" s="42">
        <v>108</v>
      </c>
      <c r="B111" s="41">
        <v>0.85</v>
      </c>
      <c r="D111" s="41">
        <v>0.88</v>
      </c>
      <c r="E111" s="1">
        <v>1.05</v>
      </c>
      <c r="F111" s="1">
        <v>0.87</v>
      </c>
      <c r="G111" s="1">
        <v>1.34</v>
      </c>
      <c r="H111" s="1">
        <f>'Сравнение с расчётом'!$P$7*'Проверка стенда по стёклам'!$D$8/100</f>
        <v>1.6068510407944609</v>
      </c>
      <c r="I111" s="1">
        <v>2.15</v>
      </c>
      <c r="K111" s="1">
        <v>1.34</v>
      </c>
      <c r="L111">
        <f t="shared" si="14"/>
        <v>0.52898493912649314</v>
      </c>
      <c r="M111">
        <f t="shared" si="15"/>
        <v>0</v>
      </c>
      <c r="N111">
        <f t="shared" si="16"/>
        <v>0.54765499580154575</v>
      </c>
      <c r="O111">
        <f t="shared" si="17"/>
        <v>0.65345198362684442</v>
      </c>
      <c r="P111">
        <f t="shared" si="18"/>
        <v>0.54143164357652818</v>
      </c>
      <c r="Q111">
        <f t="shared" si="19"/>
        <v>0.83392919815235389</v>
      </c>
      <c r="R111">
        <f t="shared" si="20"/>
        <v>1</v>
      </c>
      <c r="S111" s="41"/>
      <c r="V111" s="1"/>
      <c r="AQ111" s="1"/>
    </row>
    <row r="112" spans="1:43" x14ac:dyDescent="0.3">
      <c r="A112" s="42">
        <v>109</v>
      </c>
      <c r="B112" s="41">
        <v>0.82</v>
      </c>
      <c r="D112" s="41">
        <v>0.92</v>
      </c>
      <c r="E112" s="1">
        <v>1.1499999999999999</v>
      </c>
      <c r="F112" s="1">
        <v>0.93</v>
      </c>
      <c r="G112" s="1">
        <v>1.33</v>
      </c>
      <c r="H112" s="1">
        <f>'Сравнение с расчётом'!$P$7*'Проверка стенда по стёклам'!$D$8/100</f>
        <v>1.6068510407944609</v>
      </c>
      <c r="I112" s="1">
        <v>2.16</v>
      </c>
      <c r="K112" s="1">
        <v>1.33</v>
      </c>
      <c r="L112">
        <f t="shared" si="14"/>
        <v>0.51031488245144041</v>
      </c>
      <c r="M112">
        <f t="shared" si="15"/>
        <v>0</v>
      </c>
      <c r="N112">
        <f t="shared" si="16"/>
        <v>0.57254840470161605</v>
      </c>
      <c r="O112">
        <f t="shared" si="17"/>
        <v>0.71568550587702007</v>
      </c>
      <c r="P112">
        <f t="shared" si="18"/>
        <v>0.57877175692663363</v>
      </c>
      <c r="Q112">
        <f t="shared" si="19"/>
        <v>0.82770584592733631</v>
      </c>
      <c r="R112">
        <f t="shared" si="20"/>
        <v>1</v>
      </c>
      <c r="S112" s="41"/>
      <c r="V112" s="1"/>
      <c r="AQ112" s="1"/>
    </row>
    <row r="113" spans="1:43" x14ac:dyDescent="0.3">
      <c r="A113" s="42">
        <v>110</v>
      </c>
      <c r="B113" s="41">
        <v>0.82</v>
      </c>
      <c r="D113" s="41">
        <v>1</v>
      </c>
      <c r="E113" s="1">
        <v>1.27</v>
      </c>
      <c r="F113" s="1">
        <v>1.02</v>
      </c>
      <c r="G113" s="1">
        <v>1.33</v>
      </c>
      <c r="H113" s="1">
        <f>'Сравнение с расчётом'!$P$7*'Проверка стенда по стёклам'!$D$8/100</f>
        <v>1.6068510407944609</v>
      </c>
      <c r="I113" s="1">
        <v>2.2000000000000002</v>
      </c>
      <c r="K113" s="1">
        <v>1.33</v>
      </c>
      <c r="L113">
        <f t="shared" si="14"/>
        <v>0.51031488245144041</v>
      </c>
      <c r="M113">
        <f t="shared" si="15"/>
        <v>0</v>
      </c>
      <c r="N113">
        <f t="shared" si="16"/>
        <v>0.62233522250175655</v>
      </c>
      <c r="O113">
        <f t="shared" si="17"/>
        <v>0.79036573257723086</v>
      </c>
      <c r="P113">
        <f t="shared" si="18"/>
        <v>0.6347819269517917</v>
      </c>
      <c r="Q113">
        <f t="shared" si="19"/>
        <v>0.82770584592733631</v>
      </c>
      <c r="R113">
        <f t="shared" si="20"/>
        <v>1</v>
      </c>
      <c r="S113" s="41"/>
      <c r="V113" s="1"/>
      <c r="AQ113" s="1"/>
    </row>
    <row r="114" spans="1:43" x14ac:dyDescent="0.3">
      <c r="A114" s="42">
        <v>111</v>
      </c>
      <c r="B114" s="41">
        <v>0.83</v>
      </c>
      <c r="D114" s="41">
        <v>1.1000000000000001</v>
      </c>
      <c r="E114" s="1">
        <v>1.35</v>
      </c>
      <c r="F114" s="1">
        <v>1.1299999999999999</v>
      </c>
      <c r="G114" s="1">
        <v>1.33</v>
      </c>
      <c r="H114" s="1">
        <f>'Сравнение с расчётом'!$P$7*'Проверка стенда по стёклам'!$D$8/100</f>
        <v>1.6068510407944609</v>
      </c>
      <c r="I114" s="1">
        <v>2.1800000000000002</v>
      </c>
      <c r="K114" s="1">
        <v>1.33</v>
      </c>
      <c r="L114">
        <f t="shared" si="14"/>
        <v>0.51653823467645799</v>
      </c>
      <c r="M114">
        <f t="shared" si="15"/>
        <v>0</v>
      </c>
      <c r="N114">
        <f t="shared" si="16"/>
        <v>0.6845687447519323</v>
      </c>
      <c r="O114">
        <f t="shared" si="17"/>
        <v>0.84015255037737147</v>
      </c>
      <c r="P114">
        <f t="shared" si="18"/>
        <v>0.70323880142698492</v>
      </c>
      <c r="Q114">
        <f t="shared" si="19"/>
        <v>0.82770584592733631</v>
      </c>
      <c r="R114">
        <f t="shared" si="20"/>
        <v>1</v>
      </c>
      <c r="S114" s="41"/>
      <c r="V114" s="1"/>
      <c r="AQ114" s="1"/>
    </row>
    <row r="115" spans="1:43" x14ac:dyDescent="0.3">
      <c r="A115" s="42">
        <v>112</v>
      </c>
      <c r="B115" s="41">
        <v>0.87</v>
      </c>
      <c r="D115" s="41">
        <v>1.2</v>
      </c>
      <c r="E115" s="1">
        <v>1.4</v>
      </c>
      <c r="F115" s="1">
        <v>1.22</v>
      </c>
      <c r="G115" s="1">
        <v>1.34</v>
      </c>
      <c r="H115" s="1">
        <f>'Сравнение с расчётом'!$P$7*'Проверка стенда по стёклам'!$D$8/100</f>
        <v>1.6068510407944609</v>
      </c>
      <c r="I115" s="1">
        <v>2.04</v>
      </c>
      <c r="K115" s="1">
        <v>1.34</v>
      </c>
      <c r="L115">
        <f t="shared" si="14"/>
        <v>0.54143164357652818</v>
      </c>
      <c r="M115">
        <f t="shared" si="15"/>
        <v>0</v>
      </c>
      <c r="N115">
        <f t="shared" si="16"/>
        <v>0.74680226700210783</v>
      </c>
      <c r="O115">
        <f t="shared" si="17"/>
        <v>0.87126931150245912</v>
      </c>
      <c r="P115">
        <f t="shared" si="18"/>
        <v>0.75924897145214298</v>
      </c>
      <c r="Q115">
        <f t="shared" si="19"/>
        <v>0.83392919815235389</v>
      </c>
      <c r="R115">
        <f t="shared" si="20"/>
        <v>1</v>
      </c>
      <c r="S115" s="41"/>
      <c r="V115" s="1"/>
      <c r="AQ115" s="1"/>
    </row>
    <row r="116" spans="1:43" x14ac:dyDescent="0.3">
      <c r="A116" s="42">
        <v>113</v>
      </c>
      <c r="B116" s="41">
        <v>0.88</v>
      </c>
      <c r="D116" s="41">
        <v>1.31</v>
      </c>
      <c r="E116" s="1">
        <v>1.45</v>
      </c>
      <c r="F116" s="1">
        <v>1.31</v>
      </c>
      <c r="G116" s="1">
        <v>1.36</v>
      </c>
      <c r="H116" s="1">
        <f>'Сравнение с расчётом'!$P$7*'Проверка стенда по стёклам'!$D$8/100</f>
        <v>1.6068510407944609</v>
      </c>
      <c r="I116" s="1">
        <v>1.94</v>
      </c>
      <c r="K116" s="1">
        <v>1.36</v>
      </c>
      <c r="L116">
        <f t="shared" si="14"/>
        <v>0.54765499580154575</v>
      </c>
      <c r="M116">
        <f t="shared" si="15"/>
        <v>0</v>
      </c>
      <c r="N116">
        <f t="shared" si="16"/>
        <v>0.81525914147730116</v>
      </c>
      <c r="O116">
        <f t="shared" si="17"/>
        <v>0.902386072627547</v>
      </c>
      <c r="P116">
        <f t="shared" si="18"/>
        <v>0.81525914147730116</v>
      </c>
      <c r="Q116">
        <f t="shared" si="19"/>
        <v>0.84637590260238904</v>
      </c>
      <c r="R116">
        <f t="shared" si="20"/>
        <v>1</v>
      </c>
      <c r="S116" s="41"/>
      <c r="V116" s="1"/>
      <c r="AQ116" s="1"/>
    </row>
    <row r="117" spans="1:43" x14ac:dyDescent="0.3">
      <c r="A117" s="42">
        <v>114</v>
      </c>
      <c r="B117" s="41">
        <v>0.84</v>
      </c>
      <c r="D117" s="41">
        <v>1.36</v>
      </c>
      <c r="E117" s="1">
        <v>1.49</v>
      </c>
      <c r="F117" s="1">
        <v>1.38</v>
      </c>
      <c r="G117" s="1">
        <v>1.37</v>
      </c>
      <c r="H117" s="1">
        <f>'Сравнение с расчётом'!$P$7*'Проверка стенда по стёклам'!$D$8/100</f>
        <v>1.6068510407944609</v>
      </c>
      <c r="I117" s="1">
        <v>1.8</v>
      </c>
      <c r="K117" s="1">
        <v>1.37</v>
      </c>
      <c r="L117">
        <f t="shared" si="14"/>
        <v>0.52276158690147556</v>
      </c>
      <c r="M117">
        <f t="shared" si="15"/>
        <v>0</v>
      </c>
      <c r="N117">
        <f t="shared" si="16"/>
        <v>0.84637590260238904</v>
      </c>
      <c r="O117">
        <f t="shared" si="17"/>
        <v>0.9272794815276173</v>
      </c>
      <c r="P117">
        <f t="shared" si="18"/>
        <v>0.85882260705242397</v>
      </c>
      <c r="Q117">
        <f t="shared" si="19"/>
        <v>0.85259925482740662</v>
      </c>
      <c r="R117">
        <f t="shared" si="20"/>
        <v>1</v>
      </c>
      <c r="S117" s="41"/>
      <c r="V117" s="1"/>
      <c r="AQ117" s="1"/>
    </row>
    <row r="118" spans="1:43" x14ac:dyDescent="0.3">
      <c r="A118" s="42">
        <v>115</v>
      </c>
      <c r="B118" s="41">
        <v>0.78</v>
      </c>
      <c r="D118" s="41">
        <v>1.32</v>
      </c>
      <c r="E118" s="1">
        <v>1.53</v>
      </c>
      <c r="F118" s="1">
        <v>1.42</v>
      </c>
      <c r="G118" s="1">
        <v>1.39</v>
      </c>
      <c r="H118" s="1">
        <f>'Сравнение с расчётом'!$P$7*'Проверка стенда по стёклам'!$D$8/100</f>
        <v>1.6068510407944609</v>
      </c>
      <c r="I118" s="1">
        <v>1.7</v>
      </c>
      <c r="K118" s="1">
        <v>1.39</v>
      </c>
      <c r="L118">
        <f t="shared" si="14"/>
        <v>0.48542147355137016</v>
      </c>
      <c r="M118">
        <f t="shared" si="15"/>
        <v>0</v>
      </c>
      <c r="N118">
        <f t="shared" si="16"/>
        <v>0.82148249370231874</v>
      </c>
      <c r="O118">
        <f t="shared" si="17"/>
        <v>0.9521728904276876</v>
      </c>
      <c r="P118">
        <f t="shared" si="18"/>
        <v>0.88371601595249427</v>
      </c>
      <c r="Q118">
        <f t="shared" si="19"/>
        <v>0.86504595927744155</v>
      </c>
      <c r="R118">
        <f t="shared" si="20"/>
        <v>1</v>
      </c>
      <c r="S118" s="41"/>
      <c r="V118" s="1"/>
      <c r="AQ118" s="1"/>
    </row>
    <row r="119" spans="1:43" x14ac:dyDescent="0.3">
      <c r="A119" s="42">
        <v>116</v>
      </c>
      <c r="B119" s="41">
        <v>0.78</v>
      </c>
      <c r="D119" s="41">
        <v>1.23</v>
      </c>
      <c r="E119" s="1">
        <v>1.56</v>
      </c>
      <c r="F119" s="1">
        <v>1.45</v>
      </c>
      <c r="G119" s="1">
        <v>1.41</v>
      </c>
      <c r="H119" s="1">
        <f>'Сравнение с расчётом'!$P$7*'Проверка стенда по стёклам'!$D$8/100</f>
        <v>1.6068510407944609</v>
      </c>
      <c r="I119" s="1">
        <v>1.6</v>
      </c>
      <c r="K119" s="1">
        <v>1.41</v>
      </c>
      <c r="L119">
        <f t="shared" si="14"/>
        <v>0.48542147355137016</v>
      </c>
      <c r="M119">
        <f t="shared" si="15"/>
        <v>0</v>
      </c>
      <c r="N119">
        <f t="shared" si="16"/>
        <v>0.76547232367716056</v>
      </c>
      <c r="O119">
        <f t="shared" si="17"/>
        <v>0.97084294710274033</v>
      </c>
      <c r="P119">
        <f t="shared" si="18"/>
        <v>0.902386072627547</v>
      </c>
      <c r="Q119">
        <f t="shared" si="19"/>
        <v>0.8774926637274767</v>
      </c>
      <c r="R119">
        <f t="shared" si="20"/>
        <v>1</v>
      </c>
      <c r="S119" s="41"/>
      <c r="V119" s="1"/>
      <c r="AQ119" s="1"/>
    </row>
    <row r="120" spans="1:43" x14ac:dyDescent="0.3">
      <c r="A120" s="42">
        <v>117</v>
      </c>
      <c r="B120" s="41">
        <v>0.83</v>
      </c>
      <c r="D120" s="41">
        <v>1.19</v>
      </c>
      <c r="E120" s="1">
        <v>1.58</v>
      </c>
      <c r="F120" s="1">
        <v>1.48</v>
      </c>
      <c r="G120" s="1">
        <v>1.42</v>
      </c>
      <c r="H120" s="1">
        <f>'Сравнение с расчётом'!$P$7*'Проверка стенда по стёклам'!$D$8/100</f>
        <v>1.6068510407944609</v>
      </c>
      <c r="I120" s="1">
        <v>1.46</v>
      </c>
      <c r="K120" s="1">
        <v>1.42</v>
      </c>
      <c r="L120">
        <f t="shared" si="14"/>
        <v>0.51653823467645799</v>
      </c>
      <c r="M120">
        <f t="shared" si="15"/>
        <v>0</v>
      </c>
      <c r="N120">
        <f t="shared" si="16"/>
        <v>0.74057891477709026</v>
      </c>
      <c r="O120">
        <f t="shared" si="17"/>
        <v>0.98328965155277548</v>
      </c>
      <c r="P120">
        <f t="shared" si="18"/>
        <v>0.92105612930259972</v>
      </c>
      <c r="Q120">
        <f t="shared" si="19"/>
        <v>0.88371601595249427</v>
      </c>
      <c r="R120">
        <f t="shared" si="20"/>
        <v>1</v>
      </c>
      <c r="S120" s="41"/>
      <c r="V120" s="1"/>
      <c r="AQ120" s="1"/>
    </row>
    <row r="121" spans="1:43" x14ac:dyDescent="0.3">
      <c r="A121" s="42">
        <v>118</v>
      </c>
      <c r="B121" s="41">
        <v>0.87</v>
      </c>
      <c r="D121" s="41">
        <v>1.24</v>
      </c>
      <c r="E121" s="1">
        <v>1.54</v>
      </c>
      <c r="F121" s="1">
        <v>1.5</v>
      </c>
      <c r="G121" s="1">
        <v>1.43</v>
      </c>
      <c r="H121" s="1">
        <f>'Сравнение с расчётом'!$P$7*'Проверка стенда по стёклам'!$D$8/100</f>
        <v>1.6068510407944609</v>
      </c>
      <c r="I121" s="1">
        <v>1.3</v>
      </c>
      <c r="K121" s="1">
        <v>1.43</v>
      </c>
      <c r="L121">
        <f t="shared" si="14"/>
        <v>0.54143164357652818</v>
      </c>
      <c r="M121">
        <f t="shared" si="15"/>
        <v>0</v>
      </c>
      <c r="N121">
        <f t="shared" si="16"/>
        <v>0.77169567590217814</v>
      </c>
      <c r="O121">
        <f t="shared" si="17"/>
        <v>0.95839624265270518</v>
      </c>
      <c r="P121">
        <f t="shared" si="18"/>
        <v>0.93350283375263488</v>
      </c>
      <c r="Q121">
        <f t="shared" si="19"/>
        <v>0.88993936817751185</v>
      </c>
      <c r="R121">
        <f t="shared" si="20"/>
        <v>1</v>
      </c>
      <c r="S121" s="41"/>
      <c r="V121" s="1"/>
      <c r="AQ121" s="1"/>
    </row>
    <row r="122" spans="1:43" x14ac:dyDescent="0.3">
      <c r="A122" s="42">
        <v>119</v>
      </c>
      <c r="B122" s="41">
        <v>0.88</v>
      </c>
      <c r="D122" s="41">
        <v>1.35</v>
      </c>
      <c r="E122" s="1">
        <v>1.43</v>
      </c>
      <c r="F122" s="1">
        <v>1.5</v>
      </c>
      <c r="G122" s="1">
        <v>1.44</v>
      </c>
      <c r="H122" s="1">
        <f>'Сравнение с расчётом'!$P$7*'Проверка стенда по стёклам'!$D$8/100</f>
        <v>1.6068510407944609</v>
      </c>
      <c r="I122" s="1">
        <v>1.21</v>
      </c>
      <c r="K122" s="1">
        <v>1.44</v>
      </c>
      <c r="L122">
        <f t="shared" si="14"/>
        <v>0.54765499580154575</v>
      </c>
      <c r="M122">
        <f t="shared" si="15"/>
        <v>0</v>
      </c>
      <c r="N122">
        <f t="shared" si="16"/>
        <v>0.84015255037737147</v>
      </c>
      <c r="O122">
        <f t="shared" si="17"/>
        <v>0.88993936817751185</v>
      </c>
      <c r="P122">
        <f t="shared" si="18"/>
        <v>0.93350283375263488</v>
      </c>
      <c r="Q122">
        <f t="shared" si="19"/>
        <v>0.89616272040252942</v>
      </c>
      <c r="R122">
        <f t="shared" si="20"/>
        <v>1</v>
      </c>
      <c r="S122" s="41"/>
      <c r="V122" s="1"/>
      <c r="AQ122" s="1"/>
    </row>
    <row r="123" spans="1:43" x14ac:dyDescent="0.3">
      <c r="A123" s="42">
        <v>120</v>
      </c>
      <c r="B123" s="41">
        <v>0.85</v>
      </c>
      <c r="D123" s="41">
        <v>1.42</v>
      </c>
      <c r="E123" s="1">
        <v>1.28</v>
      </c>
      <c r="F123" s="1">
        <v>1.5</v>
      </c>
      <c r="G123" s="1">
        <v>1.45</v>
      </c>
      <c r="H123" s="1">
        <f>'Сравнение с расчётом'!$P$7*'Проверка стенда по стёклам'!$D$8/100</f>
        <v>1.6068510407944609</v>
      </c>
      <c r="I123" s="1">
        <v>1.18</v>
      </c>
      <c r="K123" s="1">
        <v>1.45</v>
      </c>
      <c r="L123">
        <f t="shared" si="14"/>
        <v>0.52898493912649314</v>
      </c>
      <c r="M123">
        <f t="shared" si="15"/>
        <v>0</v>
      </c>
      <c r="N123">
        <f t="shared" si="16"/>
        <v>0.88371601595249427</v>
      </c>
      <c r="O123">
        <f t="shared" si="17"/>
        <v>0.79658908480224844</v>
      </c>
      <c r="P123">
        <f t="shared" si="18"/>
        <v>0.93350283375263488</v>
      </c>
      <c r="Q123">
        <f t="shared" si="19"/>
        <v>0.902386072627547</v>
      </c>
      <c r="R123">
        <f t="shared" si="20"/>
        <v>1</v>
      </c>
      <c r="S123" s="41"/>
      <c r="V123" s="1"/>
      <c r="AQ123" s="1"/>
    </row>
    <row r="124" spans="1:43" x14ac:dyDescent="0.3">
      <c r="A124" s="42">
        <v>121</v>
      </c>
      <c r="B124" s="41">
        <v>0.84</v>
      </c>
      <c r="D124" s="41">
        <v>1.39</v>
      </c>
      <c r="E124" s="1">
        <v>1.22</v>
      </c>
      <c r="F124" s="1">
        <v>1.49</v>
      </c>
      <c r="G124" s="1">
        <v>1.45</v>
      </c>
      <c r="H124" s="1">
        <f>'Сравнение с расчётом'!$P$7*'Проверка стенда по стёклам'!$D$8/100</f>
        <v>1.6068510407944609</v>
      </c>
      <c r="I124" s="1">
        <v>1.32</v>
      </c>
      <c r="K124" s="1">
        <v>1.45</v>
      </c>
      <c r="L124">
        <f t="shared" si="14"/>
        <v>0.52276158690147556</v>
      </c>
      <c r="M124">
        <f t="shared" si="15"/>
        <v>0</v>
      </c>
      <c r="N124">
        <f t="shared" si="16"/>
        <v>0.86504595927744155</v>
      </c>
      <c r="O124">
        <f t="shared" si="17"/>
        <v>0.75924897145214298</v>
      </c>
      <c r="P124">
        <f t="shared" si="18"/>
        <v>0.9272794815276173</v>
      </c>
      <c r="Q124">
        <f t="shared" si="19"/>
        <v>0.902386072627547</v>
      </c>
      <c r="R124">
        <f t="shared" si="20"/>
        <v>1</v>
      </c>
      <c r="S124" s="41"/>
      <c r="V124" s="1"/>
      <c r="AQ124" s="1"/>
    </row>
    <row r="125" spans="1:43" x14ac:dyDescent="0.3">
      <c r="A125" s="42">
        <v>122</v>
      </c>
      <c r="B125" s="41">
        <v>0.85</v>
      </c>
      <c r="D125" s="41">
        <v>1.32</v>
      </c>
      <c r="E125" s="1">
        <v>1.28</v>
      </c>
      <c r="F125" s="1">
        <v>1.48</v>
      </c>
      <c r="G125" s="1">
        <v>1.45</v>
      </c>
      <c r="H125" s="1">
        <f>'Сравнение с расчётом'!$P$7*'Проверка стенда по стёклам'!$D$8/100</f>
        <v>1.6068510407944609</v>
      </c>
      <c r="I125" s="1">
        <v>1.51</v>
      </c>
      <c r="K125" s="1">
        <v>1.45</v>
      </c>
      <c r="L125">
        <f t="shared" si="14"/>
        <v>0.52898493912649314</v>
      </c>
      <c r="M125">
        <f t="shared" si="15"/>
        <v>0</v>
      </c>
      <c r="N125">
        <f t="shared" si="16"/>
        <v>0.82148249370231874</v>
      </c>
      <c r="O125">
        <f t="shared" si="17"/>
        <v>0.79658908480224844</v>
      </c>
      <c r="P125">
        <f t="shared" si="18"/>
        <v>0.92105612930259972</v>
      </c>
      <c r="Q125">
        <f t="shared" si="19"/>
        <v>0.902386072627547</v>
      </c>
      <c r="R125">
        <f t="shared" si="20"/>
        <v>1</v>
      </c>
      <c r="S125" s="41"/>
      <c r="V125" s="1"/>
      <c r="AQ125" s="1"/>
    </row>
    <row r="126" spans="1:43" x14ac:dyDescent="0.3">
      <c r="A126" s="42">
        <v>123</v>
      </c>
      <c r="B126" s="41">
        <v>0.84</v>
      </c>
      <c r="D126" s="41">
        <v>1.26</v>
      </c>
      <c r="E126" s="1">
        <v>1.41</v>
      </c>
      <c r="F126" s="1">
        <v>1.47</v>
      </c>
      <c r="G126" s="1">
        <v>1.45</v>
      </c>
      <c r="H126" s="1">
        <f>'Сравнение с расчётом'!$P$7*'Проверка стенда по стёклам'!$D$8/100</f>
        <v>1.6068510407944609</v>
      </c>
      <c r="I126" s="1">
        <v>1.73</v>
      </c>
      <c r="K126" s="1">
        <v>1.45</v>
      </c>
      <c r="L126">
        <f t="shared" si="14"/>
        <v>0.52276158690147556</v>
      </c>
      <c r="M126">
        <f t="shared" si="15"/>
        <v>0</v>
      </c>
      <c r="N126">
        <f t="shared" si="16"/>
        <v>0.78414238035221329</v>
      </c>
      <c r="O126">
        <f t="shared" si="17"/>
        <v>0.8774926637274767</v>
      </c>
      <c r="P126">
        <f t="shared" si="18"/>
        <v>0.91483277707758215</v>
      </c>
      <c r="Q126">
        <f t="shared" si="19"/>
        <v>0.902386072627547</v>
      </c>
      <c r="R126">
        <f t="shared" si="20"/>
        <v>1</v>
      </c>
      <c r="S126" s="41"/>
      <c r="V126" s="1"/>
      <c r="AQ126" s="1"/>
    </row>
    <row r="127" spans="1:43" x14ac:dyDescent="0.3">
      <c r="A127" s="42">
        <v>124</v>
      </c>
      <c r="B127" s="41">
        <v>0.88</v>
      </c>
      <c r="D127" s="41">
        <v>1.23</v>
      </c>
      <c r="E127" s="1">
        <v>1.53</v>
      </c>
      <c r="F127" s="1">
        <v>1.46</v>
      </c>
      <c r="G127" s="1">
        <v>1.45</v>
      </c>
      <c r="H127" s="1">
        <f>'Сравнение с расчётом'!$P$7*'Проверка стенда по стёклам'!$D$8/100</f>
        <v>1.6068510407944609</v>
      </c>
      <c r="I127" s="1">
        <v>1.96</v>
      </c>
      <c r="K127" s="1">
        <v>1.45</v>
      </c>
      <c r="L127">
        <f t="shared" si="14"/>
        <v>0.54765499580154575</v>
      </c>
      <c r="M127">
        <f t="shared" si="15"/>
        <v>0</v>
      </c>
      <c r="N127">
        <f t="shared" si="16"/>
        <v>0.76547232367716056</v>
      </c>
      <c r="O127">
        <f t="shared" si="17"/>
        <v>0.9521728904276876</v>
      </c>
      <c r="P127">
        <f t="shared" si="18"/>
        <v>0.90860942485256457</v>
      </c>
      <c r="Q127">
        <f t="shared" si="19"/>
        <v>0.902386072627547</v>
      </c>
      <c r="R127">
        <f t="shared" si="20"/>
        <v>1</v>
      </c>
      <c r="S127" s="41"/>
      <c r="V127" s="1"/>
      <c r="AQ127" s="1"/>
    </row>
    <row r="128" spans="1:43" x14ac:dyDescent="0.3">
      <c r="A128" s="42">
        <v>125</v>
      </c>
      <c r="B128" s="41">
        <v>0.94</v>
      </c>
      <c r="D128" s="41">
        <v>1.25</v>
      </c>
      <c r="E128" s="1">
        <v>1.58</v>
      </c>
      <c r="F128" s="1">
        <v>1.46</v>
      </c>
      <c r="G128" s="1">
        <v>1.45</v>
      </c>
      <c r="H128" s="1">
        <f>'Сравнение с расчётом'!$P$7*'Проверка стенда по стёклам'!$D$8/100</f>
        <v>1.6068510407944609</v>
      </c>
      <c r="I128" s="1">
        <v>2.16</v>
      </c>
      <c r="K128" s="1">
        <v>1.45</v>
      </c>
      <c r="L128">
        <f t="shared" si="14"/>
        <v>0.5849951091516512</v>
      </c>
      <c r="M128">
        <f t="shared" si="15"/>
        <v>0</v>
      </c>
      <c r="N128">
        <f t="shared" si="16"/>
        <v>0.77791902812719571</v>
      </c>
      <c r="O128">
        <f t="shared" si="17"/>
        <v>0.98328965155277548</v>
      </c>
      <c r="P128">
        <f t="shared" si="18"/>
        <v>0.90860942485256457</v>
      </c>
      <c r="Q128">
        <f t="shared" si="19"/>
        <v>0.902386072627547</v>
      </c>
      <c r="R128">
        <f t="shared" si="20"/>
        <v>1</v>
      </c>
      <c r="S128" s="41"/>
      <c r="V128" s="1"/>
      <c r="AQ128" s="1"/>
    </row>
    <row r="129" spans="1:22" x14ac:dyDescent="0.3">
      <c r="A129" s="42">
        <v>126</v>
      </c>
      <c r="B129" s="41">
        <v>1</v>
      </c>
      <c r="D129" s="41">
        <v>1.3</v>
      </c>
      <c r="E129" s="1">
        <v>1.58</v>
      </c>
      <c r="F129" s="1">
        <v>1.46</v>
      </c>
      <c r="G129" s="1">
        <v>1.45</v>
      </c>
      <c r="H129" s="1">
        <f>'Сравнение с расчётом'!$P$7*'Проверка стенда по стёклам'!$D$8/100</f>
        <v>1.6068510407944609</v>
      </c>
      <c r="I129" s="1">
        <v>2.3199999999999998</v>
      </c>
      <c r="K129" s="1">
        <v>1.45</v>
      </c>
      <c r="L129">
        <f t="shared" si="14"/>
        <v>0.62233522250175655</v>
      </c>
      <c r="M129">
        <f t="shared" si="15"/>
        <v>0</v>
      </c>
      <c r="N129">
        <f t="shared" si="16"/>
        <v>0.80903578925228359</v>
      </c>
      <c r="O129">
        <f t="shared" si="17"/>
        <v>0.98328965155277548</v>
      </c>
      <c r="P129">
        <f t="shared" si="18"/>
        <v>0.90860942485256457</v>
      </c>
      <c r="Q129">
        <f t="shared" si="19"/>
        <v>0.902386072627547</v>
      </c>
      <c r="R129">
        <f t="shared" si="20"/>
        <v>1</v>
      </c>
      <c r="S129" s="41"/>
      <c r="V129" s="1"/>
    </row>
    <row r="130" spans="1:22" x14ac:dyDescent="0.3">
      <c r="A130" s="42">
        <v>127</v>
      </c>
      <c r="B130" s="41">
        <v>1.05</v>
      </c>
      <c r="D130" s="41">
        <v>1.37</v>
      </c>
      <c r="E130" s="1">
        <v>1.58</v>
      </c>
      <c r="F130" s="1">
        <v>1.46</v>
      </c>
      <c r="G130" s="1">
        <v>1.44</v>
      </c>
      <c r="H130" s="1">
        <f>'Сравнение с расчётом'!$P$7*'Проверка стенда по стёклам'!$D$8/100</f>
        <v>1.6068510407944609</v>
      </c>
      <c r="I130" s="1">
        <v>2.4300000000000002</v>
      </c>
      <c r="K130" s="1">
        <v>1.44</v>
      </c>
      <c r="L130">
        <f t="shared" si="14"/>
        <v>0.65345198362684442</v>
      </c>
      <c r="M130">
        <f t="shared" si="15"/>
        <v>0</v>
      </c>
      <c r="N130">
        <f t="shared" si="16"/>
        <v>0.85259925482740662</v>
      </c>
      <c r="O130">
        <f t="shared" si="17"/>
        <v>0.98328965155277548</v>
      </c>
      <c r="P130">
        <f t="shared" si="18"/>
        <v>0.90860942485256457</v>
      </c>
      <c r="Q130">
        <f t="shared" si="19"/>
        <v>0.89616272040252942</v>
      </c>
      <c r="R130">
        <f t="shared" si="20"/>
        <v>1</v>
      </c>
      <c r="S130" s="41"/>
      <c r="V130" s="1"/>
    </row>
    <row r="131" spans="1:22" x14ac:dyDescent="0.3">
      <c r="A131" s="42">
        <v>128</v>
      </c>
      <c r="B131" s="41">
        <v>1.0900000000000001</v>
      </c>
      <c r="D131" s="41">
        <v>1.44</v>
      </c>
      <c r="E131" s="1">
        <v>1.58</v>
      </c>
      <c r="F131" s="1">
        <v>1.46</v>
      </c>
      <c r="G131" s="1">
        <v>1.44</v>
      </c>
      <c r="H131" s="1">
        <f>'Сравнение с расчётом'!$P$7*'Проверка стенда по стёклам'!$D$8/100</f>
        <v>1.6068510407944609</v>
      </c>
      <c r="I131" s="1">
        <v>2.4900000000000002</v>
      </c>
      <c r="K131" s="1">
        <v>1.44</v>
      </c>
      <c r="L131">
        <f t="shared" si="14"/>
        <v>0.67834539252691473</v>
      </c>
      <c r="M131">
        <f t="shared" si="15"/>
        <v>0</v>
      </c>
      <c r="N131">
        <f t="shared" si="16"/>
        <v>0.89616272040252942</v>
      </c>
      <c r="O131">
        <f t="shared" si="17"/>
        <v>0.98328965155277548</v>
      </c>
      <c r="P131">
        <f t="shared" si="18"/>
        <v>0.90860942485256457</v>
      </c>
      <c r="Q131">
        <f t="shared" si="19"/>
        <v>0.89616272040252942</v>
      </c>
      <c r="R131">
        <f t="shared" si="20"/>
        <v>1</v>
      </c>
      <c r="S131" s="41"/>
      <c r="V131" s="1"/>
    </row>
    <row r="132" spans="1:22" x14ac:dyDescent="0.3">
      <c r="A132" s="42">
        <v>129</v>
      </c>
      <c r="B132" s="41">
        <v>1.1000000000000001</v>
      </c>
      <c r="D132" s="41">
        <v>1.48</v>
      </c>
      <c r="E132" s="1">
        <v>1.58</v>
      </c>
      <c r="F132" s="1">
        <v>1.46</v>
      </c>
      <c r="G132" s="1">
        <v>1.44</v>
      </c>
      <c r="H132" s="1">
        <f>'Сравнение с расчётом'!$P$7*'Проверка стенда по стёклам'!$D$8/100</f>
        <v>1.6068510407944609</v>
      </c>
      <c r="I132" s="1">
        <v>2.52</v>
      </c>
      <c r="K132" s="1">
        <v>1.44</v>
      </c>
      <c r="L132">
        <f t="shared" si="14"/>
        <v>0.6845687447519323</v>
      </c>
      <c r="M132">
        <f t="shared" si="15"/>
        <v>0</v>
      </c>
      <c r="N132">
        <f t="shared" si="16"/>
        <v>0.92105612930259972</v>
      </c>
      <c r="O132">
        <f t="shared" si="17"/>
        <v>0.98328965155277548</v>
      </c>
      <c r="P132">
        <f t="shared" si="18"/>
        <v>0.90860942485256457</v>
      </c>
      <c r="Q132">
        <f t="shared" si="19"/>
        <v>0.89616272040252942</v>
      </c>
      <c r="R132">
        <f t="shared" si="20"/>
        <v>1</v>
      </c>
      <c r="S132" s="41"/>
      <c r="V132" s="1"/>
    </row>
    <row r="133" spans="1:22" x14ac:dyDescent="0.3">
      <c r="A133" s="42">
        <v>130</v>
      </c>
      <c r="B133" s="41">
        <v>1.1000000000000001</v>
      </c>
      <c r="D133" s="41">
        <v>1.49</v>
      </c>
      <c r="E133" s="1">
        <v>1.58</v>
      </c>
      <c r="F133" s="1">
        <v>1.46</v>
      </c>
      <c r="G133" s="1">
        <v>1.44</v>
      </c>
      <c r="H133" s="1">
        <f>'Сравнение с расчётом'!$P$7*'Проверка стенда по стёклам'!$D$8/100</f>
        <v>1.6068510407944609</v>
      </c>
      <c r="I133" s="1">
        <v>2.5299999999999998</v>
      </c>
      <c r="K133" s="1">
        <v>1.44</v>
      </c>
      <c r="L133">
        <f t="shared" si="14"/>
        <v>0.6845687447519323</v>
      </c>
      <c r="M133">
        <f t="shared" si="15"/>
        <v>0</v>
      </c>
      <c r="N133">
        <f t="shared" si="16"/>
        <v>0.9272794815276173</v>
      </c>
      <c r="O133">
        <f t="shared" si="17"/>
        <v>0.98328965155277548</v>
      </c>
      <c r="P133">
        <f t="shared" si="18"/>
        <v>0.90860942485256457</v>
      </c>
      <c r="Q133">
        <f t="shared" si="19"/>
        <v>0.89616272040252942</v>
      </c>
      <c r="R133">
        <f t="shared" si="20"/>
        <v>1</v>
      </c>
      <c r="S133" s="41"/>
      <c r="V133" s="1"/>
    </row>
    <row r="134" spans="1:22" x14ac:dyDescent="0.3">
      <c r="A134" s="42">
        <v>131</v>
      </c>
      <c r="B134" s="41">
        <v>1.1000000000000001</v>
      </c>
      <c r="D134" s="41">
        <v>1.5</v>
      </c>
      <c r="E134" s="1">
        <v>1.58</v>
      </c>
      <c r="F134" s="1">
        <v>1.45</v>
      </c>
      <c r="G134" s="1">
        <v>1.45</v>
      </c>
      <c r="H134" s="1">
        <f>'Сравнение с расчётом'!$P$7*'Проверка стенда по стёклам'!$D$8/100</f>
        <v>1.6068510407944609</v>
      </c>
      <c r="I134" s="1">
        <v>2.5299999999999998</v>
      </c>
      <c r="K134" s="1">
        <v>1.45</v>
      </c>
      <c r="L134">
        <f t="shared" si="14"/>
        <v>0.6845687447519323</v>
      </c>
      <c r="M134">
        <f t="shared" si="15"/>
        <v>0</v>
      </c>
      <c r="N134">
        <f t="shared" si="16"/>
        <v>0.93350283375263488</v>
      </c>
      <c r="O134">
        <f t="shared" si="17"/>
        <v>0.98328965155277548</v>
      </c>
      <c r="P134">
        <f t="shared" si="18"/>
        <v>0.902386072627547</v>
      </c>
      <c r="Q134">
        <f t="shared" si="19"/>
        <v>0.902386072627547</v>
      </c>
      <c r="R134">
        <f t="shared" si="20"/>
        <v>1</v>
      </c>
      <c r="S134" s="41"/>
      <c r="V134" s="1"/>
    </row>
    <row r="135" spans="1:22" x14ac:dyDescent="0.3">
      <c r="A135" s="42">
        <v>132</v>
      </c>
      <c r="B135" s="41">
        <v>1.0900000000000001</v>
      </c>
      <c r="D135" s="41">
        <v>1.49</v>
      </c>
      <c r="E135" s="1">
        <v>1.57</v>
      </c>
      <c r="F135" s="1">
        <v>1.45</v>
      </c>
      <c r="G135" s="1">
        <v>1.45</v>
      </c>
      <c r="H135" s="1">
        <f>'Сравнение с расчётом'!$P$7*'Проверка стенда по стёклам'!$D$8/100</f>
        <v>1.6068510407944609</v>
      </c>
      <c r="I135" s="1">
        <v>2.5299999999999998</v>
      </c>
      <c r="K135" s="1">
        <v>1.45</v>
      </c>
      <c r="L135">
        <f t="shared" si="14"/>
        <v>0.67834539252691473</v>
      </c>
      <c r="M135">
        <f t="shared" si="15"/>
        <v>0</v>
      </c>
      <c r="N135">
        <f t="shared" si="16"/>
        <v>0.9272794815276173</v>
      </c>
      <c r="O135">
        <f t="shared" si="17"/>
        <v>0.9770662993277579</v>
      </c>
      <c r="P135">
        <f t="shared" si="18"/>
        <v>0.902386072627547</v>
      </c>
      <c r="Q135">
        <f t="shared" si="19"/>
        <v>0.902386072627547</v>
      </c>
      <c r="R135">
        <f t="shared" si="20"/>
        <v>1</v>
      </c>
      <c r="S135" s="41"/>
      <c r="V135" s="1"/>
    </row>
    <row r="136" spans="1:22" x14ac:dyDescent="0.3">
      <c r="A136" s="42">
        <v>133</v>
      </c>
      <c r="B136" s="41">
        <v>1.08</v>
      </c>
      <c r="D136" s="41">
        <v>1.49</v>
      </c>
      <c r="E136" s="1">
        <v>1.55</v>
      </c>
      <c r="F136" s="1">
        <v>1.45</v>
      </c>
      <c r="G136" s="1">
        <v>1.45</v>
      </c>
      <c r="H136" s="1">
        <f>'Сравнение с расчётом'!$P$7*'Проверка стенда по стёклам'!$D$8/100</f>
        <v>1.6068510407944609</v>
      </c>
      <c r="I136" s="1">
        <v>2.5299999999999998</v>
      </c>
      <c r="K136" s="1">
        <v>1.45</v>
      </c>
      <c r="L136">
        <f t="shared" si="14"/>
        <v>0.67212204030189715</v>
      </c>
      <c r="M136">
        <f t="shared" si="15"/>
        <v>0</v>
      </c>
      <c r="N136">
        <f t="shared" si="16"/>
        <v>0.9272794815276173</v>
      </c>
      <c r="O136">
        <f t="shared" si="17"/>
        <v>0.96461959487772275</v>
      </c>
      <c r="P136">
        <f t="shared" si="18"/>
        <v>0.902386072627547</v>
      </c>
      <c r="Q136">
        <f t="shared" si="19"/>
        <v>0.902386072627547</v>
      </c>
      <c r="R136">
        <f t="shared" si="20"/>
        <v>1</v>
      </c>
      <c r="S136" s="41"/>
      <c r="V136" s="1"/>
    </row>
    <row r="137" spans="1:22" x14ac:dyDescent="0.3">
      <c r="A137" s="42">
        <v>134</v>
      </c>
      <c r="B137" s="41">
        <v>1.07</v>
      </c>
      <c r="D137" s="41">
        <v>1.47</v>
      </c>
      <c r="E137" s="1">
        <v>1.51</v>
      </c>
      <c r="F137" s="1">
        <v>1.45</v>
      </c>
      <c r="G137" s="1">
        <v>1.45</v>
      </c>
      <c r="H137" s="1">
        <f>'Сравнение с расчётом'!$P$7*'Проверка стенда по стёклам'!$D$8/100</f>
        <v>1.6068510407944609</v>
      </c>
      <c r="I137" s="1">
        <v>2.52</v>
      </c>
      <c r="K137" s="1">
        <v>1.45</v>
      </c>
      <c r="L137">
        <f t="shared" si="14"/>
        <v>0.66589868807687957</v>
      </c>
      <c r="M137">
        <f t="shared" si="15"/>
        <v>0</v>
      </c>
      <c r="N137">
        <f t="shared" si="16"/>
        <v>0.91483277707758215</v>
      </c>
      <c r="O137">
        <f t="shared" si="17"/>
        <v>0.93972618597765245</v>
      </c>
      <c r="P137">
        <f t="shared" si="18"/>
        <v>0.902386072627547</v>
      </c>
      <c r="Q137">
        <f t="shared" si="19"/>
        <v>0.902386072627547</v>
      </c>
      <c r="R137">
        <f t="shared" si="20"/>
        <v>1</v>
      </c>
      <c r="S137" s="41"/>
      <c r="V137" s="1"/>
    </row>
    <row r="138" spans="1:22" x14ac:dyDescent="0.3">
      <c r="A138" s="42">
        <v>135</v>
      </c>
      <c r="B138" s="41">
        <v>1.06</v>
      </c>
      <c r="D138" s="41">
        <v>1.46</v>
      </c>
      <c r="E138" s="1">
        <v>1.44</v>
      </c>
      <c r="F138" s="1">
        <v>1.45</v>
      </c>
      <c r="G138" s="1">
        <v>1.44</v>
      </c>
      <c r="H138" s="1">
        <f>'Сравнение с расчётом'!$P$7*'Проверка стенда по стёклам'!$D$8/100</f>
        <v>1.6068510407944609</v>
      </c>
      <c r="I138" s="1">
        <v>2.4900000000000002</v>
      </c>
      <c r="K138" s="1">
        <v>1.44</v>
      </c>
      <c r="L138">
        <f t="shared" si="14"/>
        <v>0.659675335851862</v>
      </c>
      <c r="M138">
        <f t="shared" si="15"/>
        <v>0</v>
      </c>
      <c r="N138">
        <f t="shared" si="16"/>
        <v>0.90860942485256457</v>
      </c>
      <c r="O138">
        <f t="shared" si="17"/>
        <v>0.89616272040252942</v>
      </c>
      <c r="P138">
        <f t="shared" si="18"/>
        <v>0.902386072627547</v>
      </c>
      <c r="Q138">
        <f t="shared" si="19"/>
        <v>0.89616272040252942</v>
      </c>
      <c r="R138">
        <f t="shared" si="20"/>
        <v>1</v>
      </c>
      <c r="S138" s="41"/>
      <c r="V138" s="1"/>
    </row>
    <row r="139" spans="1:22" x14ac:dyDescent="0.3">
      <c r="A139" s="42">
        <v>136</v>
      </c>
      <c r="B139" s="41">
        <v>1.03</v>
      </c>
      <c r="D139" s="41">
        <v>1.44</v>
      </c>
      <c r="E139" s="1">
        <v>1.36</v>
      </c>
      <c r="F139" s="1">
        <v>1.46</v>
      </c>
      <c r="G139" s="1">
        <v>1.43</v>
      </c>
      <c r="H139" s="1">
        <f>'Сравнение с расчётом'!$P$7*'Проверка стенда по стёклам'!$D$8/100</f>
        <v>1.6068510407944609</v>
      </c>
      <c r="I139" s="1">
        <v>2.4300000000000002</v>
      </c>
      <c r="K139" s="1">
        <v>1.43</v>
      </c>
      <c r="L139">
        <f t="shared" si="14"/>
        <v>0.64100527917680927</v>
      </c>
      <c r="M139">
        <f t="shared" si="15"/>
        <v>0</v>
      </c>
      <c r="N139">
        <f t="shared" si="16"/>
        <v>0.89616272040252942</v>
      </c>
      <c r="O139">
        <f t="shared" si="17"/>
        <v>0.84637590260238904</v>
      </c>
      <c r="P139">
        <f t="shared" si="18"/>
        <v>0.90860942485256457</v>
      </c>
      <c r="Q139">
        <f t="shared" si="19"/>
        <v>0.88993936817751185</v>
      </c>
      <c r="R139">
        <f t="shared" si="20"/>
        <v>1</v>
      </c>
      <c r="S139" s="41"/>
      <c r="V139" s="1"/>
    </row>
    <row r="140" spans="1:22" x14ac:dyDescent="0.3">
      <c r="A140" s="42">
        <v>137</v>
      </c>
      <c r="B140" s="41">
        <v>1</v>
      </c>
      <c r="D140" s="41">
        <v>1.42</v>
      </c>
      <c r="E140" s="1">
        <v>1.27</v>
      </c>
      <c r="F140" s="1">
        <v>1.46</v>
      </c>
      <c r="G140" s="1">
        <v>1.4</v>
      </c>
      <c r="H140" s="1">
        <f>'Сравнение с расчётом'!$P$7*'Проверка стенда по стёклам'!$D$8/100</f>
        <v>1.6068510407944609</v>
      </c>
      <c r="I140" s="1">
        <v>2.36</v>
      </c>
      <c r="K140" s="1">
        <v>1.4</v>
      </c>
      <c r="L140">
        <f t="shared" si="14"/>
        <v>0.62233522250175655</v>
      </c>
      <c r="M140">
        <f t="shared" si="15"/>
        <v>0</v>
      </c>
      <c r="N140">
        <f t="shared" si="16"/>
        <v>0.88371601595249427</v>
      </c>
      <c r="O140">
        <f t="shared" si="17"/>
        <v>0.79036573257723086</v>
      </c>
      <c r="P140">
        <f t="shared" si="18"/>
        <v>0.90860942485256457</v>
      </c>
      <c r="Q140">
        <f t="shared" si="19"/>
        <v>0.87126931150245912</v>
      </c>
      <c r="R140">
        <f t="shared" si="20"/>
        <v>1</v>
      </c>
      <c r="S140" s="41"/>
      <c r="V140" s="1"/>
    </row>
    <row r="141" spans="1:22" x14ac:dyDescent="0.3">
      <c r="A141" s="42">
        <v>138</v>
      </c>
      <c r="B141" s="41">
        <v>0.97</v>
      </c>
      <c r="D141" s="41">
        <v>1.4</v>
      </c>
      <c r="E141" s="1">
        <v>1.1599999999999999</v>
      </c>
      <c r="F141" s="1">
        <v>1.42</v>
      </c>
      <c r="G141" s="1">
        <v>1.38</v>
      </c>
      <c r="H141" s="1">
        <f>'Сравнение с расчётом'!$P$7*'Проверка стенда по стёклам'!$D$8/100</f>
        <v>1.6068510407944609</v>
      </c>
      <c r="I141" s="1">
        <v>2.29</v>
      </c>
      <c r="K141" s="1">
        <v>1.38</v>
      </c>
      <c r="L141">
        <f t="shared" si="14"/>
        <v>0.60366516582670382</v>
      </c>
      <c r="M141">
        <f t="shared" si="15"/>
        <v>0</v>
      </c>
      <c r="N141">
        <f t="shared" si="16"/>
        <v>0.87126931150245912</v>
      </c>
      <c r="O141">
        <f t="shared" si="17"/>
        <v>0.72190885810203753</v>
      </c>
      <c r="P141">
        <f t="shared" si="18"/>
        <v>0.88371601595249427</v>
      </c>
      <c r="Q141">
        <f t="shared" si="19"/>
        <v>0.85882260705242397</v>
      </c>
      <c r="R141">
        <f t="shared" si="20"/>
        <v>1</v>
      </c>
      <c r="S141" s="41"/>
      <c r="V141" s="1"/>
    </row>
    <row r="142" spans="1:22" x14ac:dyDescent="0.3">
      <c r="A142" s="42">
        <v>139</v>
      </c>
      <c r="B142" s="41">
        <v>0.94</v>
      </c>
      <c r="D142" s="41">
        <v>1.36</v>
      </c>
      <c r="E142" s="1">
        <v>1.08</v>
      </c>
      <c r="F142" s="1">
        <v>1.34</v>
      </c>
      <c r="G142" s="1">
        <v>1.34</v>
      </c>
      <c r="H142" s="1">
        <f>'Сравнение с расчётом'!$P$7*'Проверка стенда по стёклам'!$D$8/100</f>
        <v>1.6068510407944609</v>
      </c>
      <c r="I142" s="1">
        <v>2.2000000000000002</v>
      </c>
      <c r="K142" s="1">
        <v>1.34</v>
      </c>
      <c r="L142">
        <f t="shared" si="14"/>
        <v>0.5849951091516512</v>
      </c>
      <c r="M142">
        <f t="shared" si="15"/>
        <v>0</v>
      </c>
      <c r="N142">
        <f t="shared" si="16"/>
        <v>0.84637590260238904</v>
      </c>
      <c r="O142">
        <f t="shared" si="17"/>
        <v>0.67212204030189715</v>
      </c>
      <c r="P142">
        <f t="shared" si="18"/>
        <v>0.83392919815235389</v>
      </c>
      <c r="Q142">
        <f t="shared" si="19"/>
        <v>0.83392919815235389</v>
      </c>
      <c r="R142">
        <f t="shared" si="20"/>
        <v>1</v>
      </c>
      <c r="S142" s="41"/>
      <c r="V142" s="1"/>
    </row>
    <row r="143" spans="1:22" x14ac:dyDescent="0.3">
      <c r="A143" s="42">
        <v>140</v>
      </c>
      <c r="B143" s="41">
        <v>0.91</v>
      </c>
      <c r="D143" s="41">
        <v>1.32</v>
      </c>
      <c r="E143" s="1">
        <v>1.01</v>
      </c>
      <c r="F143" s="1">
        <v>1.25</v>
      </c>
      <c r="G143" s="1">
        <v>1.3</v>
      </c>
      <c r="H143" s="1">
        <f>'Сравнение с расчётом'!$P$7*'Проверка стенда по стёклам'!$D$8/100</f>
        <v>1.6068510407944609</v>
      </c>
      <c r="I143" s="1">
        <v>2.12</v>
      </c>
      <c r="K143" s="1">
        <v>1.3</v>
      </c>
      <c r="L143">
        <f t="shared" si="14"/>
        <v>0.56632505247659848</v>
      </c>
      <c r="M143">
        <f t="shared" si="15"/>
        <v>0</v>
      </c>
      <c r="N143">
        <f t="shared" si="16"/>
        <v>0.82148249370231874</v>
      </c>
      <c r="O143">
        <f t="shared" si="17"/>
        <v>0.62855857472677412</v>
      </c>
      <c r="P143">
        <f t="shared" si="18"/>
        <v>0.77791902812719571</v>
      </c>
      <c r="Q143">
        <f t="shared" si="19"/>
        <v>0.80903578925228359</v>
      </c>
      <c r="R143">
        <f t="shared" si="20"/>
        <v>1</v>
      </c>
      <c r="S143" s="41"/>
      <c r="V143" s="1"/>
    </row>
    <row r="144" spans="1:22" x14ac:dyDescent="0.3">
      <c r="A144" s="42">
        <v>141</v>
      </c>
      <c r="B144" s="41">
        <v>0.88</v>
      </c>
      <c r="D144" s="41">
        <v>1.29</v>
      </c>
      <c r="E144" s="1">
        <v>0.98</v>
      </c>
      <c r="F144" s="1">
        <v>1.17</v>
      </c>
      <c r="G144" s="1">
        <v>1.27</v>
      </c>
      <c r="H144" s="1">
        <f>'Сравнение с расчётом'!$P$7*'Проверка стенда по стёклам'!$D$8/100</f>
        <v>1.6068510407944609</v>
      </c>
      <c r="I144" s="1">
        <v>2.04</v>
      </c>
      <c r="K144" s="1">
        <v>1.27</v>
      </c>
      <c r="L144">
        <f t="shared" si="14"/>
        <v>0.54765499580154575</v>
      </c>
      <c r="M144">
        <f t="shared" si="15"/>
        <v>0</v>
      </c>
      <c r="N144">
        <f t="shared" si="16"/>
        <v>0.80281243702726601</v>
      </c>
      <c r="O144">
        <f t="shared" si="17"/>
        <v>0.6098885180517214</v>
      </c>
      <c r="P144">
        <f t="shared" si="18"/>
        <v>0.72813221032705511</v>
      </c>
      <c r="Q144">
        <f t="shared" si="19"/>
        <v>0.79036573257723086</v>
      </c>
      <c r="R144">
        <f t="shared" si="20"/>
        <v>1</v>
      </c>
      <c r="V144" s="1"/>
    </row>
    <row r="145" spans="1:22" x14ac:dyDescent="0.3">
      <c r="A145" s="42">
        <v>142</v>
      </c>
      <c r="B145" s="41">
        <v>0.86</v>
      </c>
      <c r="D145" s="41">
        <v>1.26</v>
      </c>
      <c r="E145" s="1">
        <v>0.97</v>
      </c>
      <c r="F145" s="1">
        <v>1.1100000000000001</v>
      </c>
      <c r="G145" s="1">
        <v>1.27</v>
      </c>
      <c r="H145" s="1">
        <f>'Сравнение с расчётом'!$P$7*'Проверка стенда по стёклам'!$D$8/100</f>
        <v>1.6068510407944609</v>
      </c>
      <c r="I145" s="1">
        <v>2</v>
      </c>
      <c r="K145" s="1">
        <v>1.27</v>
      </c>
      <c r="L145">
        <f t="shared" si="14"/>
        <v>0.5352082913515106</v>
      </c>
      <c r="M145">
        <f t="shared" si="15"/>
        <v>0</v>
      </c>
      <c r="N145">
        <f t="shared" si="16"/>
        <v>0.78414238035221329</v>
      </c>
      <c r="O145">
        <f t="shared" si="17"/>
        <v>0.60366516582670382</v>
      </c>
      <c r="P145">
        <f t="shared" si="18"/>
        <v>0.69079209697694988</v>
      </c>
      <c r="Q145">
        <f t="shared" si="19"/>
        <v>0.79036573257723086</v>
      </c>
      <c r="R145">
        <f t="shared" si="20"/>
        <v>1</v>
      </c>
      <c r="V145" s="1"/>
    </row>
    <row r="146" spans="1:22" x14ac:dyDescent="0.3">
      <c r="A146" s="42">
        <v>143</v>
      </c>
      <c r="B146" s="41">
        <v>0.84</v>
      </c>
      <c r="D146" s="41">
        <v>1.23</v>
      </c>
      <c r="E146" s="1">
        <v>0.96</v>
      </c>
      <c r="F146" s="1">
        <v>1.05</v>
      </c>
      <c r="G146" s="1">
        <v>1.27</v>
      </c>
      <c r="H146" s="1">
        <f>'Сравнение с расчётом'!$P$7*'Проверка стенда по стёклам'!$D$8/100</f>
        <v>1.6068510407944609</v>
      </c>
      <c r="I146" s="1">
        <v>2</v>
      </c>
      <c r="K146" s="1">
        <v>1.27</v>
      </c>
      <c r="L146">
        <f t="shared" si="14"/>
        <v>0.52276158690147556</v>
      </c>
      <c r="M146">
        <f t="shared" si="15"/>
        <v>0</v>
      </c>
      <c r="N146">
        <f t="shared" si="16"/>
        <v>0.76547232367716056</v>
      </c>
      <c r="O146">
        <f t="shared" si="17"/>
        <v>0.59744181360168624</v>
      </c>
      <c r="P146">
        <f t="shared" si="18"/>
        <v>0.65345198362684442</v>
      </c>
      <c r="Q146">
        <f t="shared" si="19"/>
        <v>0.79036573257723086</v>
      </c>
      <c r="R146">
        <f t="shared" si="20"/>
        <v>1</v>
      </c>
      <c r="V146" s="1"/>
    </row>
    <row r="147" spans="1:22" x14ac:dyDescent="0.3">
      <c r="A147" s="42">
        <v>144</v>
      </c>
      <c r="B147" s="41">
        <v>0.86</v>
      </c>
      <c r="C147" s="44"/>
      <c r="D147" s="44">
        <v>1.26</v>
      </c>
      <c r="E147" s="1">
        <v>0.97</v>
      </c>
      <c r="F147" s="1">
        <v>1.1100000000000001</v>
      </c>
      <c r="G147" s="1">
        <v>1.29</v>
      </c>
      <c r="H147" s="1">
        <f>'Сравнение с расчётом'!$P$7*'Проверка стенда по стёклам'!$D$8/100</f>
        <v>1.6068510407944609</v>
      </c>
      <c r="I147" s="1">
        <v>2.04</v>
      </c>
      <c r="K147" s="1">
        <v>1.29</v>
      </c>
      <c r="L147">
        <f t="shared" ref="L147:L210" si="21">B147/$H$3</f>
        <v>0.5352082913515106</v>
      </c>
      <c r="M147">
        <f t="shared" ref="M147:M210" si="22">C147/$H$3</f>
        <v>0</v>
      </c>
      <c r="N147">
        <f t="shared" ref="N147:N210" si="23">D147/$H$3</f>
        <v>0.78414238035221329</v>
      </c>
      <c r="O147">
        <f t="shared" ref="O147:O210" si="24">E147/$H$3</f>
        <v>0.60366516582670382</v>
      </c>
      <c r="P147">
        <f t="shared" ref="P147:P210" si="25">F147/$H$3</f>
        <v>0.69079209697694988</v>
      </c>
      <c r="Q147">
        <f t="shared" ref="Q147:Q210" si="26">G147/$H$3</f>
        <v>0.80281243702726601</v>
      </c>
      <c r="R147">
        <f t="shared" ref="R147:R210" si="27">H147/$H$3</f>
        <v>1</v>
      </c>
      <c r="V147" s="1"/>
    </row>
    <row r="148" spans="1:22" x14ac:dyDescent="0.3">
      <c r="A148" s="42">
        <v>145</v>
      </c>
      <c r="B148" s="41">
        <v>0.88</v>
      </c>
      <c r="D148" s="41">
        <v>1.29</v>
      </c>
      <c r="E148" s="1">
        <v>0.98</v>
      </c>
      <c r="F148" s="1">
        <v>1.17</v>
      </c>
      <c r="G148" s="1">
        <v>1.33</v>
      </c>
      <c r="H148" s="1">
        <f>'Сравнение с расчётом'!$P$7*'Проверка стенда по стёклам'!$D$8/100</f>
        <v>1.6068510407944609</v>
      </c>
      <c r="I148" s="1">
        <v>2.12</v>
      </c>
      <c r="K148" s="1">
        <v>1.33</v>
      </c>
      <c r="L148">
        <f t="shared" si="21"/>
        <v>0.54765499580154575</v>
      </c>
      <c r="M148">
        <f t="shared" si="22"/>
        <v>0</v>
      </c>
      <c r="N148">
        <f t="shared" si="23"/>
        <v>0.80281243702726601</v>
      </c>
      <c r="O148">
        <f t="shared" si="24"/>
        <v>0.6098885180517214</v>
      </c>
      <c r="P148">
        <f t="shared" si="25"/>
        <v>0.72813221032705511</v>
      </c>
      <c r="Q148">
        <f t="shared" si="26"/>
        <v>0.82770584592733631</v>
      </c>
      <c r="R148">
        <f t="shared" si="27"/>
        <v>1</v>
      </c>
      <c r="V148" s="1"/>
    </row>
    <row r="149" spans="1:22" x14ac:dyDescent="0.3">
      <c r="A149" s="42">
        <v>146</v>
      </c>
      <c r="B149" s="41">
        <v>0.91</v>
      </c>
      <c r="D149" s="41">
        <v>1.32</v>
      </c>
      <c r="E149" s="1">
        <v>1.01</v>
      </c>
      <c r="F149" s="1">
        <v>1.25</v>
      </c>
      <c r="G149" s="1">
        <v>1.38</v>
      </c>
      <c r="H149" s="1">
        <f>'Сравнение с расчётом'!$P$7*'Проверка стенда по стёклам'!$D$8/100</f>
        <v>1.6068510407944609</v>
      </c>
      <c r="I149" s="1">
        <v>2.2000000000000002</v>
      </c>
      <c r="K149" s="1">
        <v>1.38</v>
      </c>
      <c r="L149">
        <f t="shared" si="21"/>
        <v>0.56632505247659848</v>
      </c>
      <c r="M149">
        <f t="shared" si="22"/>
        <v>0</v>
      </c>
      <c r="N149">
        <f t="shared" si="23"/>
        <v>0.82148249370231874</v>
      </c>
      <c r="O149">
        <f t="shared" si="24"/>
        <v>0.62855857472677412</v>
      </c>
      <c r="P149">
        <f t="shared" si="25"/>
        <v>0.77791902812719571</v>
      </c>
      <c r="Q149">
        <f t="shared" si="26"/>
        <v>0.85882260705242397</v>
      </c>
      <c r="R149">
        <f t="shared" si="27"/>
        <v>1</v>
      </c>
      <c r="V149" s="1"/>
    </row>
    <row r="150" spans="1:22" x14ac:dyDescent="0.3">
      <c r="A150" s="42">
        <v>147</v>
      </c>
      <c r="B150" s="41">
        <v>0.94</v>
      </c>
      <c r="D150" s="41">
        <v>1.36</v>
      </c>
      <c r="E150" s="1">
        <v>1.08</v>
      </c>
      <c r="F150" s="1">
        <v>1.34</v>
      </c>
      <c r="G150" s="1">
        <v>1.41</v>
      </c>
      <c r="H150" s="1">
        <f>'Сравнение с расчётом'!$P$7*'Проверка стенда по стёклам'!$D$8/100</f>
        <v>1.6068510407944609</v>
      </c>
      <c r="I150" s="1">
        <v>2.29</v>
      </c>
      <c r="K150" s="1">
        <v>1.41</v>
      </c>
      <c r="L150">
        <f t="shared" si="21"/>
        <v>0.5849951091516512</v>
      </c>
      <c r="M150">
        <f t="shared" si="22"/>
        <v>0</v>
      </c>
      <c r="N150">
        <f t="shared" si="23"/>
        <v>0.84637590260238904</v>
      </c>
      <c r="O150">
        <f t="shared" si="24"/>
        <v>0.67212204030189715</v>
      </c>
      <c r="P150">
        <f t="shared" si="25"/>
        <v>0.83392919815235389</v>
      </c>
      <c r="Q150">
        <f t="shared" si="26"/>
        <v>0.8774926637274767</v>
      </c>
      <c r="R150">
        <f t="shared" si="27"/>
        <v>1</v>
      </c>
      <c r="V150" s="1"/>
    </row>
    <row r="151" spans="1:22" x14ac:dyDescent="0.3">
      <c r="A151" s="42">
        <v>148</v>
      </c>
      <c r="B151" s="41">
        <v>0.97</v>
      </c>
      <c r="D151" s="41">
        <v>1.4</v>
      </c>
      <c r="E151" s="1">
        <v>1.1599999999999999</v>
      </c>
      <c r="F151" s="1">
        <v>1.42</v>
      </c>
      <c r="G151" s="1">
        <v>1.41</v>
      </c>
      <c r="H151" s="1">
        <f>'Сравнение с расчётом'!$P$7*'Проверка стенда по стёклам'!$D$8/100</f>
        <v>1.6068510407944609</v>
      </c>
      <c r="I151" s="1">
        <v>2.36</v>
      </c>
      <c r="K151" s="1">
        <v>1.41</v>
      </c>
      <c r="L151">
        <f t="shared" si="21"/>
        <v>0.60366516582670382</v>
      </c>
      <c r="M151">
        <f t="shared" si="22"/>
        <v>0</v>
      </c>
      <c r="N151">
        <f t="shared" si="23"/>
        <v>0.87126931150245912</v>
      </c>
      <c r="O151">
        <f t="shared" si="24"/>
        <v>0.72190885810203753</v>
      </c>
      <c r="P151">
        <f t="shared" si="25"/>
        <v>0.88371601595249427</v>
      </c>
      <c r="Q151">
        <f t="shared" si="26"/>
        <v>0.8774926637274767</v>
      </c>
      <c r="R151">
        <f t="shared" si="27"/>
        <v>1</v>
      </c>
      <c r="V151" s="1"/>
    </row>
    <row r="152" spans="1:22" x14ac:dyDescent="0.3">
      <c r="A152" s="42">
        <v>149</v>
      </c>
      <c r="B152" s="41">
        <v>1</v>
      </c>
      <c r="D152" s="41">
        <v>1.42</v>
      </c>
      <c r="E152" s="1">
        <v>1.27</v>
      </c>
      <c r="F152" s="1">
        <v>1.46</v>
      </c>
      <c r="G152" s="1">
        <v>1.41</v>
      </c>
      <c r="H152" s="1">
        <f>'Сравнение с расчётом'!$P$7*'Проверка стенда по стёклам'!$D$8/100</f>
        <v>1.6068510407944609</v>
      </c>
      <c r="I152" s="1">
        <v>2.4300000000000002</v>
      </c>
      <c r="K152" s="1">
        <v>1.41</v>
      </c>
      <c r="L152">
        <f t="shared" si="21"/>
        <v>0.62233522250175655</v>
      </c>
      <c r="M152">
        <f t="shared" si="22"/>
        <v>0</v>
      </c>
      <c r="N152">
        <f t="shared" si="23"/>
        <v>0.88371601595249427</v>
      </c>
      <c r="O152">
        <f t="shared" si="24"/>
        <v>0.79036573257723086</v>
      </c>
      <c r="P152">
        <f t="shared" si="25"/>
        <v>0.90860942485256457</v>
      </c>
      <c r="Q152">
        <f t="shared" si="26"/>
        <v>0.8774926637274767</v>
      </c>
      <c r="R152">
        <f t="shared" si="27"/>
        <v>1</v>
      </c>
      <c r="V152" s="1"/>
    </row>
    <row r="153" spans="1:22" x14ac:dyDescent="0.3">
      <c r="A153" s="42">
        <v>150</v>
      </c>
      <c r="B153" s="41">
        <v>1.03</v>
      </c>
      <c r="D153" s="41">
        <v>1.44</v>
      </c>
      <c r="E153" s="1">
        <v>1.36</v>
      </c>
      <c r="F153" s="1">
        <v>1.46</v>
      </c>
      <c r="G153" s="1">
        <v>1.42</v>
      </c>
      <c r="H153" s="1">
        <f>'Сравнение с расчётом'!$P$7*'Проверка стенда по стёклам'!$D$8/100</f>
        <v>1.6068510407944609</v>
      </c>
      <c r="I153" s="1">
        <v>2.4900000000000002</v>
      </c>
      <c r="K153" s="1">
        <v>1.42</v>
      </c>
      <c r="L153">
        <f t="shared" si="21"/>
        <v>0.64100527917680927</v>
      </c>
      <c r="M153">
        <f t="shared" si="22"/>
        <v>0</v>
      </c>
      <c r="N153">
        <f t="shared" si="23"/>
        <v>0.89616272040252942</v>
      </c>
      <c r="O153">
        <f t="shared" si="24"/>
        <v>0.84637590260238904</v>
      </c>
      <c r="P153">
        <f t="shared" si="25"/>
        <v>0.90860942485256457</v>
      </c>
      <c r="Q153">
        <f t="shared" si="26"/>
        <v>0.88371601595249427</v>
      </c>
      <c r="R153">
        <f t="shared" si="27"/>
        <v>1</v>
      </c>
      <c r="V153" s="1"/>
    </row>
    <row r="154" spans="1:22" x14ac:dyDescent="0.3">
      <c r="A154" s="42">
        <v>151</v>
      </c>
      <c r="B154" s="41">
        <v>1.06</v>
      </c>
      <c r="D154" s="41">
        <v>1.46</v>
      </c>
      <c r="E154" s="1">
        <v>1.44</v>
      </c>
      <c r="F154" s="1">
        <v>1.45</v>
      </c>
      <c r="G154" s="1">
        <v>1.42</v>
      </c>
      <c r="H154" s="1">
        <f>'Сравнение с расчётом'!$P$7*'Проверка стенда по стёклам'!$D$8/100</f>
        <v>1.6068510407944609</v>
      </c>
      <c r="I154" s="1">
        <v>2.52</v>
      </c>
      <c r="K154" s="1">
        <v>1.42</v>
      </c>
      <c r="L154">
        <f t="shared" si="21"/>
        <v>0.659675335851862</v>
      </c>
      <c r="M154">
        <f t="shared" si="22"/>
        <v>0</v>
      </c>
      <c r="N154">
        <f t="shared" si="23"/>
        <v>0.90860942485256457</v>
      </c>
      <c r="O154">
        <f t="shared" si="24"/>
        <v>0.89616272040252942</v>
      </c>
      <c r="P154">
        <f t="shared" si="25"/>
        <v>0.902386072627547</v>
      </c>
      <c r="Q154">
        <f t="shared" si="26"/>
        <v>0.88371601595249427</v>
      </c>
      <c r="R154">
        <f t="shared" si="27"/>
        <v>1</v>
      </c>
      <c r="V154" s="1"/>
    </row>
    <row r="155" spans="1:22" x14ac:dyDescent="0.3">
      <c r="A155" s="42">
        <v>152</v>
      </c>
      <c r="B155" s="41">
        <v>1.07</v>
      </c>
      <c r="D155" s="41">
        <v>1.47</v>
      </c>
      <c r="E155" s="1">
        <v>1.51</v>
      </c>
      <c r="F155" s="1">
        <v>1.45</v>
      </c>
      <c r="G155" s="1">
        <v>1.42</v>
      </c>
      <c r="H155" s="1">
        <f>'Сравнение с расчётом'!$P$7*'Проверка стенда по стёклам'!$D$8/100</f>
        <v>1.6068510407944609</v>
      </c>
      <c r="I155" s="1">
        <v>2.5299999999999998</v>
      </c>
      <c r="K155" s="1">
        <v>1.42</v>
      </c>
      <c r="L155">
        <f t="shared" si="21"/>
        <v>0.66589868807687957</v>
      </c>
      <c r="M155">
        <f t="shared" si="22"/>
        <v>0</v>
      </c>
      <c r="N155">
        <f t="shared" si="23"/>
        <v>0.91483277707758215</v>
      </c>
      <c r="O155">
        <f t="shared" si="24"/>
        <v>0.93972618597765245</v>
      </c>
      <c r="P155">
        <f t="shared" si="25"/>
        <v>0.902386072627547</v>
      </c>
      <c r="Q155">
        <f t="shared" si="26"/>
        <v>0.88371601595249427</v>
      </c>
      <c r="R155">
        <f t="shared" si="27"/>
        <v>1</v>
      </c>
      <c r="V155" s="1"/>
    </row>
    <row r="156" spans="1:22" x14ac:dyDescent="0.3">
      <c r="A156" s="42">
        <v>153</v>
      </c>
      <c r="B156" s="41">
        <v>1.08</v>
      </c>
      <c r="D156" s="41">
        <v>1.49</v>
      </c>
      <c r="E156" s="1">
        <v>1.55</v>
      </c>
      <c r="F156" s="1">
        <v>1.45</v>
      </c>
      <c r="G156" s="1">
        <v>1.42</v>
      </c>
      <c r="H156" s="1">
        <f>'Сравнение с расчётом'!$P$7*'Проверка стенда по стёклам'!$D$8/100</f>
        <v>1.6068510407944609</v>
      </c>
      <c r="I156" s="1">
        <v>2.5299999999999998</v>
      </c>
      <c r="K156" s="1">
        <v>1.42</v>
      </c>
      <c r="L156">
        <f t="shared" si="21"/>
        <v>0.67212204030189715</v>
      </c>
      <c r="M156">
        <f t="shared" si="22"/>
        <v>0</v>
      </c>
      <c r="N156">
        <f t="shared" si="23"/>
        <v>0.9272794815276173</v>
      </c>
      <c r="O156">
        <f t="shared" si="24"/>
        <v>0.96461959487772275</v>
      </c>
      <c r="P156">
        <f t="shared" si="25"/>
        <v>0.902386072627547</v>
      </c>
      <c r="Q156">
        <f t="shared" si="26"/>
        <v>0.88371601595249427</v>
      </c>
      <c r="R156">
        <f t="shared" si="27"/>
        <v>1</v>
      </c>
      <c r="V156" s="1"/>
    </row>
    <row r="157" spans="1:22" x14ac:dyDescent="0.3">
      <c r="A157" s="42">
        <v>154</v>
      </c>
      <c r="B157" s="41">
        <v>1.0900000000000001</v>
      </c>
      <c r="D157" s="41">
        <v>1.49</v>
      </c>
      <c r="E157" s="1">
        <v>1.57</v>
      </c>
      <c r="F157" s="1">
        <v>1.45</v>
      </c>
      <c r="G157" s="1">
        <v>1.41</v>
      </c>
      <c r="H157" s="1">
        <f>'Сравнение с расчётом'!$P$7*'Проверка стенда по стёклам'!$D$8/100</f>
        <v>1.6068510407944609</v>
      </c>
      <c r="I157" s="1">
        <v>2.5299999999999998</v>
      </c>
      <c r="K157" s="1">
        <v>1.41</v>
      </c>
      <c r="L157">
        <f t="shared" si="21"/>
        <v>0.67834539252691473</v>
      </c>
      <c r="M157">
        <f t="shared" si="22"/>
        <v>0</v>
      </c>
      <c r="N157">
        <f t="shared" si="23"/>
        <v>0.9272794815276173</v>
      </c>
      <c r="O157">
        <f t="shared" si="24"/>
        <v>0.9770662993277579</v>
      </c>
      <c r="P157">
        <f t="shared" si="25"/>
        <v>0.902386072627547</v>
      </c>
      <c r="Q157">
        <f t="shared" si="26"/>
        <v>0.8774926637274767</v>
      </c>
      <c r="R157">
        <f t="shared" si="27"/>
        <v>1</v>
      </c>
      <c r="V157" s="1"/>
    </row>
    <row r="158" spans="1:22" x14ac:dyDescent="0.3">
      <c r="A158" s="42">
        <v>155</v>
      </c>
      <c r="B158" s="41">
        <v>1.1000000000000001</v>
      </c>
      <c r="D158" s="41">
        <v>1.5</v>
      </c>
      <c r="E158" s="1">
        <v>1.58</v>
      </c>
      <c r="F158" s="1">
        <v>1.45</v>
      </c>
      <c r="G158" s="1">
        <v>1.4</v>
      </c>
      <c r="H158" s="1">
        <f>'Сравнение с расчётом'!$P$7*'Проверка стенда по стёклам'!$D$8/100</f>
        <v>1.6068510407944609</v>
      </c>
      <c r="I158" s="1">
        <v>2.5299999999999998</v>
      </c>
      <c r="K158" s="1">
        <v>1.4</v>
      </c>
      <c r="L158">
        <f t="shared" si="21"/>
        <v>0.6845687447519323</v>
      </c>
      <c r="M158">
        <f t="shared" si="22"/>
        <v>0</v>
      </c>
      <c r="N158">
        <f t="shared" si="23"/>
        <v>0.93350283375263488</v>
      </c>
      <c r="O158">
        <f t="shared" si="24"/>
        <v>0.98328965155277548</v>
      </c>
      <c r="P158">
        <f t="shared" si="25"/>
        <v>0.902386072627547</v>
      </c>
      <c r="Q158">
        <f t="shared" si="26"/>
        <v>0.87126931150245912</v>
      </c>
      <c r="R158">
        <f t="shared" si="27"/>
        <v>1</v>
      </c>
      <c r="V158" s="1"/>
    </row>
    <row r="159" spans="1:22" x14ac:dyDescent="0.3">
      <c r="A159" s="42">
        <v>156</v>
      </c>
      <c r="B159" s="41">
        <v>1.1000000000000001</v>
      </c>
      <c r="D159" s="41">
        <v>1.49</v>
      </c>
      <c r="E159" s="1">
        <v>1.58</v>
      </c>
      <c r="F159" s="1">
        <v>1.46</v>
      </c>
      <c r="G159" s="1">
        <v>1.41</v>
      </c>
      <c r="H159" s="1">
        <f>'Сравнение с расчётом'!$P$7*'Проверка стенда по стёклам'!$D$8/100</f>
        <v>1.6068510407944609</v>
      </c>
      <c r="I159" s="1">
        <v>2.52</v>
      </c>
      <c r="K159" s="1">
        <v>1.41</v>
      </c>
      <c r="L159">
        <f t="shared" si="21"/>
        <v>0.6845687447519323</v>
      </c>
      <c r="M159">
        <f t="shared" si="22"/>
        <v>0</v>
      </c>
      <c r="N159">
        <f t="shared" si="23"/>
        <v>0.9272794815276173</v>
      </c>
      <c r="O159">
        <f t="shared" si="24"/>
        <v>0.98328965155277548</v>
      </c>
      <c r="P159">
        <f t="shared" si="25"/>
        <v>0.90860942485256457</v>
      </c>
      <c r="Q159">
        <f t="shared" si="26"/>
        <v>0.8774926637274767</v>
      </c>
      <c r="R159">
        <f t="shared" si="27"/>
        <v>1</v>
      </c>
      <c r="V159" s="1"/>
    </row>
    <row r="160" spans="1:22" x14ac:dyDescent="0.3">
      <c r="A160" s="42">
        <v>157</v>
      </c>
      <c r="B160" s="41">
        <v>1.1000000000000001</v>
      </c>
      <c r="D160" s="41">
        <v>1.48</v>
      </c>
      <c r="E160" s="1">
        <v>1.58</v>
      </c>
      <c r="F160" s="1">
        <v>1.46</v>
      </c>
      <c r="G160" s="1">
        <v>1.41</v>
      </c>
      <c r="H160" s="1">
        <f>'Сравнение с расчётом'!$P$7*'Проверка стенда по стёклам'!$D$8/100</f>
        <v>1.6068510407944609</v>
      </c>
      <c r="I160" s="1">
        <v>2.4900000000000002</v>
      </c>
      <c r="K160" s="1">
        <v>1.41</v>
      </c>
      <c r="L160">
        <f t="shared" si="21"/>
        <v>0.6845687447519323</v>
      </c>
      <c r="M160">
        <f t="shared" si="22"/>
        <v>0</v>
      </c>
      <c r="N160">
        <f t="shared" si="23"/>
        <v>0.92105612930259972</v>
      </c>
      <c r="O160">
        <f t="shared" si="24"/>
        <v>0.98328965155277548</v>
      </c>
      <c r="P160">
        <f t="shared" si="25"/>
        <v>0.90860942485256457</v>
      </c>
      <c r="Q160">
        <f t="shared" si="26"/>
        <v>0.8774926637274767</v>
      </c>
      <c r="R160">
        <f t="shared" si="27"/>
        <v>1</v>
      </c>
      <c r="V160" s="1"/>
    </row>
    <row r="161" spans="1:22" x14ac:dyDescent="0.3">
      <c r="A161" s="42">
        <v>158</v>
      </c>
      <c r="B161" s="41">
        <v>1.0900000000000001</v>
      </c>
      <c r="D161" s="41">
        <v>1.44</v>
      </c>
      <c r="E161" s="1">
        <v>1.58</v>
      </c>
      <c r="F161" s="1">
        <v>1.46</v>
      </c>
      <c r="G161" s="1">
        <v>1.42</v>
      </c>
      <c r="H161" s="1">
        <f>'Сравнение с расчётом'!$P$7*'Проверка стенда по стёклам'!$D$8/100</f>
        <v>1.6068510407944609</v>
      </c>
      <c r="I161" s="1">
        <v>2.4300000000000002</v>
      </c>
      <c r="K161" s="1">
        <v>1.42</v>
      </c>
      <c r="L161">
        <f t="shared" si="21"/>
        <v>0.67834539252691473</v>
      </c>
      <c r="M161">
        <f t="shared" si="22"/>
        <v>0</v>
      </c>
      <c r="N161">
        <f t="shared" si="23"/>
        <v>0.89616272040252942</v>
      </c>
      <c r="O161">
        <f t="shared" si="24"/>
        <v>0.98328965155277548</v>
      </c>
      <c r="P161">
        <f t="shared" si="25"/>
        <v>0.90860942485256457</v>
      </c>
      <c r="Q161">
        <f t="shared" si="26"/>
        <v>0.88371601595249427</v>
      </c>
      <c r="R161">
        <f t="shared" si="27"/>
        <v>1</v>
      </c>
      <c r="V161" s="1"/>
    </row>
    <row r="162" spans="1:22" x14ac:dyDescent="0.3">
      <c r="A162" s="42">
        <v>159</v>
      </c>
      <c r="B162" s="41">
        <v>1.05</v>
      </c>
      <c r="D162" s="41">
        <v>1.37</v>
      </c>
      <c r="E162" s="1">
        <v>1.58</v>
      </c>
      <c r="F162" s="1">
        <v>1.46</v>
      </c>
      <c r="G162" s="1">
        <v>1.44</v>
      </c>
      <c r="H162" s="1">
        <f>'Сравнение с расчётом'!$P$7*'Проверка стенда по стёклам'!$D$8/100</f>
        <v>1.6068510407944609</v>
      </c>
      <c r="I162" s="1">
        <v>2.3199999999999998</v>
      </c>
      <c r="K162" s="1">
        <v>1.44</v>
      </c>
      <c r="L162">
        <f t="shared" si="21"/>
        <v>0.65345198362684442</v>
      </c>
      <c r="M162">
        <f t="shared" si="22"/>
        <v>0</v>
      </c>
      <c r="N162">
        <f t="shared" si="23"/>
        <v>0.85259925482740662</v>
      </c>
      <c r="O162">
        <f t="shared" si="24"/>
        <v>0.98328965155277548</v>
      </c>
      <c r="P162">
        <f t="shared" si="25"/>
        <v>0.90860942485256457</v>
      </c>
      <c r="Q162">
        <f t="shared" si="26"/>
        <v>0.89616272040252942</v>
      </c>
      <c r="R162">
        <f t="shared" si="27"/>
        <v>1</v>
      </c>
      <c r="V162" s="1"/>
    </row>
    <row r="163" spans="1:22" x14ac:dyDescent="0.3">
      <c r="A163" s="42">
        <v>160</v>
      </c>
      <c r="B163" s="41">
        <v>1</v>
      </c>
      <c r="D163" s="41">
        <v>1.3</v>
      </c>
      <c r="E163" s="1">
        <v>1.58</v>
      </c>
      <c r="F163" s="1">
        <v>1.46</v>
      </c>
      <c r="G163" s="1">
        <v>1.45</v>
      </c>
      <c r="H163" s="1">
        <f>'Сравнение с расчётом'!$P$7*'Проверка стенда по стёклам'!$D$8/100</f>
        <v>1.6068510407944609</v>
      </c>
      <c r="I163" s="1">
        <v>2.16</v>
      </c>
      <c r="K163" s="1">
        <v>1.45</v>
      </c>
      <c r="L163">
        <f t="shared" si="21"/>
        <v>0.62233522250175655</v>
      </c>
      <c r="M163">
        <f t="shared" si="22"/>
        <v>0</v>
      </c>
      <c r="N163">
        <f t="shared" si="23"/>
        <v>0.80903578925228359</v>
      </c>
      <c r="O163">
        <f t="shared" si="24"/>
        <v>0.98328965155277548</v>
      </c>
      <c r="P163">
        <f t="shared" si="25"/>
        <v>0.90860942485256457</v>
      </c>
      <c r="Q163">
        <f t="shared" si="26"/>
        <v>0.902386072627547</v>
      </c>
      <c r="R163">
        <f t="shared" si="27"/>
        <v>1</v>
      </c>
      <c r="V163" s="1"/>
    </row>
    <row r="164" spans="1:22" x14ac:dyDescent="0.3">
      <c r="A164" s="42">
        <v>161</v>
      </c>
      <c r="B164" s="41">
        <v>0.94</v>
      </c>
      <c r="D164" s="41">
        <v>1.25</v>
      </c>
      <c r="E164" s="1">
        <v>1.58</v>
      </c>
      <c r="F164" s="1">
        <v>1.46</v>
      </c>
      <c r="G164" s="1">
        <v>1.47</v>
      </c>
      <c r="H164" s="1">
        <f>'Сравнение с расчётом'!$P$7*'Проверка стенда по стёклам'!$D$8/100</f>
        <v>1.6068510407944609</v>
      </c>
      <c r="I164" s="1">
        <v>1.96</v>
      </c>
      <c r="K164" s="1">
        <v>1.47</v>
      </c>
      <c r="L164">
        <f t="shared" si="21"/>
        <v>0.5849951091516512</v>
      </c>
      <c r="M164">
        <f t="shared" si="22"/>
        <v>0</v>
      </c>
      <c r="N164">
        <f t="shared" si="23"/>
        <v>0.77791902812719571</v>
      </c>
      <c r="O164">
        <f t="shared" si="24"/>
        <v>0.98328965155277548</v>
      </c>
      <c r="P164">
        <f t="shared" si="25"/>
        <v>0.90860942485256457</v>
      </c>
      <c r="Q164">
        <f t="shared" si="26"/>
        <v>0.91483277707758215</v>
      </c>
      <c r="R164">
        <f t="shared" si="27"/>
        <v>1</v>
      </c>
      <c r="V164" s="1"/>
    </row>
    <row r="165" spans="1:22" x14ac:dyDescent="0.3">
      <c r="A165" s="42">
        <v>162</v>
      </c>
      <c r="B165" s="41">
        <v>0.88</v>
      </c>
      <c r="D165" s="41">
        <v>1.23</v>
      </c>
      <c r="E165" s="1">
        <v>1.53</v>
      </c>
      <c r="F165" s="1">
        <v>1.46</v>
      </c>
      <c r="G165" s="1">
        <v>1.47</v>
      </c>
      <c r="H165" s="1">
        <f>'Сравнение с расчётом'!$P$7*'Проверка стенда по стёклам'!$D$8/100</f>
        <v>1.6068510407944609</v>
      </c>
      <c r="I165" s="1">
        <v>1.73</v>
      </c>
      <c r="K165" s="1">
        <v>1.47</v>
      </c>
      <c r="L165">
        <f t="shared" si="21"/>
        <v>0.54765499580154575</v>
      </c>
      <c r="M165">
        <f t="shared" si="22"/>
        <v>0</v>
      </c>
      <c r="N165">
        <f t="shared" si="23"/>
        <v>0.76547232367716056</v>
      </c>
      <c r="O165">
        <f t="shared" si="24"/>
        <v>0.9521728904276876</v>
      </c>
      <c r="P165">
        <f t="shared" si="25"/>
        <v>0.90860942485256457</v>
      </c>
      <c r="Q165">
        <f t="shared" si="26"/>
        <v>0.91483277707758215</v>
      </c>
      <c r="R165">
        <f t="shared" si="27"/>
        <v>1</v>
      </c>
      <c r="V165" s="1"/>
    </row>
    <row r="166" spans="1:22" x14ac:dyDescent="0.3">
      <c r="A166" s="42">
        <v>163</v>
      </c>
      <c r="B166" s="41">
        <v>0.84</v>
      </c>
      <c r="D166" s="41">
        <v>1.26</v>
      </c>
      <c r="E166" s="1">
        <v>1.41</v>
      </c>
      <c r="F166" s="1">
        <v>1.47</v>
      </c>
      <c r="G166" s="1">
        <v>1.46</v>
      </c>
      <c r="H166" s="1">
        <f>'Сравнение с расчётом'!$P$7*'Проверка стенда по стёклам'!$D$8/100</f>
        <v>1.6068510407944609</v>
      </c>
      <c r="I166" s="1">
        <v>1.51</v>
      </c>
      <c r="K166" s="1">
        <v>1.46</v>
      </c>
      <c r="L166">
        <f t="shared" si="21"/>
        <v>0.52276158690147556</v>
      </c>
      <c r="M166">
        <f t="shared" si="22"/>
        <v>0</v>
      </c>
      <c r="N166">
        <f t="shared" si="23"/>
        <v>0.78414238035221329</v>
      </c>
      <c r="O166">
        <f t="shared" si="24"/>
        <v>0.8774926637274767</v>
      </c>
      <c r="P166">
        <f t="shared" si="25"/>
        <v>0.91483277707758215</v>
      </c>
      <c r="Q166">
        <f t="shared" si="26"/>
        <v>0.90860942485256457</v>
      </c>
      <c r="R166">
        <f t="shared" si="27"/>
        <v>1</v>
      </c>
      <c r="V166" s="1"/>
    </row>
    <row r="167" spans="1:22" x14ac:dyDescent="0.3">
      <c r="A167" s="42">
        <v>164</v>
      </c>
      <c r="B167" s="41">
        <v>0.85</v>
      </c>
      <c r="D167" s="41">
        <v>1.32</v>
      </c>
      <c r="E167" s="1">
        <v>1.28</v>
      </c>
      <c r="F167" s="1">
        <v>1.48</v>
      </c>
      <c r="G167" s="1">
        <v>1.45</v>
      </c>
      <c r="H167" s="1">
        <f>'Сравнение с расчётом'!$P$7*'Проверка стенда по стёклам'!$D$8/100</f>
        <v>1.6068510407944609</v>
      </c>
      <c r="I167" s="1">
        <v>1.32</v>
      </c>
      <c r="K167" s="1">
        <v>1.45</v>
      </c>
      <c r="L167">
        <f t="shared" si="21"/>
        <v>0.52898493912649314</v>
      </c>
      <c r="M167">
        <f t="shared" si="22"/>
        <v>0</v>
      </c>
      <c r="N167">
        <f t="shared" si="23"/>
        <v>0.82148249370231874</v>
      </c>
      <c r="O167">
        <f t="shared" si="24"/>
        <v>0.79658908480224844</v>
      </c>
      <c r="P167">
        <f t="shared" si="25"/>
        <v>0.92105612930259972</v>
      </c>
      <c r="Q167">
        <f t="shared" si="26"/>
        <v>0.902386072627547</v>
      </c>
      <c r="R167">
        <f t="shared" si="27"/>
        <v>1</v>
      </c>
      <c r="V167" s="1"/>
    </row>
    <row r="168" spans="1:22" x14ac:dyDescent="0.3">
      <c r="A168" s="42">
        <v>165</v>
      </c>
      <c r="B168" s="41">
        <v>0.84</v>
      </c>
      <c r="D168" s="41">
        <v>1.39</v>
      </c>
      <c r="E168" s="1">
        <v>1.22</v>
      </c>
      <c r="F168" s="1">
        <v>1.49</v>
      </c>
      <c r="G168" s="1">
        <v>1.45</v>
      </c>
      <c r="H168" s="1">
        <f>'Сравнение с расчётом'!$P$7*'Проверка стенда по стёклам'!$D$8/100</f>
        <v>1.6068510407944609</v>
      </c>
      <c r="I168" s="1">
        <v>1.18</v>
      </c>
      <c r="K168" s="1">
        <v>1.45</v>
      </c>
      <c r="L168">
        <f t="shared" si="21"/>
        <v>0.52276158690147556</v>
      </c>
      <c r="M168">
        <f t="shared" si="22"/>
        <v>0</v>
      </c>
      <c r="N168">
        <f t="shared" si="23"/>
        <v>0.86504595927744155</v>
      </c>
      <c r="O168">
        <f t="shared" si="24"/>
        <v>0.75924897145214298</v>
      </c>
      <c r="P168">
        <f t="shared" si="25"/>
        <v>0.9272794815276173</v>
      </c>
      <c r="Q168">
        <f t="shared" si="26"/>
        <v>0.902386072627547</v>
      </c>
      <c r="R168">
        <f t="shared" si="27"/>
        <v>1</v>
      </c>
      <c r="V168" s="1"/>
    </row>
    <row r="169" spans="1:22" x14ac:dyDescent="0.3">
      <c r="A169" s="42">
        <v>166</v>
      </c>
      <c r="B169" s="41">
        <v>0.85</v>
      </c>
      <c r="D169" s="41">
        <v>1.42</v>
      </c>
      <c r="E169" s="1">
        <v>1.28</v>
      </c>
      <c r="F169" s="1">
        <v>1.5</v>
      </c>
      <c r="G169" s="1">
        <v>1.44</v>
      </c>
      <c r="H169" s="1">
        <f>'Сравнение с расчётом'!$P$7*'Проверка стенда по стёклам'!$D$8/100</f>
        <v>1.6068510407944609</v>
      </c>
      <c r="I169" s="1">
        <v>1.21</v>
      </c>
      <c r="K169" s="1">
        <v>1.44</v>
      </c>
      <c r="L169">
        <f t="shared" si="21"/>
        <v>0.52898493912649314</v>
      </c>
      <c r="M169">
        <f t="shared" si="22"/>
        <v>0</v>
      </c>
      <c r="N169">
        <f t="shared" si="23"/>
        <v>0.88371601595249427</v>
      </c>
      <c r="O169">
        <f t="shared" si="24"/>
        <v>0.79658908480224844</v>
      </c>
      <c r="P169">
        <f t="shared" si="25"/>
        <v>0.93350283375263488</v>
      </c>
      <c r="Q169">
        <f t="shared" si="26"/>
        <v>0.89616272040252942</v>
      </c>
      <c r="R169">
        <f t="shared" si="27"/>
        <v>1</v>
      </c>
      <c r="V169" s="1"/>
    </row>
    <row r="170" spans="1:22" x14ac:dyDescent="0.3">
      <c r="A170" s="42">
        <v>167</v>
      </c>
      <c r="B170" s="41">
        <v>0.88</v>
      </c>
      <c r="D170" s="41">
        <v>1.35</v>
      </c>
      <c r="E170" s="1">
        <v>1.43</v>
      </c>
      <c r="F170" s="1">
        <v>1.5</v>
      </c>
      <c r="G170" s="1">
        <v>1.44</v>
      </c>
      <c r="H170" s="1">
        <f>'Сравнение с расчётом'!$P$7*'Проверка стенда по стёклам'!$D$8/100</f>
        <v>1.6068510407944609</v>
      </c>
      <c r="I170" s="1">
        <v>1.3</v>
      </c>
      <c r="K170" s="1">
        <v>1.44</v>
      </c>
      <c r="L170">
        <f t="shared" si="21"/>
        <v>0.54765499580154575</v>
      </c>
      <c r="M170">
        <f t="shared" si="22"/>
        <v>0</v>
      </c>
      <c r="N170">
        <f t="shared" si="23"/>
        <v>0.84015255037737147</v>
      </c>
      <c r="O170">
        <f t="shared" si="24"/>
        <v>0.88993936817751185</v>
      </c>
      <c r="P170">
        <f t="shared" si="25"/>
        <v>0.93350283375263488</v>
      </c>
      <c r="Q170">
        <f t="shared" si="26"/>
        <v>0.89616272040252942</v>
      </c>
      <c r="R170">
        <f t="shared" si="27"/>
        <v>1</v>
      </c>
      <c r="V170" s="1"/>
    </row>
    <row r="171" spans="1:22" x14ac:dyDescent="0.3">
      <c r="A171" s="42">
        <v>168</v>
      </c>
      <c r="B171" s="41">
        <v>0.87</v>
      </c>
      <c r="D171" s="41">
        <v>1.24</v>
      </c>
      <c r="E171" s="1">
        <v>1.54</v>
      </c>
      <c r="F171" s="1">
        <v>1.5</v>
      </c>
      <c r="G171" s="1">
        <v>1.43</v>
      </c>
      <c r="H171" s="1">
        <f>'Сравнение с расчётом'!$P$7*'Проверка стенда по стёклам'!$D$8/100</f>
        <v>1.6068510407944609</v>
      </c>
      <c r="I171" s="1">
        <v>1.46</v>
      </c>
      <c r="K171" s="1">
        <v>1.43</v>
      </c>
      <c r="L171">
        <f t="shared" si="21"/>
        <v>0.54143164357652818</v>
      </c>
      <c r="M171">
        <f t="shared" si="22"/>
        <v>0</v>
      </c>
      <c r="N171">
        <f t="shared" si="23"/>
        <v>0.77169567590217814</v>
      </c>
      <c r="O171">
        <f t="shared" si="24"/>
        <v>0.95839624265270518</v>
      </c>
      <c r="P171">
        <f t="shared" si="25"/>
        <v>0.93350283375263488</v>
      </c>
      <c r="Q171">
        <f t="shared" si="26"/>
        <v>0.88993936817751185</v>
      </c>
      <c r="R171">
        <f t="shared" si="27"/>
        <v>1</v>
      </c>
      <c r="V171" s="1"/>
    </row>
    <row r="172" spans="1:22" x14ac:dyDescent="0.3">
      <c r="A172" s="42">
        <v>169</v>
      </c>
      <c r="B172" s="41">
        <v>0.83</v>
      </c>
      <c r="D172" s="41">
        <v>1.19</v>
      </c>
      <c r="E172" s="1">
        <v>1.58</v>
      </c>
      <c r="F172" s="1">
        <v>1.48</v>
      </c>
      <c r="G172" s="1">
        <v>1.42</v>
      </c>
      <c r="H172" s="1">
        <f>'Сравнение с расчётом'!$P$7*'Проверка стенда по стёклам'!$D$8/100</f>
        <v>1.6068510407944609</v>
      </c>
      <c r="I172" s="1">
        <v>1.6</v>
      </c>
      <c r="K172" s="1">
        <v>1.42</v>
      </c>
      <c r="L172">
        <f t="shared" si="21"/>
        <v>0.51653823467645799</v>
      </c>
      <c r="M172">
        <f t="shared" si="22"/>
        <v>0</v>
      </c>
      <c r="N172">
        <f t="shared" si="23"/>
        <v>0.74057891477709026</v>
      </c>
      <c r="O172">
        <f t="shared" si="24"/>
        <v>0.98328965155277548</v>
      </c>
      <c r="P172">
        <f t="shared" si="25"/>
        <v>0.92105612930259972</v>
      </c>
      <c r="Q172">
        <f t="shared" si="26"/>
        <v>0.88371601595249427</v>
      </c>
      <c r="R172">
        <f t="shared" si="27"/>
        <v>1</v>
      </c>
      <c r="V172" s="1"/>
    </row>
    <row r="173" spans="1:22" x14ac:dyDescent="0.3">
      <c r="A173" s="42">
        <v>170</v>
      </c>
      <c r="B173" s="41">
        <v>0.78</v>
      </c>
      <c r="D173" s="41">
        <v>1.23</v>
      </c>
      <c r="E173" s="1">
        <v>1.56</v>
      </c>
      <c r="F173" s="1">
        <v>1.45</v>
      </c>
      <c r="G173" s="1">
        <v>1.42</v>
      </c>
      <c r="H173" s="1">
        <f>'Сравнение с расчётом'!$P$7*'Проверка стенда по стёклам'!$D$8/100</f>
        <v>1.6068510407944609</v>
      </c>
      <c r="I173" s="1">
        <v>1.7</v>
      </c>
      <c r="K173" s="1">
        <v>1.42</v>
      </c>
      <c r="L173">
        <f t="shared" si="21"/>
        <v>0.48542147355137016</v>
      </c>
      <c r="M173">
        <f t="shared" si="22"/>
        <v>0</v>
      </c>
      <c r="N173">
        <f t="shared" si="23"/>
        <v>0.76547232367716056</v>
      </c>
      <c r="O173">
        <f t="shared" si="24"/>
        <v>0.97084294710274033</v>
      </c>
      <c r="P173">
        <f t="shared" si="25"/>
        <v>0.902386072627547</v>
      </c>
      <c r="Q173">
        <f t="shared" si="26"/>
        <v>0.88371601595249427</v>
      </c>
      <c r="R173">
        <f t="shared" si="27"/>
        <v>1</v>
      </c>
      <c r="V173" s="1"/>
    </row>
    <row r="174" spans="1:22" x14ac:dyDescent="0.3">
      <c r="A174" s="42">
        <v>171</v>
      </c>
      <c r="B174" s="41">
        <v>0.78</v>
      </c>
      <c r="D174" s="41">
        <v>1.32</v>
      </c>
      <c r="E174" s="1">
        <v>1.53</v>
      </c>
      <c r="F174" s="1">
        <v>1.42</v>
      </c>
      <c r="G174" s="1">
        <v>1.42</v>
      </c>
      <c r="H174" s="1">
        <f>'Сравнение с расчётом'!$P$7*'Проверка стенда по стёклам'!$D$8/100</f>
        <v>1.6068510407944609</v>
      </c>
      <c r="I174" s="1">
        <v>1.8</v>
      </c>
      <c r="K174" s="1">
        <v>1.42</v>
      </c>
      <c r="L174">
        <f t="shared" si="21"/>
        <v>0.48542147355137016</v>
      </c>
      <c r="M174">
        <f t="shared" si="22"/>
        <v>0</v>
      </c>
      <c r="N174">
        <f t="shared" si="23"/>
        <v>0.82148249370231874</v>
      </c>
      <c r="O174">
        <f t="shared" si="24"/>
        <v>0.9521728904276876</v>
      </c>
      <c r="P174">
        <f t="shared" si="25"/>
        <v>0.88371601595249427</v>
      </c>
      <c r="Q174">
        <f t="shared" si="26"/>
        <v>0.88371601595249427</v>
      </c>
      <c r="R174">
        <f t="shared" si="27"/>
        <v>1</v>
      </c>
      <c r="V174" s="1"/>
    </row>
    <row r="175" spans="1:22" x14ac:dyDescent="0.3">
      <c r="A175" s="42">
        <v>172</v>
      </c>
      <c r="B175" s="41">
        <v>0.84</v>
      </c>
      <c r="D175" s="41">
        <v>1.36</v>
      </c>
      <c r="E175" s="1">
        <v>1.49</v>
      </c>
      <c r="F175" s="1">
        <v>1.38</v>
      </c>
      <c r="G175" s="1">
        <v>1.43</v>
      </c>
      <c r="H175" s="1">
        <f>'Сравнение с расчётом'!$P$7*'Проверка стенда по стёклам'!$D$8/100</f>
        <v>1.6068510407944609</v>
      </c>
      <c r="I175" s="1">
        <v>1.94</v>
      </c>
      <c r="K175" s="1">
        <v>1.43</v>
      </c>
      <c r="L175">
        <f t="shared" si="21"/>
        <v>0.52276158690147556</v>
      </c>
      <c r="M175">
        <f t="shared" si="22"/>
        <v>0</v>
      </c>
      <c r="N175">
        <f t="shared" si="23"/>
        <v>0.84637590260238904</v>
      </c>
      <c r="O175">
        <f t="shared" si="24"/>
        <v>0.9272794815276173</v>
      </c>
      <c r="P175">
        <f t="shared" si="25"/>
        <v>0.85882260705242397</v>
      </c>
      <c r="Q175">
        <f t="shared" si="26"/>
        <v>0.88993936817751185</v>
      </c>
      <c r="R175">
        <f t="shared" si="27"/>
        <v>1</v>
      </c>
      <c r="V175" s="1"/>
    </row>
    <row r="176" spans="1:22" x14ac:dyDescent="0.3">
      <c r="A176" s="42">
        <v>173</v>
      </c>
      <c r="B176" s="41">
        <v>0.88</v>
      </c>
      <c r="D176" s="41">
        <v>1.31</v>
      </c>
      <c r="E176" s="1">
        <v>1.45</v>
      </c>
      <c r="F176" s="1">
        <v>1.31</v>
      </c>
      <c r="G176" s="1">
        <v>1.42</v>
      </c>
      <c r="H176" s="1">
        <f>'Сравнение с расчётом'!$P$7*'Проверка стенда по стёклам'!$D$8/100</f>
        <v>1.6068510407944609</v>
      </c>
      <c r="I176" s="1">
        <v>2.04</v>
      </c>
      <c r="K176" s="1">
        <v>1.42</v>
      </c>
      <c r="L176">
        <f t="shared" si="21"/>
        <v>0.54765499580154575</v>
      </c>
      <c r="M176">
        <f t="shared" si="22"/>
        <v>0</v>
      </c>
      <c r="N176">
        <f t="shared" si="23"/>
        <v>0.81525914147730116</v>
      </c>
      <c r="O176">
        <f t="shared" si="24"/>
        <v>0.902386072627547</v>
      </c>
      <c r="P176">
        <f t="shared" si="25"/>
        <v>0.81525914147730116</v>
      </c>
      <c r="Q176">
        <f t="shared" si="26"/>
        <v>0.88371601595249427</v>
      </c>
      <c r="R176">
        <f t="shared" si="27"/>
        <v>1</v>
      </c>
      <c r="V176" s="1"/>
    </row>
    <row r="177" spans="1:22" x14ac:dyDescent="0.3">
      <c r="A177" s="42">
        <v>174</v>
      </c>
      <c r="B177" s="41">
        <v>0.87</v>
      </c>
      <c r="D177" s="41">
        <v>1.2</v>
      </c>
      <c r="E177" s="1">
        <v>1.4</v>
      </c>
      <c r="F177" s="1">
        <v>1.22</v>
      </c>
      <c r="G177" s="1">
        <v>1.41</v>
      </c>
      <c r="H177" s="1">
        <f>'Сравнение с расчётом'!$P$7*'Проверка стенда по стёклам'!$D$8/100</f>
        <v>1.6068510407944609</v>
      </c>
      <c r="I177" s="1">
        <v>2.1800000000000002</v>
      </c>
      <c r="K177" s="1">
        <v>1.41</v>
      </c>
      <c r="L177">
        <f t="shared" si="21"/>
        <v>0.54143164357652818</v>
      </c>
      <c r="M177">
        <f t="shared" si="22"/>
        <v>0</v>
      </c>
      <c r="N177">
        <f t="shared" si="23"/>
        <v>0.74680226700210783</v>
      </c>
      <c r="O177">
        <f t="shared" si="24"/>
        <v>0.87126931150245912</v>
      </c>
      <c r="P177">
        <f t="shared" si="25"/>
        <v>0.75924897145214298</v>
      </c>
      <c r="Q177">
        <f t="shared" si="26"/>
        <v>0.8774926637274767</v>
      </c>
      <c r="R177">
        <f t="shared" si="27"/>
        <v>1</v>
      </c>
      <c r="V177" s="1"/>
    </row>
    <row r="178" spans="1:22" x14ac:dyDescent="0.3">
      <c r="A178" s="42">
        <v>175</v>
      </c>
      <c r="B178" s="41">
        <v>0.83</v>
      </c>
      <c r="D178" s="41">
        <v>1.1000000000000001</v>
      </c>
      <c r="E178" s="1">
        <v>1.35</v>
      </c>
      <c r="F178" s="1">
        <v>1.1299999999999999</v>
      </c>
      <c r="G178" s="1">
        <v>1.4</v>
      </c>
      <c r="H178" s="1">
        <f>'Сравнение с расчётом'!$P$7*'Проверка стенда по стёклам'!$D$8/100</f>
        <v>1.6068510407944609</v>
      </c>
      <c r="I178" s="1">
        <v>2.2000000000000002</v>
      </c>
      <c r="K178" s="1">
        <v>1.4</v>
      </c>
      <c r="L178">
        <f t="shared" si="21"/>
        <v>0.51653823467645799</v>
      </c>
      <c r="M178">
        <f t="shared" si="22"/>
        <v>0</v>
      </c>
      <c r="N178">
        <f t="shared" si="23"/>
        <v>0.6845687447519323</v>
      </c>
      <c r="O178">
        <f t="shared" si="24"/>
        <v>0.84015255037737147</v>
      </c>
      <c r="P178">
        <f t="shared" si="25"/>
        <v>0.70323880142698492</v>
      </c>
      <c r="Q178">
        <f t="shared" si="26"/>
        <v>0.87126931150245912</v>
      </c>
      <c r="R178">
        <f t="shared" si="27"/>
        <v>1</v>
      </c>
      <c r="V178" s="1"/>
    </row>
    <row r="179" spans="1:22" x14ac:dyDescent="0.3">
      <c r="A179" s="42">
        <v>176</v>
      </c>
      <c r="B179" s="41">
        <v>0.82</v>
      </c>
      <c r="D179" s="41">
        <v>1</v>
      </c>
      <c r="E179" s="1">
        <v>1.27</v>
      </c>
      <c r="F179" s="1">
        <v>1.02</v>
      </c>
      <c r="G179" s="1">
        <v>1.38</v>
      </c>
      <c r="H179" s="1">
        <f>'Сравнение с расчётом'!$P$7*'Проверка стенда по стёклам'!$D$8/100</f>
        <v>1.6068510407944609</v>
      </c>
      <c r="I179" s="1">
        <v>2.16</v>
      </c>
      <c r="K179" s="1">
        <v>1.38</v>
      </c>
      <c r="L179">
        <f t="shared" si="21"/>
        <v>0.51031488245144041</v>
      </c>
      <c r="M179">
        <f t="shared" si="22"/>
        <v>0</v>
      </c>
      <c r="N179">
        <f t="shared" si="23"/>
        <v>0.62233522250175655</v>
      </c>
      <c r="O179">
        <f t="shared" si="24"/>
        <v>0.79036573257723086</v>
      </c>
      <c r="P179">
        <f t="shared" si="25"/>
        <v>0.6347819269517917</v>
      </c>
      <c r="Q179">
        <f t="shared" si="26"/>
        <v>0.85882260705242397</v>
      </c>
      <c r="R179">
        <f t="shared" si="27"/>
        <v>1</v>
      </c>
      <c r="V179" s="1"/>
    </row>
    <row r="180" spans="1:22" x14ac:dyDescent="0.3">
      <c r="A180" s="42">
        <v>177</v>
      </c>
      <c r="B180" s="41">
        <v>0.82</v>
      </c>
      <c r="D180" s="41">
        <v>0.92</v>
      </c>
      <c r="E180" s="1">
        <v>1.1499999999999999</v>
      </c>
      <c r="F180" s="1">
        <v>0.93</v>
      </c>
      <c r="G180" s="1">
        <v>1.36</v>
      </c>
      <c r="H180" s="1">
        <f>'Сравнение с расчётом'!$P$7*'Проверка стенда по стёклам'!$D$8/100</f>
        <v>1.6068510407944609</v>
      </c>
      <c r="I180" s="1">
        <v>2.15</v>
      </c>
      <c r="K180" s="1">
        <v>1.36</v>
      </c>
      <c r="L180">
        <f t="shared" si="21"/>
        <v>0.51031488245144041</v>
      </c>
      <c r="M180">
        <f t="shared" si="22"/>
        <v>0</v>
      </c>
      <c r="N180">
        <f t="shared" si="23"/>
        <v>0.57254840470161605</v>
      </c>
      <c r="O180">
        <f t="shared" si="24"/>
        <v>0.71568550587702007</v>
      </c>
      <c r="P180">
        <f t="shared" si="25"/>
        <v>0.57877175692663363</v>
      </c>
      <c r="Q180">
        <f t="shared" si="26"/>
        <v>0.84637590260238904</v>
      </c>
      <c r="R180">
        <f t="shared" si="27"/>
        <v>1</v>
      </c>
      <c r="V180" s="1"/>
    </row>
    <row r="181" spans="1:22" x14ac:dyDescent="0.3">
      <c r="A181" s="42">
        <v>178</v>
      </c>
      <c r="B181" s="41">
        <v>0.85</v>
      </c>
      <c r="D181" s="41">
        <v>0.88</v>
      </c>
      <c r="E181" s="1">
        <v>1.05</v>
      </c>
      <c r="F181" s="1">
        <v>0.87</v>
      </c>
      <c r="G181" s="1">
        <v>1.35</v>
      </c>
      <c r="H181" s="1">
        <f>'Сравнение с расчётом'!$P$7*'Проверка стенда по стёклам'!$D$8/100</f>
        <v>1.6068510407944609</v>
      </c>
      <c r="I181" s="1">
        <v>2.2400000000000002</v>
      </c>
      <c r="K181" s="1">
        <v>1.35</v>
      </c>
      <c r="L181">
        <f t="shared" si="21"/>
        <v>0.52898493912649314</v>
      </c>
      <c r="M181">
        <f t="shared" si="22"/>
        <v>0</v>
      </c>
      <c r="N181">
        <f t="shared" si="23"/>
        <v>0.54765499580154575</v>
      </c>
      <c r="O181">
        <f t="shared" si="24"/>
        <v>0.65345198362684442</v>
      </c>
      <c r="P181">
        <f t="shared" si="25"/>
        <v>0.54143164357652818</v>
      </c>
      <c r="Q181">
        <f t="shared" si="26"/>
        <v>0.84015255037737147</v>
      </c>
      <c r="R181">
        <f t="shared" si="27"/>
        <v>1</v>
      </c>
      <c r="V181" s="1"/>
    </row>
    <row r="182" spans="1:22" x14ac:dyDescent="0.3">
      <c r="A182" s="42">
        <v>179</v>
      </c>
      <c r="B182" s="41">
        <v>0.89</v>
      </c>
      <c r="D182" s="41">
        <v>0.87</v>
      </c>
      <c r="E182" s="1">
        <v>0.96</v>
      </c>
      <c r="F182" s="1">
        <v>0.84</v>
      </c>
      <c r="G182" s="1">
        <v>1.34</v>
      </c>
      <c r="H182" s="1">
        <f>'Сравнение с расчётом'!$P$7*'Проверка стенда по стёклам'!$D$8/100</f>
        <v>1.6068510407944609</v>
      </c>
      <c r="I182" s="1">
        <v>2.42</v>
      </c>
      <c r="K182" s="1">
        <v>1.34</v>
      </c>
      <c r="L182">
        <f t="shared" si="21"/>
        <v>0.55387834802656333</v>
      </c>
      <c r="M182">
        <f t="shared" si="22"/>
        <v>0</v>
      </c>
      <c r="N182">
        <f t="shared" si="23"/>
        <v>0.54143164357652818</v>
      </c>
      <c r="O182">
        <f t="shared" si="24"/>
        <v>0.59744181360168624</v>
      </c>
      <c r="P182">
        <f t="shared" si="25"/>
        <v>0.52276158690147556</v>
      </c>
      <c r="Q182">
        <f t="shared" si="26"/>
        <v>0.83392919815235389</v>
      </c>
      <c r="R182">
        <f t="shared" si="27"/>
        <v>1</v>
      </c>
      <c r="V182" s="1"/>
    </row>
    <row r="183" spans="1:22" x14ac:dyDescent="0.3">
      <c r="A183" s="42">
        <v>180</v>
      </c>
      <c r="B183" s="41">
        <v>0.94</v>
      </c>
      <c r="D183" s="41">
        <v>0.9</v>
      </c>
      <c r="E183" s="1">
        <v>0.88</v>
      </c>
      <c r="F183" s="1">
        <v>0.88</v>
      </c>
      <c r="G183" s="1">
        <v>1.33</v>
      </c>
      <c r="H183" s="1">
        <f>'Сравнение с расчётом'!$P$7*'Проверка стенда по стёклам'!$D$8/100</f>
        <v>1.6068510407944609</v>
      </c>
      <c r="I183" s="1">
        <v>2.52</v>
      </c>
      <c r="K183" s="1">
        <v>1.33</v>
      </c>
      <c r="L183">
        <f t="shared" si="21"/>
        <v>0.5849951091516512</v>
      </c>
      <c r="M183">
        <f t="shared" si="22"/>
        <v>0</v>
      </c>
      <c r="N183">
        <f t="shared" si="23"/>
        <v>0.5601017002515809</v>
      </c>
      <c r="O183">
        <f t="shared" si="24"/>
        <v>0.54765499580154575</v>
      </c>
      <c r="P183">
        <f t="shared" si="25"/>
        <v>0.54765499580154575</v>
      </c>
      <c r="Q183">
        <f t="shared" si="26"/>
        <v>0.82770584592733631</v>
      </c>
      <c r="R183">
        <f t="shared" si="27"/>
        <v>1</v>
      </c>
      <c r="V183" s="1"/>
    </row>
    <row r="184" spans="1:22" x14ac:dyDescent="0.3">
      <c r="A184" s="42">
        <v>181</v>
      </c>
      <c r="B184" s="41">
        <v>0.99</v>
      </c>
      <c r="D184" s="41">
        <v>0.96</v>
      </c>
      <c r="E184" s="1">
        <v>0.85</v>
      </c>
      <c r="F184" s="1">
        <v>0.94</v>
      </c>
      <c r="G184" s="1">
        <v>1.33</v>
      </c>
      <c r="H184" s="1">
        <f>'Сравнение с расчётом'!$P$7*'Проверка стенда по стёклам'!$D$8/100</f>
        <v>1.6068510407944609</v>
      </c>
      <c r="I184" s="1">
        <v>2.5299999999999998</v>
      </c>
      <c r="K184" s="1">
        <v>1.33</v>
      </c>
      <c r="L184">
        <f t="shared" si="21"/>
        <v>0.61611187027673897</v>
      </c>
      <c r="M184">
        <f t="shared" si="22"/>
        <v>0</v>
      </c>
      <c r="N184">
        <f t="shared" si="23"/>
        <v>0.59744181360168624</v>
      </c>
      <c r="O184">
        <f t="shared" si="24"/>
        <v>0.52898493912649314</v>
      </c>
      <c r="P184">
        <f t="shared" si="25"/>
        <v>0.5849951091516512</v>
      </c>
      <c r="Q184">
        <f t="shared" si="26"/>
        <v>0.82770584592733631</v>
      </c>
      <c r="R184">
        <f t="shared" si="27"/>
        <v>1</v>
      </c>
      <c r="V184" s="1"/>
    </row>
    <row r="185" spans="1:22" x14ac:dyDescent="0.3">
      <c r="A185" s="42">
        <v>182</v>
      </c>
      <c r="B185" s="41">
        <v>1.03</v>
      </c>
      <c r="D185" s="41">
        <v>1.03</v>
      </c>
      <c r="E185" s="1">
        <v>0.88</v>
      </c>
      <c r="F185" s="1">
        <v>1.04</v>
      </c>
      <c r="G185" s="1">
        <v>1.33</v>
      </c>
      <c r="H185" s="1">
        <f>'Сравнение с расчётом'!$P$7*'Проверка стенда по стёклам'!$D$8/100</f>
        <v>1.6068510407944609</v>
      </c>
      <c r="I185" s="1">
        <v>2.5099999999999998</v>
      </c>
      <c r="K185" s="1">
        <v>1.33</v>
      </c>
      <c r="L185">
        <f t="shared" si="21"/>
        <v>0.64100527917680927</v>
      </c>
      <c r="M185">
        <f t="shared" si="22"/>
        <v>0</v>
      </c>
      <c r="N185">
        <f t="shared" si="23"/>
        <v>0.64100527917680927</v>
      </c>
      <c r="O185">
        <f t="shared" si="24"/>
        <v>0.54765499580154575</v>
      </c>
      <c r="P185">
        <f t="shared" si="25"/>
        <v>0.64722863140182685</v>
      </c>
      <c r="Q185">
        <f t="shared" si="26"/>
        <v>0.82770584592733631</v>
      </c>
      <c r="R185">
        <f t="shared" si="27"/>
        <v>1</v>
      </c>
      <c r="V185" s="1"/>
    </row>
    <row r="186" spans="1:22" x14ac:dyDescent="0.3">
      <c r="A186" s="42">
        <v>183</v>
      </c>
      <c r="B186" s="41">
        <v>1.06</v>
      </c>
      <c r="D186" s="41">
        <v>1.1299999999999999</v>
      </c>
      <c r="E186" s="1">
        <v>0.97</v>
      </c>
      <c r="F186" s="1">
        <v>1.1299999999999999</v>
      </c>
      <c r="G186" s="1">
        <v>1.34</v>
      </c>
      <c r="H186" s="1">
        <f>'Сравнение с расчётом'!$P$7*'Проверка стенда по стёклам'!$D$8/100</f>
        <v>1.6068510407944609</v>
      </c>
      <c r="I186" s="1">
        <v>2.4300000000000002</v>
      </c>
      <c r="K186" s="1">
        <v>1.34</v>
      </c>
      <c r="L186">
        <f t="shared" si="21"/>
        <v>0.659675335851862</v>
      </c>
      <c r="M186">
        <f t="shared" si="22"/>
        <v>0</v>
      </c>
      <c r="N186">
        <f t="shared" si="23"/>
        <v>0.70323880142698492</v>
      </c>
      <c r="O186">
        <f t="shared" si="24"/>
        <v>0.60366516582670382</v>
      </c>
      <c r="P186">
        <f t="shared" si="25"/>
        <v>0.70323880142698492</v>
      </c>
      <c r="Q186">
        <f t="shared" si="26"/>
        <v>0.83392919815235389</v>
      </c>
      <c r="R186">
        <f t="shared" si="27"/>
        <v>1</v>
      </c>
      <c r="V186" s="1"/>
    </row>
    <row r="187" spans="1:22" x14ac:dyDescent="0.3">
      <c r="A187" s="42">
        <v>184</v>
      </c>
      <c r="B187" s="41">
        <v>1.0900000000000001</v>
      </c>
      <c r="D187" s="41">
        <v>1.22</v>
      </c>
      <c r="E187" s="1">
        <v>1.08</v>
      </c>
      <c r="F187" s="1">
        <v>1.22</v>
      </c>
      <c r="G187" s="1">
        <v>1.36</v>
      </c>
      <c r="H187" s="1">
        <f>'Сравнение с расчётом'!$P$7*'Проверка стенда по стёклам'!$D$8/100</f>
        <v>1.6068510407944609</v>
      </c>
      <c r="I187" s="1">
        <v>2.2999999999999998</v>
      </c>
      <c r="K187" s="1">
        <v>1.36</v>
      </c>
      <c r="L187">
        <f t="shared" si="21"/>
        <v>0.67834539252691473</v>
      </c>
      <c r="M187">
        <f t="shared" si="22"/>
        <v>0</v>
      </c>
      <c r="N187">
        <f t="shared" si="23"/>
        <v>0.75924897145214298</v>
      </c>
      <c r="O187">
        <f t="shared" si="24"/>
        <v>0.67212204030189715</v>
      </c>
      <c r="P187">
        <f t="shared" si="25"/>
        <v>0.75924897145214298</v>
      </c>
      <c r="Q187">
        <f t="shared" si="26"/>
        <v>0.84637590260238904</v>
      </c>
      <c r="R187">
        <f t="shared" si="27"/>
        <v>1</v>
      </c>
      <c r="V187" s="1"/>
    </row>
    <row r="188" spans="1:22" x14ac:dyDescent="0.3">
      <c r="A188" s="42">
        <v>185</v>
      </c>
      <c r="B188" s="41">
        <v>1.0900000000000001</v>
      </c>
      <c r="D188" s="41">
        <v>1.22</v>
      </c>
      <c r="E188" s="1">
        <v>1.22</v>
      </c>
      <c r="F188" s="1">
        <v>1.29</v>
      </c>
      <c r="G188" s="1">
        <v>1.37</v>
      </c>
      <c r="H188" s="1">
        <f>'Сравнение с расчётом'!$P$7*'Проверка стенда по стёклам'!$D$8/100</f>
        <v>1.6068510407944609</v>
      </c>
      <c r="I188" s="1">
        <v>2.16</v>
      </c>
      <c r="K188" s="1">
        <v>1.37</v>
      </c>
      <c r="L188">
        <f t="shared" si="21"/>
        <v>0.67834539252691473</v>
      </c>
      <c r="M188">
        <f t="shared" si="22"/>
        <v>0</v>
      </c>
      <c r="N188">
        <f t="shared" si="23"/>
        <v>0.75924897145214298</v>
      </c>
      <c r="O188">
        <f t="shared" si="24"/>
        <v>0.75924897145214298</v>
      </c>
      <c r="P188">
        <f t="shared" si="25"/>
        <v>0.80281243702726601</v>
      </c>
      <c r="Q188">
        <f t="shared" si="26"/>
        <v>0.85259925482740662</v>
      </c>
      <c r="R188">
        <f t="shared" si="27"/>
        <v>1</v>
      </c>
      <c r="V188" s="1"/>
    </row>
    <row r="189" spans="1:22" x14ac:dyDescent="0.3">
      <c r="A189" s="42">
        <v>186</v>
      </c>
      <c r="B189" s="41">
        <v>1.1000000000000001</v>
      </c>
      <c r="D189" s="41">
        <v>1.1299999999999999</v>
      </c>
      <c r="E189" s="1">
        <v>1.33</v>
      </c>
      <c r="F189" s="1">
        <v>1.36</v>
      </c>
      <c r="G189" s="1">
        <v>1.39</v>
      </c>
      <c r="H189" s="1">
        <f>'Сравнение с расчётом'!$P$7*'Проверка стенда по стёклам'!$D$8/100</f>
        <v>1.6068510407944609</v>
      </c>
      <c r="I189" s="1">
        <v>2.0099999999999998</v>
      </c>
      <c r="K189" s="1">
        <v>1.39</v>
      </c>
      <c r="L189">
        <f t="shared" si="21"/>
        <v>0.6845687447519323</v>
      </c>
      <c r="M189">
        <f t="shared" si="22"/>
        <v>0</v>
      </c>
      <c r="N189">
        <f t="shared" si="23"/>
        <v>0.70323880142698492</v>
      </c>
      <c r="O189">
        <f t="shared" si="24"/>
        <v>0.82770584592733631</v>
      </c>
      <c r="P189">
        <f t="shared" si="25"/>
        <v>0.84637590260238904</v>
      </c>
      <c r="Q189">
        <f t="shared" si="26"/>
        <v>0.86504595927744155</v>
      </c>
      <c r="R189">
        <f t="shared" si="27"/>
        <v>1</v>
      </c>
      <c r="V189" s="1"/>
    </row>
    <row r="190" spans="1:22" x14ac:dyDescent="0.3">
      <c r="A190" s="42">
        <v>187</v>
      </c>
      <c r="B190" s="41">
        <v>1.1000000000000001</v>
      </c>
      <c r="D190" s="41">
        <v>1.08</v>
      </c>
      <c r="E190" s="1">
        <v>1.44</v>
      </c>
      <c r="F190" s="1">
        <v>1.4</v>
      </c>
      <c r="G190" s="1">
        <v>1.41</v>
      </c>
      <c r="H190" s="1">
        <f>'Сравнение с расчётом'!$P$7*'Проверка стенда по стёклам'!$D$8/100</f>
        <v>1.6068510407944609</v>
      </c>
      <c r="I190" s="1">
        <v>1.87</v>
      </c>
      <c r="K190" s="1">
        <v>1.41</v>
      </c>
      <c r="L190">
        <f t="shared" si="21"/>
        <v>0.6845687447519323</v>
      </c>
      <c r="M190">
        <f t="shared" si="22"/>
        <v>0</v>
      </c>
      <c r="N190">
        <f t="shared" si="23"/>
        <v>0.67212204030189715</v>
      </c>
      <c r="O190">
        <f t="shared" si="24"/>
        <v>0.89616272040252942</v>
      </c>
      <c r="P190">
        <f t="shared" si="25"/>
        <v>0.87126931150245912</v>
      </c>
      <c r="Q190">
        <f t="shared" si="26"/>
        <v>0.8774926637274767</v>
      </c>
      <c r="R190">
        <f t="shared" si="27"/>
        <v>1</v>
      </c>
      <c r="V190" s="1"/>
    </row>
    <row r="191" spans="1:22" x14ac:dyDescent="0.3">
      <c r="A191" s="42">
        <v>188</v>
      </c>
      <c r="B191" s="41">
        <v>1.1000000000000001</v>
      </c>
      <c r="D191" s="41">
        <v>1.18</v>
      </c>
      <c r="E191" s="1">
        <v>1.53</v>
      </c>
      <c r="F191" s="1">
        <v>1.44</v>
      </c>
      <c r="G191" s="1">
        <v>1.42</v>
      </c>
      <c r="H191" s="1">
        <f>'Сравнение с расчётом'!$P$7*'Проверка стенда по стёклам'!$D$8/100</f>
        <v>1.6068510407944609</v>
      </c>
      <c r="I191" s="1">
        <v>1.78</v>
      </c>
      <c r="K191" s="1">
        <v>1.42</v>
      </c>
      <c r="L191">
        <f t="shared" si="21"/>
        <v>0.6845687447519323</v>
      </c>
      <c r="M191">
        <f t="shared" si="22"/>
        <v>0</v>
      </c>
      <c r="N191">
        <f t="shared" si="23"/>
        <v>0.73435556255207268</v>
      </c>
      <c r="O191">
        <f t="shared" si="24"/>
        <v>0.9521728904276876</v>
      </c>
      <c r="P191">
        <f t="shared" si="25"/>
        <v>0.89616272040252942</v>
      </c>
      <c r="Q191">
        <f t="shared" si="26"/>
        <v>0.88371601595249427</v>
      </c>
      <c r="R191">
        <f t="shared" si="27"/>
        <v>1</v>
      </c>
      <c r="V191" s="1"/>
    </row>
    <row r="192" spans="1:22" x14ac:dyDescent="0.3">
      <c r="A192" s="42">
        <v>189</v>
      </c>
      <c r="B192" s="41">
        <v>1.0900000000000001</v>
      </c>
      <c r="D192" s="41">
        <v>1.34</v>
      </c>
      <c r="E192" s="1">
        <v>1.56</v>
      </c>
      <c r="F192" s="1">
        <v>1.47</v>
      </c>
      <c r="G192" s="1">
        <v>1.43</v>
      </c>
      <c r="H192" s="1">
        <f>'Сравнение с расчётом'!$P$7*'Проверка стенда по стёклам'!$D$8/100</f>
        <v>1.6068510407944609</v>
      </c>
      <c r="I192" s="1">
        <v>1.74</v>
      </c>
      <c r="K192" s="1">
        <v>1.43</v>
      </c>
      <c r="L192">
        <f t="shared" si="21"/>
        <v>0.67834539252691473</v>
      </c>
      <c r="M192">
        <f t="shared" si="22"/>
        <v>0</v>
      </c>
      <c r="N192">
        <f t="shared" si="23"/>
        <v>0.83392919815235389</v>
      </c>
      <c r="O192">
        <f t="shared" si="24"/>
        <v>0.97084294710274033</v>
      </c>
      <c r="P192">
        <f t="shared" si="25"/>
        <v>0.91483277707758215</v>
      </c>
      <c r="Q192">
        <f t="shared" si="26"/>
        <v>0.88993936817751185</v>
      </c>
      <c r="R192">
        <f t="shared" si="27"/>
        <v>1</v>
      </c>
      <c r="V192" s="1"/>
    </row>
    <row r="193" spans="1:22" x14ac:dyDescent="0.3">
      <c r="A193" s="42">
        <v>190</v>
      </c>
      <c r="B193" s="41">
        <v>1.02</v>
      </c>
      <c r="D193" s="41">
        <v>1.42</v>
      </c>
      <c r="E193" s="1">
        <v>1.58</v>
      </c>
      <c r="F193" s="1">
        <v>1.49</v>
      </c>
      <c r="G193" s="1">
        <v>1.44</v>
      </c>
      <c r="H193" s="1">
        <f>'Сравнение с расчётом'!$P$7*'Проверка стенда по стёклам'!$D$8/100</f>
        <v>1.6068510407944609</v>
      </c>
      <c r="I193" s="1">
        <v>1.8</v>
      </c>
      <c r="K193" s="1">
        <v>1.44</v>
      </c>
      <c r="L193">
        <f t="shared" si="21"/>
        <v>0.6347819269517917</v>
      </c>
      <c r="M193">
        <f t="shared" si="22"/>
        <v>0</v>
      </c>
      <c r="N193">
        <f t="shared" si="23"/>
        <v>0.88371601595249427</v>
      </c>
      <c r="O193">
        <f t="shared" si="24"/>
        <v>0.98328965155277548</v>
      </c>
      <c r="P193">
        <f t="shared" si="25"/>
        <v>0.9272794815276173</v>
      </c>
      <c r="Q193">
        <f t="shared" si="26"/>
        <v>0.89616272040252942</v>
      </c>
      <c r="R193">
        <f t="shared" si="27"/>
        <v>1</v>
      </c>
      <c r="V193" s="1"/>
    </row>
    <row r="194" spans="1:22" x14ac:dyDescent="0.3">
      <c r="A194" s="42">
        <v>191</v>
      </c>
      <c r="B194" s="41">
        <v>0.89</v>
      </c>
      <c r="D194" s="41">
        <v>1.37</v>
      </c>
      <c r="E194" s="1">
        <v>1.58</v>
      </c>
      <c r="F194" s="1">
        <v>1.5</v>
      </c>
      <c r="G194" s="1">
        <v>1.45</v>
      </c>
      <c r="H194" s="1">
        <f>'Сравнение с расчётом'!$P$7*'Проверка стенда по стёклам'!$D$8/100</f>
        <v>1.6068510407944609</v>
      </c>
      <c r="I194" s="1">
        <v>1.89</v>
      </c>
      <c r="K194" s="1">
        <v>1.45</v>
      </c>
      <c r="L194">
        <f t="shared" si="21"/>
        <v>0.55387834802656333</v>
      </c>
      <c r="M194">
        <f t="shared" si="22"/>
        <v>0</v>
      </c>
      <c r="N194">
        <f t="shared" si="23"/>
        <v>0.85259925482740662</v>
      </c>
      <c r="O194">
        <f t="shared" si="24"/>
        <v>0.98328965155277548</v>
      </c>
      <c r="P194">
        <f t="shared" si="25"/>
        <v>0.93350283375263488</v>
      </c>
      <c r="Q194">
        <f t="shared" si="26"/>
        <v>0.902386072627547</v>
      </c>
      <c r="R194">
        <f t="shared" si="27"/>
        <v>1</v>
      </c>
      <c r="V194" s="1"/>
    </row>
    <row r="195" spans="1:22" x14ac:dyDescent="0.3">
      <c r="A195" s="42">
        <v>192</v>
      </c>
      <c r="B195" s="41">
        <v>0.78</v>
      </c>
      <c r="D195" s="41">
        <v>1.29</v>
      </c>
      <c r="E195" s="1">
        <v>1.58</v>
      </c>
      <c r="F195" s="1">
        <v>1.51</v>
      </c>
      <c r="G195" s="1">
        <v>1.45</v>
      </c>
      <c r="H195" s="1">
        <f>'Сравнение с расчётом'!$P$7*'Проверка стенда по стёклам'!$D$8/100</f>
        <v>1.6068510407944609</v>
      </c>
      <c r="I195" s="1">
        <v>2</v>
      </c>
      <c r="K195" s="1">
        <v>1.45</v>
      </c>
      <c r="L195">
        <f t="shared" si="21"/>
        <v>0.48542147355137016</v>
      </c>
      <c r="M195">
        <f t="shared" si="22"/>
        <v>0</v>
      </c>
      <c r="N195">
        <f t="shared" si="23"/>
        <v>0.80281243702726601</v>
      </c>
      <c r="O195">
        <f t="shared" si="24"/>
        <v>0.98328965155277548</v>
      </c>
      <c r="P195">
        <f t="shared" si="25"/>
        <v>0.93972618597765245</v>
      </c>
      <c r="Q195">
        <f t="shared" si="26"/>
        <v>0.902386072627547</v>
      </c>
      <c r="R195">
        <f t="shared" si="27"/>
        <v>1</v>
      </c>
      <c r="V195" s="1"/>
    </row>
    <row r="196" spans="1:22" x14ac:dyDescent="0.3">
      <c r="A196" s="42">
        <v>193</v>
      </c>
      <c r="B196" s="41">
        <v>0.76</v>
      </c>
      <c r="D196" s="41">
        <v>1.23</v>
      </c>
      <c r="E196" s="1">
        <v>1.49</v>
      </c>
      <c r="F196" s="1">
        <v>1.51</v>
      </c>
      <c r="G196" s="1">
        <v>1.45</v>
      </c>
      <c r="H196" s="1">
        <f>'Сравнение с расчётом'!$P$7*'Проверка стенда по стёклам'!$D$8/100</f>
        <v>1.6068510407944609</v>
      </c>
      <c r="I196" s="1">
        <v>2.12</v>
      </c>
      <c r="K196" s="1">
        <v>1.45</v>
      </c>
      <c r="L196">
        <f t="shared" si="21"/>
        <v>0.47297476910133501</v>
      </c>
      <c r="M196">
        <f t="shared" si="22"/>
        <v>0</v>
      </c>
      <c r="N196">
        <f t="shared" si="23"/>
        <v>0.76547232367716056</v>
      </c>
      <c r="O196">
        <f t="shared" si="24"/>
        <v>0.9272794815276173</v>
      </c>
      <c r="P196">
        <f t="shared" si="25"/>
        <v>0.93972618597765245</v>
      </c>
      <c r="Q196">
        <f t="shared" si="26"/>
        <v>0.902386072627547</v>
      </c>
      <c r="R196">
        <f t="shared" si="27"/>
        <v>1</v>
      </c>
      <c r="V196" s="1"/>
    </row>
    <row r="197" spans="1:22" x14ac:dyDescent="0.3">
      <c r="A197" s="42">
        <v>194</v>
      </c>
      <c r="B197" s="41">
        <v>0.86</v>
      </c>
      <c r="D197" s="41">
        <v>1.22</v>
      </c>
      <c r="E197" s="1">
        <v>1.38</v>
      </c>
      <c r="F197" s="1">
        <v>1.5</v>
      </c>
      <c r="G197" s="1">
        <v>1.45</v>
      </c>
      <c r="H197" s="1">
        <f>'Сравнение с расчётом'!$P$7*'Проверка стенда по стёклам'!$D$8/100</f>
        <v>1.6068510407944609</v>
      </c>
      <c r="I197" s="1">
        <v>2.17</v>
      </c>
      <c r="K197" s="1">
        <v>1.45</v>
      </c>
      <c r="L197">
        <f t="shared" si="21"/>
        <v>0.5352082913515106</v>
      </c>
      <c r="M197">
        <f t="shared" si="22"/>
        <v>0</v>
      </c>
      <c r="N197">
        <f t="shared" si="23"/>
        <v>0.75924897145214298</v>
      </c>
      <c r="O197">
        <f t="shared" si="24"/>
        <v>0.85882260705242397</v>
      </c>
      <c r="P197">
        <f t="shared" si="25"/>
        <v>0.93350283375263488</v>
      </c>
      <c r="Q197">
        <f t="shared" si="26"/>
        <v>0.902386072627547</v>
      </c>
      <c r="R197">
        <f t="shared" si="27"/>
        <v>1</v>
      </c>
      <c r="V197" s="1"/>
    </row>
    <row r="198" spans="1:22" x14ac:dyDescent="0.3">
      <c r="A198" s="42">
        <v>195</v>
      </c>
      <c r="B198" s="41">
        <v>1</v>
      </c>
      <c r="D198" s="41">
        <v>1.26</v>
      </c>
      <c r="E198" s="1">
        <v>1.31</v>
      </c>
      <c r="F198" s="1">
        <v>1.5</v>
      </c>
      <c r="G198" s="1">
        <v>1.45</v>
      </c>
      <c r="H198" s="1">
        <f>'Сравнение с расчётом'!$P$7*'Проверка стенда по стёклам'!$D$8/100</f>
        <v>1.6068510407944609</v>
      </c>
      <c r="I198" s="1">
        <v>2.14</v>
      </c>
      <c r="K198" s="1">
        <v>1.45</v>
      </c>
      <c r="L198">
        <f t="shared" si="21"/>
        <v>0.62233522250175655</v>
      </c>
      <c r="M198">
        <f t="shared" si="22"/>
        <v>0</v>
      </c>
      <c r="N198">
        <f t="shared" si="23"/>
        <v>0.78414238035221329</v>
      </c>
      <c r="O198">
        <f t="shared" si="24"/>
        <v>0.81525914147730116</v>
      </c>
      <c r="P198">
        <f t="shared" si="25"/>
        <v>0.93350283375263488</v>
      </c>
      <c r="Q198">
        <f t="shared" si="26"/>
        <v>0.902386072627547</v>
      </c>
      <c r="R198">
        <f t="shared" si="27"/>
        <v>1</v>
      </c>
      <c r="V198" s="1"/>
    </row>
    <row r="199" spans="1:22" x14ac:dyDescent="0.3">
      <c r="A199" s="42">
        <v>196</v>
      </c>
      <c r="B199" s="41">
        <v>1.08</v>
      </c>
      <c r="D199" s="41">
        <v>1.33</v>
      </c>
      <c r="E199" s="1">
        <v>1.34</v>
      </c>
      <c r="F199" s="1">
        <v>1.49</v>
      </c>
      <c r="G199" s="1">
        <v>1.45</v>
      </c>
      <c r="H199" s="1">
        <f>'Сравнение с расчётом'!$P$7*'Проверка стенда по стёклам'!$D$8/100</f>
        <v>1.6068510407944609</v>
      </c>
      <c r="I199" s="1">
        <v>2.09</v>
      </c>
      <c r="K199" s="1">
        <v>1.45</v>
      </c>
      <c r="L199">
        <f t="shared" si="21"/>
        <v>0.67212204030189715</v>
      </c>
      <c r="M199">
        <f t="shared" si="22"/>
        <v>0</v>
      </c>
      <c r="N199">
        <f t="shared" si="23"/>
        <v>0.82770584592733631</v>
      </c>
      <c r="O199">
        <f t="shared" si="24"/>
        <v>0.83392919815235389</v>
      </c>
      <c r="P199">
        <f t="shared" si="25"/>
        <v>0.9272794815276173</v>
      </c>
      <c r="Q199">
        <f t="shared" si="26"/>
        <v>0.902386072627547</v>
      </c>
      <c r="R199">
        <f t="shared" si="27"/>
        <v>1</v>
      </c>
      <c r="V199" s="1"/>
    </row>
    <row r="200" spans="1:22" x14ac:dyDescent="0.3">
      <c r="A200" s="42">
        <v>197</v>
      </c>
      <c r="B200" s="41">
        <v>1.08</v>
      </c>
      <c r="D200" s="41">
        <v>1.4</v>
      </c>
      <c r="E200" s="1">
        <v>1.43</v>
      </c>
      <c r="F200" s="1">
        <v>1.49</v>
      </c>
      <c r="G200" s="1">
        <v>1.45</v>
      </c>
      <c r="H200" s="1">
        <f>'Сравнение с расчётом'!$P$7*'Проверка стенда по стёклам'!$D$8/100</f>
        <v>1.6068510407944609</v>
      </c>
      <c r="I200" s="1">
        <v>2.06</v>
      </c>
      <c r="K200" s="1">
        <v>1.45</v>
      </c>
      <c r="L200">
        <f t="shared" si="21"/>
        <v>0.67212204030189715</v>
      </c>
      <c r="M200">
        <f t="shared" si="22"/>
        <v>0</v>
      </c>
      <c r="N200">
        <f t="shared" si="23"/>
        <v>0.87126931150245912</v>
      </c>
      <c r="O200">
        <f t="shared" si="24"/>
        <v>0.88993936817751185</v>
      </c>
      <c r="P200">
        <f t="shared" si="25"/>
        <v>0.9272794815276173</v>
      </c>
      <c r="Q200">
        <f t="shared" si="26"/>
        <v>0.902386072627547</v>
      </c>
      <c r="R200">
        <f t="shared" si="27"/>
        <v>1</v>
      </c>
      <c r="V200" s="1"/>
    </row>
    <row r="201" spans="1:22" x14ac:dyDescent="0.3">
      <c r="A201" s="42">
        <v>198</v>
      </c>
      <c r="B201" s="41">
        <v>1.07</v>
      </c>
      <c r="D201" s="41">
        <v>1.47</v>
      </c>
      <c r="E201" s="1">
        <v>1.54</v>
      </c>
      <c r="F201" s="1">
        <v>1.49</v>
      </c>
      <c r="G201" s="1">
        <v>1.44</v>
      </c>
      <c r="H201" s="1">
        <f>'Сравнение с расчётом'!$P$7*'Проверка стенда по стёклам'!$D$8/100</f>
        <v>1.6068510407944609</v>
      </c>
      <c r="I201" s="1">
        <v>2.09</v>
      </c>
      <c r="K201" s="1">
        <v>1.44</v>
      </c>
      <c r="L201">
        <f t="shared" si="21"/>
        <v>0.66589868807687957</v>
      </c>
      <c r="M201">
        <f t="shared" si="22"/>
        <v>0</v>
      </c>
      <c r="N201">
        <f t="shared" si="23"/>
        <v>0.91483277707758215</v>
      </c>
      <c r="O201">
        <f t="shared" si="24"/>
        <v>0.95839624265270518</v>
      </c>
      <c r="P201">
        <f t="shared" si="25"/>
        <v>0.9272794815276173</v>
      </c>
      <c r="Q201">
        <f t="shared" si="26"/>
        <v>0.89616272040252942</v>
      </c>
      <c r="R201">
        <f t="shared" si="27"/>
        <v>1</v>
      </c>
      <c r="V201" s="1"/>
    </row>
    <row r="202" spans="1:22" x14ac:dyDescent="0.3">
      <c r="A202" s="42">
        <v>199</v>
      </c>
      <c r="B202" s="41">
        <v>1.08</v>
      </c>
      <c r="D202" s="41">
        <v>1.51</v>
      </c>
      <c r="E202" s="1">
        <v>1.58</v>
      </c>
      <c r="F202" s="1">
        <v>1.5</v>
      </c>
      <c r="G202" s="1">
        <v>1.44</v>
      </c>
      <c r="H202" s="1">
        <f>'Сравнение с расчётом'!$P$7*'Проверка стенда по стёклам'!$D$8/100</f>
        <v>1.6068510407944609</v>
      </c>
      <c r="I202" s="1">
        <v>2.21</v>
      </c>
      <c r="K202" s="1">
        <v>1.44</v>
      </c>
      <c r="L202">
        <f t="shared" si="21"/>
        <v>0.67212204030189715</v>
      </c>
      <c r="M202">
        <f t="shared" si="22"/>
        <v>0</v>
      </c>
      <c r="N202">
        <f t="shared" si="23"/>
        <v>0.93972618597765245</v>
      </c>
      <c r="O202">
        <f t="shared" si="24"/>
        <v>0.98328965155277548</v>
      </c>
      <c r="P202">
        <f t="shared" si="25"/>
        <v>0.93350283375263488</v>
      </c>
      <c r="Q202">
        <f t="shared" si="26"/>
        <v>0.89616272040252942</v>
      </c>
      <c r="R202">
        <f t="shared" si="27"/>
        <v>1</v>
      </c>
      <c r="V202" s="1"/>
    </row>
    <row r="203" spans="1:22" x14ac:dyDescent="0.3">
      <c r="A203" s="42">
        <v>200</v>
      </c>
      <c r="B203" s="41">
        <v>1.07</v>
      </c>
      <c r="D203" s="41">
        <v>1.52</v>
      </c>
      <c r="E203" s="1">
        <v>1.58</v>
      </c>
      <c r="F203" s="1">
        <v>1.5</v>
      </c>
      <c r="G203" s="1">
        <v>1.44</v>
      </c>
      <c r="H203" s="1">
        <f>'Сравнение с расчётом'!$P$7*'Проверка стенда по стёклам'!$D$8/100</f>
        <v>1.6068510407944609</v>
      </c>
      <c r="I203" s="1">
        <v>2.3199999999999998</v>
      </c>
      <c r="K203" s="1">
        <v>1.44</v>
      </c>
      <c r="L203">
        <f t="shared" si="21"/>
        <v>0.66589868807687957</v>
      </c>
      <c r="M203">
        <f t="shared" si="22"/>
        <v>0</v>
      </c>
      <c r="N203">
        <f t="shared" si="23"/>
        <v>0.94594953820267003</v>
      </c>
      <c r="O203">
        <f t="shared" si="24"/>
        <v>0.98328965155277548</v>
      </c>
      <c r="P203">
        <f t="shared" si="25"/>
        <v>0.93350283375263488</v>
      </c>
      <c r="Q203">
        <f t="shared" si="26"/>
        <v>0.89616272040252942</v>
      </c>
      <c r="R203">
        <f t="shared" si="27"/>
        <v>1</v>
      </c>
      <c r="V203" s="1"/>
    </row>
    <row r="204" spans="1:22" x14ac:dyDescent="0.3">
      <c r="A204" s="42">
        <v>201</v>
      </c>
      <c r="B204" s="41">
        <v>1.05</v>
      </c>
      <c r="D204" s="41">
        <v>1.52</v>
      </c>
      <c r="E204" s="1">
        <v>1.58</v>
      </c>
      <c r="F204" s="1">
        <v>1.5</v>
      </c>
      <c r="G204" s="1">
        <v>1.44</v>
      </c>
      <c r="H204" s="1">
        <f>'Сравнение с расчётом'!$P$7*'Проверка стенда по стёклам'!$D$8/100</f>
        <v>1.6068510407944609</v>
      </c>
      <c r="I204" s="1">
        <v>2.4</v>
      </c>
      <c r="K204" s="1">
        <v>1.44</v>
      </c>
      <c r="L204">
        <f t="shared" si="21"/>
        <v>0.65345198362684442</v>
      </c>
      <c r="M204">
        <f t="shared" si="22"/>
        <v>0</v>
      </c>
      <c r="N204">
        <f t="shared" si="23"/>
        <v>0.94594953820267003</v>
      </c>
      <c r="O204">
        <f t="shared" si="24"/>
        <v>0.98328965155277548</v>
      </c>
      <c r="P204">
        <f t="shared" si="25"/>
        <v>0.93350283375263488</v>
      </c>
      <c r="Q204">
        <f t="shared" si="26"/>
        <v>0.89616272040252942</v>
      </c>
      <c r="R204">
        <f t="shared" si="27"/>
        <v>1</v>
      </c>
      <c r="V204" s="1"/>
    </row>
    <row r="205" spans="1:22" x14ac:dyDescent="0.3">
      <c r="A205" s="42">
        <v>202</v>
      </c>
      <c r="B205" s="41">
        <v>1.01</v>
      </c>
      <c r="D205" s="41">
        <v>1.51</v>
      </c>
      <c r="E205" s="1">
        <v>1.58</v>
      </c>
      <c r="F205" s="1">
        <v>1.5</v>
      </c>
      <c r="G205" s="1">
        <v>1.45</v>
      </c>
      <c r="H205" s="1">
        <f>'Сравнение с расчётом'!$P$7*'Проверка стенда по стёклам'!$D$8/100</f>
        <v>1.6068510407944609</v>
      </c>
      <c r="I205" s="1">
        <v>2.4</v>
      </c>
      <c r="K205" s="1">
        <v>1.45</v>
      </c>
      <c r="L205">
        <f t="shared" si="21"/>
        <v>0.62855857472677412</v>
      </c>
      <c r="M205">
        <f t="shared" si="22"/>
        <v>0</v>
      </c>
      <c r="N205">
        <f t="shared" si="23"/>
        <v>0.93972618597765245</v>
      </c>
      <c r="O205">
        <f t="shared" si="24"/>
        <v>0.98328965155277548</v>
      </c>
      <c r="P205">
        <f t="shared" si="25"/>
        <v>0.93350283375263488</v>
      </c>
      <c r="Q205">
        <f t="shared" si="26"/>
        <v>0.902386072627547</v>
      </c>
      <c r="R205">
        <f t="shared" si="27"/>
        <v>1</v>
      </c>
      <c r="V205" s="1"/>
    </row>
    <row r="206" spans="1:22" x14ac:dyDescent="0.3">
      <c r="A206" s="42">
        <v>203</v>
      </c>
      <c r="B206" s="41">
        <v>0.96</v>
      </c>
      <c r="D206" s="41">
        <v>1.5</v>
      </c>
      <c r="E206" s="1">
        <v>1.58</v>
      </c>
      <c r="F206" s="1">
        <v>1.5</v>
      </c>
      <c r="G206" s="1">
        <v>1.45</v>
      </c>
      <c r="H206" s="1">
        <f>'Сравнение с расчётом'!$P$7*'Проверка стенда по стёклам'!$D$8/100</f>
        <v>1.6068510407944609</v>
      </c>
      <c r="I206" s="1">
        <v>2.35</v>
      </c>
      <c r="K206" s="1">
        <v>1.45</v>
      </c>
      <c r="L206">
        <f t="shared" si="21"/>
        <v>0.59744181360168624</v>
      </c>
      <c r="M206">
        <f t="shared" si="22"/>
        <v>0</v>
      </c>
      <c r="N206">
        <f t="shared" si="23"/>
        <v>0.93350283375263488</v>
      </c>
      <c r="O206">
        <f t="shared" si="24"/>
        <v>0.98328965155277548</v>
      </c>
      <c r="P206">
        <f t="shared" si="25"/>
        <v>0.93350283375263488</v>
      </c>
      <c r="Q206">
        <f t="shared" si="26"/>
        <v>0.902386072627547</v>
      </c>
      <c r="R206">
        <f t="shared" si="27"/>
        <v>1</v>
      </c>
      <c r="V206" s="1"/>
    </row>
    <row r="207" spans="1:22" x14ac:dyDescent="0.3">
      <c r="A207" s="42">
        <v>204</v>
      </c>
      <c r="B207" s="41">
        <v>0.91</v>
      </c>
      <c r="D207" s="41">
        <v>1.48</v>
      </c>
      <c r="E207" s="1">
        <v>1.58</v>
      </c>
      <c r="F207" s="1">
        <v>1.5</v>
      </c>
      <c r="G207" s="1">
        <v>1.45</v>
      </c>
      <c r="H207" s="1">
        <f>'Сравнение с расчётом'!$P$7*'Проверка стенда по стёклам'!$D$8/100</f>
        <v>1.6068510407944609</v>
      </c>
      <c r="I207" s="1">
        <v>2.29</v>
      </c>
      <c r="K207" s="1">
        <v>1.45</v>
      </c>
      <c r="L207">
        <f t="shared" si="21"/>
        <v>0.56632505247659848</v>
      </c>
      <c r="M207">
        <f t="shared" si="22"/>
        <v>0</v>
      </c>
      <c r="N207">
        <f t="shared" si="23"/>
        <v>0.92105612930259972</v>
      </c>
      <c r="O207">
        <f t="shared" si="24"/>
        <v>0.98328965155277548</v>
      </c>
      <c r="P207">
        <f t="shared" si="25"/>
        <v>0.93350283375263488</v>
      </c>
      <c r="Q207">
        <f t="shared" si="26"/>
        <v>0.902386072627547</v>
      </c>
      <c r="R207">
        <f t="shared" si="27"/>
        <v>1</v>
      </c>
      <c r="V207" s="1"/>
    </row>
    <row r="208" spans="1:22" x14ac:dyDescent="0.3">
      <c r="A208" s="42">
        <v>205</v>
      </c>
      <c r="B208" s="41">
        <v>0.85</v>
      </c>
      <c r="D208" s="41">
        <v>1.45</v>
      </c>
      <c r="E208" s="1">
        <v>1.56</v>
      </c>
      <c r="F208" s="1">
        <v>1.5</v>
      </c>
      <c r="G208" s="1">
        <v>1.45</v>
      </c>
      <c r="H208" s="1">
        <f>'Сравнение с расчётом'!$P$7*'Проверка стенда по стёклам'!$D$8/100</f>
        <v>1.6068510407944609</v>
      </c>
      <c r="I208" s="1">
        <v>2.2200000000000002</v>
      </c>
      <c r="K208" s="1">
        <v>1.45</v>
      </c>
      <c r="L208">
        <f t="shared" si="21"/>
        <v>0.52898493912649314</v>
      </c>
      <c r="M208">
        <f t="shared" si="22"/>
        <v>0</v>
      </c>
      <c r="N208">
        <f t="shared" si="23"/>
        <v>0.902386072627547</v>
      </c>
      <c r="O208">
        <f t="shared" si="24"/>
        <v>0.97084294710274033</v>
      </c>
      <c r="P208">
        <f t="shared" si="25"/>
        <v>0.93350283375263488</v>
      </c>
      <c r="Q208">
        <f t="shared" si="26"/>
        <v>0.902386072627547</v>
      </c>
      <c r="R208">
        <f t="shared" si="27"/>
        <v>1</v>
      </c>
      <c r="V208" s="1"/>
    </row>
    <row r="209" spans="1:22" x14ac:dyDescent="0.3">
      <c r="A209" s="42">
        <v>206</v>
      </c>
      <c r="B209" s="41">
        <v>0.81</v>
      </c>
      <c r="D209" s="41">
        <v>1.41</v>
      </c>
      <c r="E209" s="1">
        <v>1.52</v>
      </c>
      <c r="F209" s="1">
        <v>1.49</v>
      </c>
      <c r="G209" s="1">
        <v>1.44</v>
      </c>
      <c r="H209" s="1">
        <f>'Сравнение с расчётом'!$P$7*'Проверка стенда по стёклам'!$D$8/100</f>
        <v>1.6068510407944609</v>
      </c>
      <c r="I209" s="1">
        <v>2.14</v>
      </c>
      <c r="K209" s="1">
        <v>1.44</v>
      </c>
      <c r="L209">
        <f t="shared" si="21"/>
        <v>0.50409153022642283</v>
      </c>
      <c r="M209">
        <f t="shared" si="22"/>
        <v>0</v>
      </c>
      <c r="N209">
        <f t="shared" si="23"/>
        <v>0.8774926637274767</v>
      </c>
      <c r="O209">
        <f t="shared" si="24"/>
        <v>0.94594953820267003</v>
      </c>
      <c r="P209">
        <f t="shared" si="25"/>
        <v>0.9272794815276173</v>
      </c>
      <c r="Q209">
        <f t="shared" si="26"/>
        <v>0.89616272040252942</v>
      </c>
      <c r="R209">
        <f t="shared" si="27"/>
        <v>1</v>
      </c>
      <c r="V209" s="1"/>
    </row>
    <row r="210" spans="1:22" x14ac:dyDescent="0.3">
      <c r="A210" s="42">
        <v>207</v>
      </c>
      <c r="B210" s="41">
        <v>0.79</v>
      </c>
      <c r="D210" s="41">
        <v>1.37</v>
      </c>
      <c r="E210" s="1">
        <v>1.46</v>
      </c>
      <c r="F210" s="1">
        <v>1.48</v>
      </c>
      <c r="G210" s="1">
        <v>1.43</v>
      </c>
      <c r="H210" s="1">
        <f>'Сравнение с расчётом'!$P$7*'Проверка стенда по стёклам'!$D$8/100</f>
        <v>1.6068510407944609</v>
      </c>
      <c r="I210" s="1">
        <v>2.0499999999999998</v>
      </c>
      <c r="K210" s="1">
        <v>1.43</v>
      </c>
      <c r="L210">
        <f t="shared" si="21"/>
        <v>0.49164482577638774</v>
      </c>
      <c r="M210">
        <f t="shared" si="22"/>
        <v>0</v>
      </c>
      <c r="N210">
        <f t="shared" si="23"/>
        <v>0.85259925482740662</v>
      </c>
      <c r="O210">
        <f t="shared" si="24"/>
        <v>0.90860942485256457</v>
      </c>
      <c r="P210">
        <f t="shared" si="25"/>
        <v>0.92105612930259972</v>
      </c>
      <c r="Q210">
        <f t="shared" si="26"/>
        <v>0.88993936817751185</v>
      </c>
      <c r="R210">
        <f t="shared" si="27"/>
        <v>1</v>
      </c>
      <c r="V210" s="1"/>
    </row>
    <row r="211" spans="1:22" x14ac:dyDescent="0.3">
      <c r="A211" s="42">
        <v>208</v>
      </c>
      <c r="B211" s="41">
        <v>0.8</v>
      </c>
      <c r="D211" s="41">
        <v>1.33</v>
      </c>
      <c r="E211" s="1">
        <v>1.41</v>
      </c>
      <c r="F211" s="1">
        <v>1.47</v>
      </c>
      <c r="G211" s="1">
        <v>1.4</v>
      </c>
      <c r="H211" s="1">
        <f>'Сравнение с расчётом'!$P$7*'Проверка стенда по стёклам'!$D$8/100</f>
        <v>1.6068510407944609</v>
      </c>
      <c r="I211" s="1">
        <v>1.96</v>
      </c>
      <c r="K211" s="1">
        <v>1.4</v>
      </c>
      <c r="L211">
        <f t="shared" ref="L211:L274" si="28">B211/$H$3</f>
        <v>0.49786817800140531</v>
      </c>
      <c r="M211">
        <f t="shared" ref="M211:M274" si="29">C211/$H$3</f>
        <v>0</v>
      </c>
      <c r="N211">
        <f t="shared" ref="N211:N274" si="30">D211/$H$3</f>
        <v>0.82770584592733631</v>
      </c>
      <c r="O211">
        <f t="shared" ref="O211:O274" si="31">E211/$H$3</f>
        <v>0.8774926637274767</v>
      </c>
      <c r="P211">
        <f t="shared" ref="P211:P274" si="32">F211/$H$3</f>
        <v>0.91483277707758215</v>
      </c>
      <c r="Q211">
        <f t="shared" ref="Q211:Q274" si="33">G211/$H$3</f>
        <v>0.87126931150245912</v>
      </c>
      <c r="R211">
        <f t="shared" ref="R211:R274" si="34">H211/$H$3</f>
        <v>1</v>
      </c>
      <c r="V211" s="1"/>
    </row>
    <row r="212" spans="1:22" x14ac:dyDescent="0.3">
      <c r="A212" s="42">
        <v>209</v>
      </c>
      <c r="B212" s="41">
        <v>0.81</v>
      </c>
      <c r="D212" s="41">
        <v>1.27</v>
      </c>
      <c r="E212" s="1">
        <v>1.35</v>
      </c>
      <c r="F212" s="1">
        <v>1.44</v>
      </c>
      <c r="G212" s="1">
        <v>1.38</v>
      </c>
      <c r="H212" s="1">
        <f>'Сравнение с расчётом'!$P$7*'Проверка стенда по стёклам'!$D$8/100</f>
        <v>1.6068510407944609</v>
      </c>
      <c r="I212" s="1">
        <v>1.87</v>
      </c>
      <c r="K212" s="1">
        <v>1.38</v>
      </c>
      <c r="L212">
        <f t="shared" si="28"/>
        <v>0.50409153022642283</v>
      </c>
      <c r="M212">
        <f t="shared" si="29"/>
        <v>0</v>
      </c>
      <c r="N212">
        <f t="shared" si="30"/>
        <v>0.79036573257723086</v>
      </c>
      <c r="O212">
        <f t="shared" si="31"/>
        <v>0.84015255037737147</v>
      </c>
      <c r="P212">
        <f t="shared" si="32"/>
        <v>0.89616272040252942</v>
      </c>
      <c r="Q212">
        <f t="shared" si="33"/>
        <v>0.85882260705242397</v>
      </c>
      <c r="R212">
        <f t="shared" si="34"/>
        <v>1</v>
      </c>
      <c r="V212" s="1"/>
    </row>
    <row r="213" spans="1:22" x14ac:dyDescent="0.3">
      <c r="A213" s="42">
        <v>210</v>
      </c>
      <c r="B213" s="41">
        <v>0.85</v>
      </c>
      <c r="D213" s="41">
        <v>1.23</v>
      </c>
      <c r="E213" s="1">
        <v>1.29</v>
      </c>
      <c r="F213" s="1">
        <v>1.36</v>
      </c>
      <c r="G213" s="1">
        <v>1.34</v>
      </c>
      <c r="H213" s="1">
        <f>'Сравнение с расчётом'!$P$7*'Проверка стенда по стёклам'!$D$8/100</f>
        <v>1.6068510407944609</v>
      </c>
      <c r="I213" s="1">
        <v>1.79</v>
      </c>
      <c r="K213" s="1">
        <v>1.34</v>
      </c>
      <c r="L213">
        <f t="shared" si="28"/>
        <v>0.52898493912649314</v>
      </c>
      <c r="M213">
        <f t="shared" si="29"/>
        <v>0</v>
      </c>
      <c r="N213">
        <f t="shared" si="30"/>
        <v>0.76547232367716056</v>
      </c>
      <c r="O213">
        <f t="shared" si="31"/>
        <v>0.80281243702726601</v>
      </c>
      <c r="P213">
        <f t="shared" si="32"/>
        <v>0.84637590260238904</v>
      </c>
      <c r="Q213">
        <f t="shared" si="33"/>
        <v>0.83392919815235389</v>
      </c>
      <c r="R213">
        <f t="shared" si="34"/>
        <v>1</v>
      </c>
      <c r="V213" s="1"/>
    </row>
    <row r="214" spans="1:22" x14ac:dyDescent="0.3">
      <c r="A214" s="42">
        <v>211</v>
      </c>
      <c r="B214" s="41">
        <v>0.9</v>
      </c>
      <c r="D214" s="41">
        <v>1.19</v>
      </c>
      <c r="E214" s="1">
        <v>1.23</v>
      </c>
      <c r="F214" s="1">
        <v>1.29</v>
      </c>
      <c r="G214" s="1">
        <v>1.3</v>
      </c>
      <c r="H214" s="1">
        <f>'Сравнение с расчётом'!$P$7*'Проверка стенда по стёклам'!$D$8/100</f>
        <v>1.6068510407944609</v>
      </c>
      <c r="I214" s="1">
        <v>1.72</v>
      </c>
      <c r="K214" s="1">
        <v>1.3</v>
      </c>
      <c r="L214">
        <f t="shared" si="28"/>
        <v>0.5601017002515809</v>
      </c>
      <c r="M214">
        <f t="shared" si="29"/>
        <v>0</v>
      </c>
      <c r="N214">
        <f t="shared" si="30"/>
        <v>0.74057891477709026</v>
      </c>
      <c r="O214">
        <f t="shared" si="31"/>
        <v>0.76547232367716056</v>
      </c>
      <c r="P214">
        <f t="shared" si="32"/>
        <v>0.80281243702726601</v>
      </c>
      <c r="Q214">
        <f t="shared" si="33"/>
        <v>0.80903578925228359</v>
      </c>
      <c r="R214">
        <f t="shared" si="34"/>
        <v>1</v>
      </c>
      <c r="V214" s="1"/>
    </row>
    <row r="215" spans="1:22" x14ac:dyDescent="0.3">
      <c r="A215" s="42">
        <v>212</v>
      </c>
      <c r="B215" s="41">
        <v>0.95</v>
      </c>
      <c r="D215" s="41">
        <v>1.17</v>
      </c>
      <c r="E215" s="1">
        <v>1.17</v>
      </c>
      <c r="F215" s="1">
        <v>1.22</v>
      </c>
      <c r="G215" s="1">
        <v>1.27</v>
      </c>
      <c r="H215" s="1">
        <f>'Сравнение с расчётом'!$P$7*'Проверка стенда по стёклам'!$D$8/100</f>
        <v>1.6068510407944609</v>
      </c>
      <c r="I215" s="1">
        <v>1.67</v>
      </c>
      <c r="K215" s="1">
        <v>1.27</v>
      </c>
      <c r="L215">
        <f t="shared" si="28"/>
        <v>0.59121846137666878</v>
      </c>
      <c r="M215">
        <f t="shared" si="29"/>
        <v>0</v>
      </c>
      <c r="N215">
        <f t="shared" si="30"/>
        <v>0.72813221032705511</v>
      </c>
      <c r="O215">
        <f t="shared" si="31"/>
        <v>0.72813221032705511</v>
      </c>
      <c r="P215">
        <f t="shared" si="32"/>
        <v>0.75924897145214298</v>
      </c>
      <c r="Q215">
        <f t="shared" si="33"/>
        <v>0.79036573257723086</v>
      </c>
      <c r="R215">
        <f t="shared" si="34"/>
        <v>1</v>
      </c>
      <c r="V215" s="1"/>
    </row>
    <row r="216" spans="1:22" x14ac:dyDescent="0.3">
      <c r="A216" s="42">
        <v>213</v>
      </c>
      <c r="B216" s="41">
        <v>1</v>
      </c>
      <c r="D216" s="41">
        <v>1.1499999999999999</v>
      </c>
      <c r="E216" s="1">
        <v>1.1200000000000001</v>
      </c>
      <c r="F216" s="1">
        <v>1.1599999999999999</v>
      </c>
      <c r="G216" s="1">
        <v>1.27</v>
      </c>
      <c r="H216" s="1">
        <f>'Сравнение с расчётом'!$P$7*'Проверка стенда по стёклам'!$D$8/100</f>
        <v>1.6068510407944609</v>
      </c>
      <c r="I216" s="1">
        <v>1.66</v>
      </c>
      <c r="K216" s="1">
        <v>1.27</v>
      </c>
      <c r="L216">
        <f t="shared" si="28"/>
        <v>0.62233522250175655</v>
      </c>
      <c r="M216">
        <f t="shared" si="29"/>
        <v>0</v>
      </c>
      <c r="N216">
        <f t="shared" si="30"/>
        <v>0.71568550587702007</v>
      </c>
      <c r="O216">
        <f t="shared" si="31"/>
        <v>0.69701544920196745</v>
      </c>
      <c r="P216">
        <f t="shared" si="32"/>
        <v>0.72190885810203753</v>
      </c>
      <c r="Q216">
        <f t="shared" si="33"/>
        <v>0.79036573257723086</v>
      </c>
      <c r="R216">
        <f t="shared" si="34"/>
        <v>1</v>
      </c>
      <c r="V216" s="1"/>
    </row>
    <row r="217" spans="1:22" x14ac:dyDescent="0.3">
      <c r="A217" s="42">
        <v>214</v>
      </c>
      <c r="B217" s="41">
        <v>1.04</v>
      </c>
      <c r="D217" s="41">
        <v>1.1399999999999999</v>
      </c>
      <c r="E217" s="1">
        <v>1.1000000000000001</v>
      </c>
      <c r="F217" s="1">
        <v>1.1100000000000001</v>
      </c>
      <c r="G217" s="1">
        <v>1.27</v>
      </c>
      <c r="H217" s="1">
        <f>'Сравнение с расчётом'!$P$7*'Проверка стенда по стёклам'!$D$8/100</f>
        <v>1.6068510407944609</v>
      </c>
      <c r="I217" s="1">
        <v>1.68</v>
      </c>
      <c r="K217" s="1">
        <v>1.27</v>
      </c>
      <c r="L217">
        <f t="shared" si="28"/>
        <v>0.64722863140182685</v>
      </c>
      <c r="M217">
        <f t="shared" si="29"/>
        <v>0</v>
      </c>
      <c r="N217">
        <f t="shared" si="30"/>
        <v>0.70946215365200249</v>
      </c>
      <c r="O217">
        <f t="shared" si="31"/>
        <v>0.6845687447519323</v>
      </c>
      <c r="P217">
        <f t="shared" si="32"/>
        <v>0.69079209697694988</v>
      </c>
      <c r="Q217">
        <f t="shared" si="33"/>
        <v>0.79036573257723086</v>
      </c>
      <c r="R217">
        <f t="shared" si="34"/>
        <v>1</v>
      </c>
      <c r="V217" s="1"/>
    </row>
    <row r="218" spans="1:22" x14ac:dyDescent="0.3">
      <c r="A218" s="42">
        <v>215</v>
      </c>
      <c r="B218" s="41">
        <v>1.06</v>
      </c>
      <c r="D218" s="41">
        <v>1.1499999999999999</v>
      </c>
      <c r="E218" s="1">
        <v>1.1000000000000001</v>
      </c>
      <c r="F218" s="1">
        <v>1.1100000000000001</v>
      </c>
      <c r="G218" s="1">
        <v>1.27</v>
      </c>
      <c r="H218" s="1">
        <f>'Сравнение с расчётом'!$P$7*'Проверка стенда по стёклам'!$D$8/100</f>
        <v>1.6068510407944609</v>
      </c>
      <c r="I218" s="1">
        <v>1.74</v>
      </c>
      <c r="K218" s="1">
        <v>1.27</v>
      </c>
      <c r="L218">
        <f t="shared" si="28"/>
        <v>0.659675335851862</v>
      </c>
      <c r="M218">
        <f t="shared" si="29"/>
        <v>0</v>
      </c>
      <c r="N218">
        <f t="shared" si="30"/>
        <v>0.71568550587702007</v>
      </c>
      <c r="O218">
        <f t="shared" si="31"/>
        <v>0.6845687447519323</v>
      </c>
      <c r="P218">
        <f t="shared" si="32"/>
        <v>0.69079209697694988</v>
      </c>
      <c r="Q218">
        <f t="shared" si="33"/>
        <v>0.79036573257723086</v>
      </c>
      <c r="R218">
        <f t="shared" si="34"/>
        <v>1</v>
      </c>
      <c r="V218" s="1"/>
    </row>
    <row r="219" spans="1:22" x14ac:dyDescent="0.3">
      <c r="A219" s="42">
        <v>216</v>
      </c>
      <c r="B219" s="41">
        <v>1.07</v>
      </c>
      <c r="D219" s="41">
        <v>1.17</v>
      </c>
      <c r="E219" s="1">
        <v>1.1200000000000001</v>
      </c>
      <c r="F219" s="1">
        <v>1.1599999999999999</v>
      </c>
      <c r="G219" s="1">
        <v>1.29</v>
      </c>
      <c r="H219" s="1">
        <f>'Сравнение с расчётом'!$P$7*'Проверка стенда по стёклам'!$D$8/100</f>
        <v>1.6068510407944609</v>
      </c>
      <c r="I219" s="1">
        <v>1.81</v>
      </c>
      <c r="K219" s="1">
        <v>1.29</v>
      </c>
      <c r="L219">
        <f t="shared" si="28"/>
        <v>0.66589868807687957</v>
      </c>
      <c r="M219">
        <f t="shared" si="29"/>
        <v>0</v>
      </c>
      <c r="N219">
        <f t="shared" si="30"/>
        <v>0.72813221032705511</v>
      </c>
      <c r="O219">
        <f t="shared" si="31"/>
        <v>0.69701544920196745</v>
      </c>
      <c r="P219">
        <f t="shared" si="32"/>
        <v>0.72190885810203753</v>
      </c>
      <c r="Q219">
        <f t="shared" si="33"/>
        <v>0.80281243702726601</v>
      </c>
      <c r="R219">
        <f t="shared" si="34"/>
        <v>1</v>
      </c>
      <c r="V219" s="1"/>
    </row>
    <row r="220" spans="1:22" x14ac:dyDescent="0.3">
      <c r="A220" s="42">
        <v>217</v>
      </c>
      <c r="B220" s="41">
        <v>1.08</v>
      </c>
      <c r="C220"/>
      <c r="D220">
        <v>1.19</v>
      </c>
      <c r="E220" s="1">
        <v>1.17</v>
      </c>
      <c r="F220" s="1">
        <v>1.22</v>
      </c>
      <c r="G220" s="1">
        <v>1.33</v>
      </c>
      <c r="H220" s="1">
        <f>'Сравнение с расчётом'!$P$7*'Проверка стенда по стёклам'!$D$8/100</f>
        <v>1.6068510407944609</v>
      </c>
      <c r="I220" s="1">
        <v>1.89</v>
      </c>
      <c r="K220" s="1">
        <v>1.33</v>
      </c>
      <c r="L220">
        <f t="shared" si="28"/>
        <v>0.67212204030189715</v>
      </c>
      <c r="M220">
        <f t="shared" si="29"/>
        <v>0</v>
      </c>
      <c r="N220">
        <f t="shared" si="30"/>
        <v>0.74057891477709026</v>
      </c>
      <c r="O220">
        <f t="shared" si="31"/>
        <v>0.72813221032705511</v>
      </c>
      <c r="P220">
        <f t="shared" si="32"/>
        <v>0.75924897145214298</v>
      </c>
      <c r="Q220">
        <f t="shared" si="33"/>
        <v>0.82770584592733631</v>
      </c>
      <c r="R220">
        <f t="shared" si="34"/>
        <v>1</v>
      </c>
      <c r="V220" s="1"/>
    </row>
    <row r="221" spans="1:22" x14ac:dyDescent="0.3">
      <c r="A221" s="42">
        <v>218</v>
      </c>
      <c r="B221" s="41">
        <v>1.08</v>
      </c>
      <c r="C221" s="44"/>
      <c r="D221" s="44">
        <v>1.23</v>
      </c>
      <c r="E221" s="1">
        <v>1.23</v>
      </c>
      <c r="F221" s="1">
        <v>1.29</v>
      </c>
      <c r="G221" s="1">
        <v>1.38</v>
      </c>
      <c r="H221" s="1">
        <f>'Сравнение с расчётом'!$P$7*'Проверка стенда по стёклам'!$D$8/100</f>
        <v>1.6068510407944609</v>
      </c>
      <c r="I221" s="1">
        <v>1.97</v>
      </c>
      <c r="K221" s="1">
        <v>1.38</v>
      </c>
      <c r="L221">
        <f t="shared" si="28"/>
        <v>0.67212204030189715</v>
      </c>
      <c r="M221">
        <f t="shared" si="29"/>
        <v>0</v>
      </c>
      <c r="N221">
        <f t="shared" si="30"/>
        <v>0.76547232367716056</v>
      </c>
      <c r="O221">
        <f t="shared" si="31"/>
        <v>0.76547232367716056</v>
      </c>
      <c r="P221">
        <f t="shared" si="32"/>
        <v>0.80281243702726601</v>
      </c>
      <c r="Q221">
        <f t="shared" si="33"/>
        <v>0.85882260705242397</v>
      </c>
      <c r="R221">
        <f t="shared" si="34"/>
        <v>1</v>
      </c>
      <c r="V221" s="1"/>
    </row>
    <row r="222" spans="1:22" x14ac:dyDescent="0.3">
      <c r="A222" s="42">
        <v>219</v>
      </c>
      <c r="B222" s="41">
        <v>1.08</v>
      </c>
      <c r="D222" s="41">
        <v>1.27</v>
      </c>
      <c r="E222" s="1">
        <v>1.29</v>
      </c>
      <c r="F222" s="1">
        <v>1.36</v>
      </c>
      <c r="G222" s="1">
        <v>1.41</v>
      </c>
      <c r="H222" s="1">
        <f>'Сравнение с расчётом'!$P$7*'Проверка стенда по стёклам'!$D$8/100</f>
        <v>1.6068510407944609</v>
      </c>
      <c r="I222" s="1">
        <v>2.0499999999999998</v>
      </c>
      <c r="K222" s="1">
        <v>1.41</v>
      </c>
      <c r="L222">
        <f t="shared" si="28"/>
        <v>0.67212204030189715</v>
      </c>
      <c r="M222">
        <f t="shared" si="29"/>
        <v>0</v>
      </c>
      <c r="N222">
        <f t="shared" si="30"/>
        <v>0.79036573257723086</v>
      </c>
      <c r="O222">
        <f t="shared" si="31"/>
        <v>0.80281243702726601</v>
      </c>
      <c r="P222">
        <f t="shared" si="32"/>
        <v>0.84637590260238904</v>
      </c>
      <c r="Q222">
        <f t="shared" si="33"/>
        <v>0.8774926637274767</v>
      </c>
      <c r="R222">
        <f t="shared" si="34"/>
        <v>1</v>
      </c>
      <c r="V222" s="1"/>
    </row>
    <row r="223" spans="1:22" x14ac:dyDescent="0.3">
      <c r="A223" s="42">
        <v>220</v>
      </c>
      <c r="B223" s="41">
        <v>1.08</v>
      </c>
      <c r="D223" s="41">
        <v>1.33</v>
      </c>
      <c r="E223" s="1">
        <v>1.35</v>
      </c>
      <c r="F223" s="1">
        <v>1.44</v>
      </c>
      <c r="G223" s="1">
        <v>1.41</v>
      </c>
      <c r="H223" s="1">
        <f>'Сравнение с расчётом'!$P$7*'Проверка стенда по стёклам'!$D$8/100</f>
        <v>1.6068510407944609</v>
      </c>
      <c r="I223" s="1">
        <v>2.12</v>
      </c>
      <c r="K223" s="1">
        <v>1.41</v>
      </c>
      <c r="L223">
        <f t="shared" si="28"/>
        <v>0.67212204030189715</v>
      </c>
      <c r="M223">
        <f t="shared" si="29"/>
        <v>0</v>
      </c>
      <c r="N223">
        <f t="shared" si="30"/>
        <v>0.82770584592733631</v>
      </c>
      <c r="O223">
        <f t="shared" si="31"/>
        <v>0.84015255037737147</v>
      </c>
      <c r="P223">
        <f t="shared" si="32"/>
        <v>0.89616272040252942</v>
      </c>
      <c r="Q223">
        <f t="shared" si="33"/>
        <v>0.8774926637274767</v>
      </c>
      <c r="R223">
        <f t="shared" si="34"/>
        <v>1</v>
      </c>
      <c r="V223" s="1"/>
    </row>
    <row r="224" spans="1:22" x14ac:dyDescent="0.3">
      <c r="A224" s="42">
        <v>221</v>
      </c>
      <c r="B224" s="41">
        <v>1.08</v>
      </c>
      <c r="D224" s="41">
        <v>1.37</v>
      </c>
      <c r="E224" s="1">
        <v>1.41</v>
      </c>
      <c r="F224" s="1">
        <v>1.47</v>
      </c>
      <c r="G224" s="1">
        <v>1.41</v>
      </c>
      <c r="H224" s="1">
        <f>'Сравнение с расчётом'!$P$7*'Проверка стенда по стёклам'!$D$8/100</f>
        <v>1.6068510407944609</v>
      </c>
      <c r="I224" s="1">
        <v>2.19</v>
      </c>
      <c r="K224" s="1">
        <v>1.41</v>
      </c>
      <c r="L224">
        <f t="shared" si="28"/>
        <v>0.67212204030189715</v>
      </c>
      <c r="M224">
        <f t="shared" si="29"/>
        <v>0</v>
      </c>
      <c r="N224">
        <f t="shared" si="30"/>
        <v>0.85259925482740662</v>
      </c>
      <c r="O224">
        <f t="shared" si="31"/>
        <v>0.8774926637274767</v>
      </c>
      <c r="P224">
        <f t="shared" si="32"/>
        <v>0.91483277707758215</v>
      </c>
      <c r="Q224">
        <f t="shared" si="33"/>
        <v>0.8774926637274767</v>
      </c>
      <c r="R224">
        <f t="shared" si="34"/>
        <v>1</v>
      </c>
      <c r="V224" s="1"/>
    </row>
    <row r="225" spans="1:22" x14ac:dyDescent="0.3">
      <c r="A225" s="42">
        <v>222</v>
      </c>
      <c r="B225" s="41">
        <v>1.08</v>
      </c>
      <c r="D225" s="41">
        <v>1.41</v>
      </c>
      <c r="E225" s="1">
        <v>1.46</v>
      </c>
      <c r="F225" s="1">
        <v>1.48</v>
      </c>
      <c r="G225" s="1">
        <v>1.42</v>
      </c>
      <c r="H225" s="1">
        <f>'Сравнение с расчётом'!$P$7*'Проверка стенда по стёклам'!$D$8/100</f>
        <v>1.6068510407944609</v>
      </c>
      <c r="I225" s="1">
        <v>2.2599999999999998</v>
      </c>
      <c r="K225" s="1">
        <v>1.42</v>
      </c>
      <c r="L225">
        <f t="shared" si="28"/>
        <v>0.67212204030189715</v>
      </c>
      <c r="M225">
        <f t="shared" si="29"/>
        <v>0</v>
      </c>
      <c r="N225">
        <f t="shared" si="30"/>
        <v>0.8774926637274767</v>
      </c>
      <c r="O225">
        <f t="shared" si="31"/>
        <v>0.90860942485256457</v>
      </c>
      <c r="P225">
        <f t="shared" si="32"/>
        <v>0.92105612930259972</v>
      </c>
      <c r="Q225">
        <f t="shared" si="33"/>
        <v>0.88371601595249427</v>
      </c>
      <c r="R225">
        <f t="shared" si="34"/>
        <v>1</v>
      </c>
      <c r="V225" s="1"/>
    </row>
    <row r="226" spans="1:22" x14ac:dyDescent="0.3">
      <c r="A226" s="42">
        <v>223</v>
      </c>
      <c r="B226" s="41">
        <v>1.07</v>
      </c>
      <c r="D226" s="41">
        <v>1.45</v>
      </c>
      <c r="E226" s="1">
        <v>1.52</v>
      </c>
      <c r="F226" s="1">
        <v>1.49</v>
      </c>
      <c r="G226" s="1">
        <v>1.42</v>
      </c>
      <c r="H226" s="1">
        <f>'Сравнение с расчётом'!$P$7*'Проверка стенда по стёклам'!$D$8/100</f>
        <v>1.6068510407944609</v>
      </c>
      <c r="I226" s="1">
        <v>2.31</v>
      </c>
      <c r="K226" s="1">
        <v>1.42</v>
      </c>
      <c r="L226">
        <f t="shared" si="28"/>
        <v>0.66589868807687957</v>
      </c>
      <c r="M226">
        <f t="shared" si="29"/>
        <v>0</v>
      </c>
      <c r="N226">
        <f t="shared" si="30"/>
        <v>0.902386072627547</v>
      </c>
      <c r="O226">
        <f t="shared" si="31"/>
        <v>0.94594953820267003</v>
      </c>
      <c r="P226">
        <f t="shared" si="32"/>
        <v>0.9272794815276173</v>
      </c>
      <c r="Q226">
        <f t="shared" si="33"/>
        <v>0.88371601595249427</v>
      </c>
      <c r="R226">
        <f t="shared" si="34"/>
        <v>1</v>
      </c>
      <c r="V226" s="1"/>
    </row>
    <row r="227" spans="1:22" x14ac:dyDescent="0.3">
      <c r="A227" s="42">
        <v>224</v>
      </c>
      <c r="B227" s="41">
        <v>1.07</v>
      </c>
      <c r="D227" s="41">
        <v>1.48</v>
      </c>
      <c r="E227" s="1">
        <v>1.56</v>
      </c>
      <c r="F227" s="1">
        <v>1.5</v>
      </c>
      <c r="G227" s="1">
        <v>1.42</v>
      </c>
      <c r="H227" s="1">
        <f>'Сравнение с расчётом'!$P$7*'Проверка стенда по стёклам'!$D$8/100</f>
        <v>1.6068510407944609</v>
      </c>
      <c r="I227" s="1">
        <v>2.37</v>
      </c>
      <c r="K227" s="1">
        <v>1.42</v>
      </c>
      <c r="L227">
        <f t="shared" si="28"/>
        <v>0.66589868807687957</v>
      </c>
      <c r="M227">
        <f t="shared" si="29"/>
        <v>0</v>
      </c>
      <c r="N227">
        <f t="shared" si="30"/>
        <v>0.92105612930259972</v>
      </c>
      <c r="O227">
        <f t="shared" si="31"/>
        <v>0.97084294710274033</v>
      </c>
      <c r="P227">
        <f t="shared" si="32"/>
        <v>0.93350283375263488</v>
      </c>
      <c r="Q227">
        <f t="shared" si="33"/>
        <v>0.88371601595249427</v>
      </c>
      <c r="R227">
        <f t="shared" si="34"/>
        <v>1</v>
      </c>
      <c r="V227" s="1"/>
    </row>
    <row r="228" spans="1:22" x14ac:dyDescent="0.3">
      <c r="A228" s="42">
        <v>225</v>
      </c>
      <c r="B228" s="41">
        <v>1.05</v>
      </c>
      <c r="D228" s="41">
        <v>1.5</v>
      </c>
      <c r="E228" s="1">
        <v>1.58</v>
      </c>
      <c r="F228" s="1">
        <v>1.5</v>
      </c>
      <c r="G228" s="1">
        <v>1.42</v>
      </c>
      <c r="H228" s="1">
        <f>'Сравнение с расчётом'!$P$7*'Проверка стенда по стёклам'!$D$8/100</f>
        <v>1.6068510407944609</v>
      </c>
      <c r="I228" s="1">
        <v>2.42</v>
      </c>
      <c r="K228" s="1">
        <v>1.42</v>
      </c>
      <c r="L228">
        <f t="shared" si="28"/>
        <v>0.65345198362684442</v>
      </c>
      <c r="M228">
        <f t="shared" si="29"/>
        <v>0</v>
      </c>
      <c r="N228">
        <f t="shared" si="30"/>
        <v>0.93350283375263488</v>
      </c>
      <c r="O228">
        <f t="shared" si="31"/>
        <v>0.98328965155277548</v>
      </c>
      <c r="P228">
        <f t="shared" si="32"/>
        <v>0.93350283375263488</v>
      </c>
      <c r="Q228">
        <f t="shared" si="33"/>
        <v>0.88371601595249427</v>
      </c>
      <c r="R228">
        <f t="shared" si="34"/>
        <v>1</v>
      </c>
      <c r="V228" s="1"/>
    </row>
    <row r="229" spans="1:22" x14ac:dyDescent="0.3">
      <c r="A229" s="42">
        <v>226</v>
      </c>
      <c r="B229" s="41">
        <v>1.02</v>
      </c>
      <c r="D229" s="41">
        <v>1.51</v>
      </c>
      <c r="E229" s="1">
        <v>1.58</v>
      </c>
      <c r="F229" s="1">
        <v>1.5</v>
      </c>
      <c r="G229" s="1">
        <v>1.41</v>
      </c>
      <c r="H229" s="1">
        <f>'Сравнение с расчётом'!$P$7*'Проверка стенда по стёклам'!$D$8/100</f>
        <v>1.6068510407944609</v>
      </c>
      <c r="I229" s="1">
        <v>2.4500000000000002</v>
      </c>
      <c r="K229" s="1">
        <v>1.41</v>
      </c>
      <c r="L229">
        <f t="shared" si="28"/>
        <v>0.6347819269517917</v>
      </c>
      <c r="M229">
        <f t="shared" si="29"/>
        <v>0</v>
      </c>
      <c r="N229">
        <f t="shared" si="30"/>
        <v>0.93972618597765245</v>
      </c>
      <c r="O229">
        <f t="shared" si="31"/>
        <v>0.98328965155277548</v>
      </c>
      <c r="P229">
        <f t="shared" si="32"/>
        <v>0.93350283375263488</v>
      </c>
      <c r="Q229">
        <f t="shared" si="33"/>
        <v>0.8774926637274767</v>
      </c>
      <c r="R229">
        <f t="shared" si="34"/>
        <v>1</v>
      </c>
      <c r="V229" s="1"/>
    </row>
    <row r="230" spans="1:22" x14ac:dyDescent="0.3">
      <c r="A230" s="42">
        <v>227</v>
      </c>
      <c r="B230" s="41">
        <v>0.98</v>
      </c>
      <c r="D230" s="41">
        <v>1.52</v>
      </c>
      <c r="E230" s="1">
        <v>1.58</v>
      </c>
      <c r="F230" s="1">
        <v>1.5</v>
      </c>
      <c r="G230" s="1">
        <v>1.4</v>
      </c>
      <c r="H230" s="1">
        <f>'Сравнение с расчётом'!$P$7*'Проверка стенда по стёклам'!$D$8/100</f>
        <v>1.6068510407944609</v>
      </c>
      <c r="I230" s="1">
        <v>2.46</v>
      </c>
      <c r="K230" s="1">
        <v>1.4</v>
      </c>
      <c r="L230">
        <f t="shared" si="28"/>
        <v>0.6098885180517214</v>
      </c>
      <c r="M230">
        <f t="shared" si="29"/>
        <v>0</v>
      </c>
      <c r="N230">
        <f t="shared" si="30"/>
        <v>0.94594953820267003</v>
      </c>
      <c r="O230">
        <f t="shared" si="31"/>
        <v>0.98328965155277548</v>
      </c>
      <c r="P230">
        <f t="shared" si="32"/>
        <v>0.93350283375263488</v>
      </c>
      <c r="Q230">
        <f t="shared" si="33"/>
        <v>0.87126931150245912</v>
      </c>
      <c r="R230">
        <f t="shared" si="34"/>
        <v>1</v>
      </c>
      <c r="V230" s="1"/>
    </row>
    <row r="231" spans="1:22" x14ac:dyDescent="0.3">
      <c r="A231" s="42">
        <v>228</v>
      </c>
      <c r="B231" s="41">
        <v>0.94</v>
      </c>
      <c r="D231" s="41">
        <v>1.52</v>
      </c>
      <c r="E231" s="1">
        <v>1.58</v>
      </c>
      <c r="F231" s="1">
        <v>1.5</v>
      </c>
      <c r="G231" s="1">
        <v>1.41</v>
      </c>
      <c r="H231" s="1">
        <f>'Сравнение с расчётом'!$P$7*'Проверка стенда по стёклам'!$D$8/100</f>
        <v>1.6068510407944609</v>
      </c>
      <c r="I231" s="1">
        <v>2.4500000000000002</v>
      </c>
      <c r="K231" s="1">
        <v>1.41</v>
      </c>
      <c r="L231">
        <f t="shared" si="28"/>
        <v>0.5849951091516512</v>
      </c>
      <c r="M231">
        <f t="shared" si="29"/>
        <v>0</v>
      </c>
      <c r="N231">
        <f t="shared" si="30"/>
        <v>0.94594953820267003</v>
      </c>
      <c r="O231">
        <f t="shared" si="31"/>
        <v>0.98328965155277548</v>
      </c>
      <c r="P231">
        <f t="shared" si="32"/>
        <v>0.93350283375263488</v>
      </c>
      <c r="Q231">
        <f t="shared" si="33"/>
        <v>0.8774926637274767</v>
      </c>
      <c r="R231">
        <f t="shared" si="34"/>
        <v>1</v>
      </c>
      <c r="V231" s="1"/>
    </row>
    <row r="232" spans="1:22" x14ac:dyDescent="0.3">
      <c r="A232" s="42">
        <v>229</v>
      </c>
      <c r="B232" s="41">
        <v>0.89</v>
      </c>
      <c r="D232" s="41">
        <v>1.51</v>
      </c>
      <c r="E232" s="1">
        <v>1.58</v>
      </c>
      <c r="F232" s="1">
        <v>1.5</v>
      </c>
      <c r="G232" s="1">
        <v>1.41</v>
      </c>
      <c r="H232" s="1">
        <f>'Сравнение с расчётом'!$P$7*'Проверка стенда по стёклам'!$D$8/100</f>
        <v>1.6068510407944609</v>
      </c>
      <c r="I232" s="1">
        <v>2.42</v>
      </c>
      <c r="K232" s="1">
        <v>1.41</v>
      </c>
      <c r="L232">
        <f t="shared" si="28"/>
        <v>0.55387834802656333</v>
      </c>
      <c r="M232">
        <f t="shared" si="29"/>
        <v>0</v>
      </c>
      <c r="N232">
        <f t="shared" si="30"/>
        <v>0.93972618597765245</v>
      </c>
      <c r="O232">
        <f t="shared" si="31"/>
        <v>0.98328965155277548</v>
      </c>
      <c r="P232">
        <f t="shared" si="32"/>
        <v>0.93350283375263488</v>
      </c>
      <c r="Q232">
        <f t="shared" si="33"/>
        <v>0.8774926637274767</v>
      </c>
      <c r="R232">
        <f t="shared" si="34"/>
        <v>1</v>
      </c>
      <c r="V232" s="1"/>
    </row>
    <row r="233" spans="1:22" x14ac:dyDescent="0.3">
      <c r="A233" s="42">
        <v>230</v>
      </c>
      <c r="B233" s="41">
        <v>0.85</v>
      </c>
      <c r="D233" s="41">
        <v>1.47</v>
      </c>
      <c r="E233" s="1">
        <v>1.58</v>
      </c>
      <c r="F233" s="1">
        <v>1.5</v>
      </c>
      <c r="G233" s="1">
        <v>1.42</v>
      </c>
      <c r="H233" s="1">
        <f>'Сравнение с расчётом'!$P$7*'Проверка стенда по стёклам'!$D$8/100</f>
        <v>1.6068510407944609</v>
      </c>
      <c r="I233" s="1">
        <v>2.37</v>
      </c>
      <c r="K233" s="1">
        <v>1.42</v>
      </c>
      <c r="L233">
        <f t="shared" si="28"/>
        <v>0.52898493912649314</v>
      </c>
      <c r="M233">
        <f t="shared" si="29"/>
        <v>0</v>
      </c>
      <c r="N233">
        <f t="shared" si="30"/>
        <v>0.91483277707758215</v>
      </c>
      <c r="O233">
        <f t="shared" si="31"/>
        <v>0.98328965155277548</v>
      </c>
      <c r="P233">
        <f t="shared" si="32"/>
        <v>0.93350283375263488</v>
      </c>
      <c r="Q233">
        <f t="shared" si="33"/>
        <v>0.88371601595249427</v>
      </c>
      <c r="R233">
        <f t="shared" si="34"/>
        <v>1</v>
      </c>
      <c r="V233" s="1"/>
    </row>
    <row r="234" spans="1:22" x14ac:dyDescent="0.3">
      <c r="A234" s="42">
        <v>231</v>
      </c>
      <c r="B234" s="41">
        <v>0.81</v>
      </c>
      <c r="D234" s="41">
        <v>1.4</v>
      </c>
      <c r="E234" s="1">
        <v>1.54</v>
      </c>
      <c r="F234" s="1">
        <v>1.49</v>
      </c>
      <c r="G234" s="1">
        <v>1.44</v>
      </c>
      <c r="H234" s="1">
        <f>'Сравнение с расчётом'!$P$7*'Проверка стенда по стёклам'!$D$8/100</f>
        <v>1.6068510407944609</v>
      </c>
      <c r="I234" s="1">
        <v>2.31</v>
      </c>
      <c r="K234" s="1">
        <v>1.44</v>
      </c>
      <c r="L234">
        <f t="shared" si="28"/>
        <v>0.50409153022642283</v>
      </c>
      <c r="M234">
        <f t="shared" si="29"/>
        <v>0</v>
      </c>
      <c r="N234">
        <f t="shared" si="30"/>
        <v>0.87126931150245912</v>
      </c>
      <c r="O234">
        <f t="shared" si="31"/>
        <v>0.95839624265270518</v>
      </c>
      <c r="P234">
        <f t="shared" si="32"/>
        <v>0.9272794815276173</v>
      </c>
      <c r="Q234">
        <f t="shared" si="33"/>
        <v>0.89616272040252942</v>
      </c>
      <c r="R234">
        <f t="shared" si="34"/>
        <v>1</v>
      </c>
      <c r="V234" s="1"/>
    </row>
    <row r="235" spans="1:22" x14ac:dyDescent="0.3">
      <c r="A235" s="42">
        <v>232</v>
      </c>
      <c r="B235" s="41">
        <v>0.77</v>
      </c>
      <c r="D235" s="41">
        <v>1.33</v>
      </c>
      <c r="E235" s="1">
        <v>1.43</v>
      </c>
      <c r="F235" s="1">
        <v>1.49</v>
      </c>
      <c r="G235" s="1">
        <v>1.45</v>
      </c>
      <c r="H235" s="1">
        <f>'Сравнение с расчётом'!$P$7*'Проверка стенда по стёклам'!$D$8/100</f>
        <v>1.6068510407944609</v>
      </c>
      <c r="I235" s="1">
        <v>2.1800000000000002</v>
      </c>
      <c r="K235" s="1">
        <v>1.45</v>
      </c>
      <c r="L235">
        <f t="shared" si="28"/>
        <v>0.47919812132635259</v>
      </c>
      <c r="M235">
        <f t="shared" si="29"/>
        <v>0</v>
      </c>
      <c r="N235">
        <f t="shared" si="30"/>
        <v>0.82770584592733631</v>
      </c>
      <c r="O235">
        <f t="shared" si="31"/>
        <v>0.88993936817751185</v>
      </c>
      <c r="P235">
        <f t="shared" si="32"/>
        <v>0.9272794815276173</v>
      </c>
      <c r="Q235">
        <f t="shared" si="33"/>
        <v>0.902386072627547</v>
      </c>
      <c r="R235">
        <f t="shared" si="34"/>
        <v>1</v>
      </c>
      <c r="V235" s="1"/>
    </row>
    <row r="236" spans="1:22" x14ac:dyDescent="0.3">
      <c r="A236" s="42">
        <v>233</v>
      </c>
      <c r="B236" s="41">
        <v>0.72</v>
      </c>
      <c r="D236" s="41">
        <v>1.26</v>
      </c>
      <c r="E236" s="1">
        <v>1.34</v>
      </c>
      <c r="F236" s="1">
        <v>1.49</v>
      </c>
      <c r="G236" s="1">
        <v>1.47</v>
      </c>
      <c r="H236" s="1">
        <f>'Сравнение с расчётом'!$P$7*'Проверка стенда по стёклам'!$D$8/100</f>
        <v>1.6068510407944609</v>
      </c>
      <c r="I236" s="1">
        <v>2.0499999999999998</v>
      </c>
      <c r="K236" s="1">
        <v>1.47</v>
      </c>
      <c r="L236">
        <f t="shared" si="28"/>
        <v>0.44808136020126471</v>
      </c>
      <c r="M236">
        <f t="shared" si="29"/>
        <v>0</v>
      </c>
      <c r="N236">
        <f t="shared" si="30"/>
        <v>0.78414238035221329</v>
      </c>
      <c r="O236">
        <f t="shared" si="31"/>
        <v>0.83392919815235389</v>
      </c>
      <c r="P236">
        <f t="shared" si="32"/>
        <v>0.9272794815276173</v>
      </c>
      <c r="Q236">
        <f t="shared" si="33"/>
        <v>0.91483277707758215</v>
      </c>
      <c r="R236">
        <f t="shared" si="34"/>
        <v>1</v>
      </c>
      <c r="V236" s="1"/>
    </row>
    <row r="237" spans="1:22" x14ac:dyDescent="0.3">
      <c r="A237" s="42">
        <v>234</v>
      </c>
      <c r="B237" s="41">
        <v>0.65</v>
      </c>
      <c r="D237" s="41">
        <v>1.22</v>
      </c>
      <c r="E237" s="1">
        <v>1.31</v>
      </c>
      <c r="F237" s="1">
        <v>1.5</v>
      </c>
      <c r="G237" s="1">
        <v>1.47</v>
      </c>
      <c r="H237" s="1">
        <f>'Сравнение с расчётом'!$P$7*'Проверка стенда по стёклам'!$D$8/100</f>
        <v>1.6068510407944609</v>
      </c>
      <c r="I237" s="1">
        <v>1.92</v>
      </c>
      <c r="K237" s="1">
        <v>1.47</v>
      </c>
      <c r="L237">
        <f t="shared" si="28"/>
        <v>0.40451789462614179</v>
      </c>
      <c r="M237">
        <f t="shared" si="29"/>
        <v>0</v>
      </c>
      <c r="N237">
        <f t="shared" si="30"/>
        <v>0.75924897145214298</v>
      </c>
      <c r="O237">
        <f t="shared" si="31"/>
        <v>0.81525914147730116</v>
      </c>
      <c r="P237">
        <f t="shared" si="32"/>
        <v>0.93350283375263488</v>
      </c>
      <c r="Q237">
        <f t="shared" si="33"/>
        <v>0.91483277707758215</v>
      </c>
      <c r="R237">
        <f t="shared" si="34"/>
        <v>1</v>
      </c>
      <c r="V237" s="1"/>
    </row>
    <row r="238" spans="1:22" x14ac:dyDescent="0.3">
      <c r="A238" s="42">
        <v>235</v>
      </c>
      <c r="B238" s="41">
        <v>0.57999999999999996</v>
      </c>
      <c r="D238" s="41">
        <v>1.23</v>
      </c>
      <c r="E238" s="1">
        <v>1.38</v>
      </c>
      <c r="F238" s="1">
        <v>1.5</v>
      </c>
      <c r="G238" s="1">
        <v>1.46</v>
      </c>
      <c r="H238" s="1">
        <f>'Сравнение с расчётом'!$P$7*'Проверка стенда по стёклам'!$D$8/100</f>
        <v>1.6068510407944609</v>
      </c>
      <c r="I238" s="1">
        <v>1.86</v>
      </c>
      <c r="K238" s="1">
        <v>1.46</v>
      </c>
      <c r="L238">
        <f t="shared" si="28"/>
        <v>0.36095442905101877</v>
      </c>
      <c r="M238">
        <f t="shared" si="29"/>
        <v>0</v>
      </c>
      <c r="N238">
        <f t="shared" si="30"/>
        <v>0.76547232367716056</v>
      </c>
      <c r="O238">
        <f t="shared" si="31"/>
        <v>0.85882260705242397</v>
      </c>
      <c r="P238">
        <f t="shared" si="32"/>
        <v>0.93350283375263488</v>
      </c>
      <c r="Q238">
        <f t="shared" si="33"/>
        <v>0.90860942485256457</v>
      </c>
      <c r="R238">
        <f t="shared" si="34"/>
        <v>1</v>
      </c>
      <c r="V238" s="1"/>
    </row>
    <row r="239" spans="1:22" x14ac:dyDescent="0.3">
      <c r="A239" s="42">
        <v>236</v>
      </c>
      <c r="B239" s="41">
        <v>0.54</v>
      </c>
      <c r="D239" s="41">
        <v>1.29</v>
      </c>
      <c r="E239" s="1">
        <v>1.49</v>
      </c>
      <c r="F239" s="1">
        <v>1.51</v>
      </c>
      <c r="G239" s="1">
        <v>1.45</v>
      </c>
      <c r="H239" s="1">
        <f>'Сравнение с расчётом'!$P$7*'Проверка стенда по стёклам'!$D$8/100</f>
        <v>1.6068510407944609</v>
      </c>
      <c r="I239" s="1">
        <v>1.9</v>
      </c>
      <c r="K239" s="1">
        <v>1.45</v>
      </c>
      <c r="L239">
        <f t="shared" si="28"/>
        <v>0.33606102015094858</v>
      </c>
      <c r="M239">
        <f t="shared" si="29"/>
        <v>0</v>
      </c>
      <c r="N239">
        <f t="shared" si="30"/>
        <v>0.80281243702726601</v>
      </c>
      <c r="O239">
        <f t="shared" si="31"/>
        <v>0.9272794815276173</v>
      </c>
      <c r="P239">
        <f t="shared" si="32"/>
        <v>0.93972618597765245</v>
      </c>
      <c r="Q239">
        <f t="shared" si="33"/>
        <v>0.902386072627547</v>
      </c>
      <c r="R239">
        <f t="shared" si="34"/>
        <v>1</v>
      </c>
      <c r="V239" s="1"/>
    </row>
    <row r="240" spans="1:22" x14ac:dyDescent="0.3">
      <c r="A240" s="42">
        <v>237</v>
      </c>
      <c r="B240" s="41">
        <v>0.52</v>
      </c>
      <c r="D240" s="41">
        <v>1.37</v>
      </c>
      <c r="E240" s="1">
        <v>1.58</v>
      </c>
      <c r="F240" s="1">
        <v>1.51</v>
      </c>
      <c r="G240" s="1">
        <v>1.45</v>
      </c>
      <c r="H240" s="1">
        <f>'Сравнение с расчётом'!$P$7*'Проверка стенда по стёклам'!$D$8/100</f>
        <v>1.6068510407944609</v>
      </c>
      <c r="I240" s="1">
        <v>1.98</v>
      </c>
      <c r="K240" s="1">
        <v>1.45</v>
      </c>
      <c r="L240">
        <f t="shared" si="28"/>
        <v>0.32361431570091342</v>
      </c>
      <c r="M240">
        <f t="shared" si="29"/>
        <v>0</v>
      </c>
      <c r="N240">
        <f t="shared" si="30"/>
        <v>0.85259925482740662</v>
      </c>
      <c r="O240">
        <f t="shared" si="31"/>
        <v>0.98328965155277548</v>
      </c>
      <c r="P240">
        <f t="shared" si="32"/>
        <v>0.93972618597765245</v>
      </c>
      <c r="Q240">
        <f t="shared" si="33"/>
        <v>0.902386072627547</v>
      </c>
      <c r="R240">
        <f t="shared" si="34"/>
        <v>1</v>
      </c>
      <c r="V240" s="1"/>
    </row>
    <row r="241" spans="1:22" x14ac:dyDescent="0.3">
      <c r="A241" s="42">
        <v>238</v>
      </c>
      <c r="B241" s="41">
        <v>0.56000000000000005</v>
      </c>
      <c r="D241" s="41">
        <v>1.42</v>
      </c>
      <c r="E241" s="1">
        <v>1.58</v>
      </c>
      <c r="F241" s="1">
        <v>1.5</v>
      </c>
      <c r="G241" s="1">
        <v>1.44</v>
      </c>
      <c r="H241" s="1">
        <f>'Сравнение с расчётом'!$P$7*'Проверка стенда по стёклам'!$D$8/100</f>
        <v>1.6068510407944609</v>
      </c>
      <c r="I241" s="1">
        <v>2.0499999999999998</v>
      </c>
      <c r="K241" s="1">
        <v>1.44</v>
      </c>
      <c r="L241">
        <f t="shared" si="28"/>
        <v>0.34850772460098373</v>
      </c>
      <c r="M241">
        <f t="shared" si="29"/>
        <v>0</v>
      </c>
      <c r="N241">
        <f t="shared" si="30"/>
        <v>0.88371601595249427</v>
      </c>
      <c r="O241">
        <f t="shared" si="31"/>
        <v>0.98328965155277548</v>
      </c>
      <c r="P241">
        <f t="shared" si="32"/>
        <v>0.93350283375263488</v>
      </c>
      <c r="Q241">
        <f t="shared" si="33"/>
        <v>0.89616272040252942</v>
      </c>
      <c r="R241">
        <f t="shared" si="34"/>
        <v>1</v>
      </c>
      <c r="V241" s="1"/>
    </row>
    <row r="242" spans="1:22" x14ac:dyDescent="0.3">
      <c r="A242" s="42">
        <v>239</v>
      </c>
      <c r="B242" s="41">
        <v>0.67</v>
      </c>
      <c r="D242" s="41">
        <v>1.34</v>
      </c>
      <c r="E242" s="1">
        <v>1.58</v>
      </c>
      <c r="F242" s="1">
        <v>1.49</v>
      </c>
      <c r="G242" s="1">
        <v>1.44</v>
      </c>
      <c r="H242" s="1">
        <f>'Сравнение с расчётом'!$P$7*'Проверка стенда по стёклам'!$D$8/100</f>
        <v>1.6068510407944609</v>
      </c>
      <c r="I242" s="1">
        <v>2.0299999999999998</v>
      </c>
      <c r="K242" s="1">
        <v>1.44</v>
      </c>
      <c r="L242">
        <f t="shared" si="28"/>
        <v>0.41696459907617694</v>
      </c>
      <c r="M242">
        <f t="shared" si="29"/>
        <v>0</v>
      </c>
      <c r="N242">
        <f t="shared" si="30"/>
        <v>0.83392919815235389</v>
      </c>
      <c r="O242">
        <f t="shared" si="31"/>
        <v>0.98328965155277548</v>
      </c>
      <c r="P242">
        <f t="shared" si="32"/>
        <v>0.9272794815276173</v>
      </c>
      <c r="Q242">
        <f t="shared" si="33"/>
        <v>0.89616272040252942</v>
      </c>
      <c r="R242">
        <f t="shared" si="34"/>
        <v>1</v>
      </c>
      <c r="V242" s="1"/>
    </row>
    <row r="243" spans="1:22" x14ac:dyDescent="0.3">
      <c r="A243" s="42">
        <v>240</v>
      </c>
      <c r="B243" s="41">
        <v>0.8</v>
      </c>
      <c r="D243" s="41">
        <v>1.18</v>
      </c>
      <c r="E243" s="1">
        <v>1.56</v>
      </c>
      <c r="F243" s="1">
        <v>1.47</v>
      </c>
      <c r="G243" s="1">
        <v>1.43</v>
      </c>
      <c r="H243" s="1">
        <f>'Сравнение с расчётом'!$P$7*'Проверка стенда по стёклам'!$D$8/100</f>
        <v>1.6068510407944609</v>
      </c>
      <c r="I243" s="1">
        <v>1.89</v>
      </c>
      <c r="K243" s="1">
        <v>1.43</v>
      </c>
      <c r="L243">
        <f t="shared" si="28"/>
        <v>0.49786817800140531</v>
      </c>
      <c r="M243">
        <f t="shared" si="29"/>
        <v>0</v>
      </c>
      <c r="N243">
        <f t="shared" si="30"/>
        <v>0.73435556255207268</v>
      </c>
      <c r="O243">
        <f t="shared" si="31"/>
        <v>0.97084294710274033</v>
      </c>
      <c r="P243">
        <f t="shared" si="32"/>
        <v>0.91483277707758215</v>
      </c>
      <c r="Q243">
        <f t="shared" si="33"/>
        <v>0.88993936817751185</v>
      </c>
      <c r="R243">
        <f t="shared" si="34"/>
        <v>1</v>
      </c>
      <c r="V243" s="1"/>
    </row>
    <row r="244" spans="1:22" x14ac:dyDescent="0.3">
      <c r="A244" s="42">
        <v>241</v>
      </c>
      <c r="B244" s="41">
        <v>0.91</v>
      </c>
      <c r="D244" s="41">
        <v>1.08</v>
      </c>
      <c r="E244" s="1">
        <v>1.53</v>
      </c>
      <c r="F244" s="1">
        <v>1.44</v>
      </c>
      <c r="G244" s="1">
        <v>1.42</v>
      </c>
      <c r="H244" s="1">
        <f>'Сравнение с расчётом'!$P$7*'Проверка стенда по стёклам'!$D$8/100</f>
        <v>1.6068510407944609</v>
      </c>
      <c r="I244" s="1">
        <v>1.86</v>
      </c>
      <c r="K244" s="1">
        <v>1.42</v>
      </c>
      <c r="L244">
        <f t="shared" si="28"/>
        <v>0.56632505247659848</v>
      </c>
      <c r="M244">
        <f t="shared" si="29"/>
        <v>0</v>
      </c>
      <c r="N244">
        <f t="shared" si="30"/>
        <v>0.67212204030189715</v>
      </c>
      <c r="O244">
        <f t="shared" si="31"/>
        <v>0.9521728904276876</v>
      </c>
      <c r="P244">
        <f t="shared" si="32"/>
        <v>0.89616272040252942</v>
      </c>
      <c r="Q244">
        <f t="shared" si="33"/>
        <v>0.88371601595249427</v>
      </c>
      <c r="R244">
        <f t="shared" si="34"/>
        <v>1</v>
      </c>
      <c r="V244" s="1"/>
    </row>
    <row r="245" spans="1:22" x14ac:dyDescent="0.3">
      <c r="A245" s="42">
        <v>242</v>
      </c>
      <c r="B245" s="41">
        <v>1.01</v>
      </c>
      <c r="D245" s="41">
        <v>1.1299999999999999</v>
      </c>
      <c r="E245" s="1">
        <v>1.44</v>
      </c>
      <c r="F245" s="1">
        <v>1.4</v>
      </c>
      <c r="G245" s="1">
        <v>1.42</v>
      </c>
      <c r="H245" s="1">
        <f>'Сравнение с расчётом'!$P$7*'Проверка стенда по стёклам'!$D$8/100</f>
        <v>1.6068510407944609</v>
      </c>
      <c r="I245" s="1">
        <v>1.98</v>
      </c>
      <c r="K245" s="1">
        <v>1.42</v>
      </c>
      <c r="L245">
        <f t="shared" si="28"/>
        <v>0.62855857472677412</v>
      </c>
      <c r="M245">
        <f t="shared" si="29"/>
        <v>0</v>
      </c>
      <c r="N245">
        <f t="shared" si="30"/>
        <v>0.70323880142698492</v>
      </c>
      <c r="O245">
        <f t="shared" si="31"/>
        <v>0.89616272040252942</v>
      </c>
      <c r="P245">
        <f t="shared" si="32"/>
        <v>0.87126931150245912</v>
      </c>
      <c r="Q245">
        <f t="shared" si="33"/>
        <v>0.88371601595249427</v>
      </c>
      <c r="R245">
        <f t="shared" si="34"/>
        <v>1</v>
      </c>
      <c r="V245" s="1"/>
    </row>
    <row r="246" spans="1:22" x14ac:dyDescent="0.3">
      <c r="A246" s="42">
        <v>243</v>
      </c>
      <c r="B246" s="41">
        <v>1.05</v>
      </c>
      <c r="D246" s="41">
        <v>1.22</v>
      </c>
      <c r="E246" s="1">
        <v>1.33</v>
      </c>
      <c r="F246" s="1">
        <v>1.36</v>
      </c>
      <c r="G246" s="1">
        <v>1.42</v>
      </c>
      <c r="H246" s="1">
        <f>'Сравнение с расчётом'!$P$7*'Проверка стенда по стёклам'!$D$8/100</f>
        <v>1.6068510407944609</v>
      </c>
      <c r="I246" s="1">
        <v>2.1800000000000002</v>
      </c>
      <c r="K246" s="1">
        <v>1.42</v>
      </c>
      <c r="L246">
        <f t="shared" si="28"/>
        <v>0.65345198362684442</v>
      </c>
      <c r="M246">
        <f t="shared" si="29"/>
        <v>0</v>
      </c>
      <c r="N246">
        <f t="shared" si="30"/>
        <v>0.75924897145214298</v>
      </c>
      <c r="O246">
        <f t="shared" si="31"/>
        <v>0.82770584592733631</v>
      </c>
      <c r="P246">
        <f t="shared" si="32"/>
        <v>0.84637590260238904</v>
      </c>
      <c r="Q246">
        <f t="shared" si="33"/>
        <v>0.88371601595249427</v>
      </c>
      <c r="R246">
        <f t="shared" si="34"/>
        <v>1</v>
      </c>
      <c r="V246" s="1"/>
    </row>
    <row r="247" spans="1:22" x14ac:dyDescent="0.3">
      <c r="A247" s="42">
        <v>244</v>
      </c>
      <c r="B247" s="41">
        <v>0.98</v>
      </c>
      <c r="D247" s="41">
        <v>1.22</v>
      </c>
      <c r="E247" s="1">
        <v>1.22</v>
      </c>
      <c r="F247" s="1">
        <v>1.29</v>
      </c>
      <c r="G247" s="1">
        <v>1.43</v>
      </c>
      <c r="H247" s="1">
        <f>'Сравнение с расчётом'!$P$7*'Проверка стенда по стёклам'!$D$8/100</f>
        <v>1.6068510407944609</v>
      </c>
      <c r="I247" s="1">
        <v>2.33</v>
      </c>
      <c r="K247" s="1">
        <v>1.43</v>
      </c>
      <c r="L247">
        <f t="shared" si="28"/>
        <v>0.6098885180517214</v>
      </c>
      <c r="M247">
        <f t="shared" si="29"/>
        <v>0</v>
      </c>
      <c r="N247">
        <f t="shared" si="30"/>
        <v>0.75924897145214298</v>
      </c>
      <c r="O247">
        <f t="shared" si="31"/>
        <v>0.75924897145214298</v>
      </c>
      <c r="P247">
        <f t="shared" si="32"/>
        <v>0.80281243702726601</v>
      </c>
      <c r="Q247">
        <f t="shared" si="33"/>
        <v>0.88993936817751185</v>
      </c>
      <c r="R247">
        <f t="shared" si="34"/>
        <v>1</v>
      </c>
      <c r="V247" s="1"/>
    </row>
    <row r="248" spans="1:22" x14ac:dyDescent="0.3">
      <c r="A248" s="42">
        <v>245</v>
      </c>
      <c r="B248" s="41">
        <v>0.86</v>
      </c>
      <c r="D248" s="41">
        <v>1.1299999999999999</v>
      </c>
      <c r="E248" s="1">
        <v>1.08</v>
      </c>
      <c r="F248" s="1">
        <v>1.22</v>
      </c>
      <c r="G248" s="1">
        <v>1.42</v>
      </c>
      <c r="H248" s="1">
        <f>'Сравнение с расчётом'!$P$7*'Проверка стенда по стёклам'!$D$8/100</f>
        <v>1.6068510407944609</v>
      </c>
      <c r="I248" s="1">
        <v>2.3199999999999998</v>
      </c>
      <c r="K248" s="1">
        <v>1.42</v>
      </c>
      <c r="L248">
        <f t="shared" si="28"/>
        <v>0.5352082913515106</v>
      </c>
      <c r="M248">
        <f t="shared" si="29"/>
        <v>0</v>
      </c>
      <c r="N248">
        <f t="shared" si="30"/>
        <v>0.70323880142698492</v>
      </c>
      <c r="O248">
        <f t="shared" si="31"/>
        <v>0.67212204030189715</v>
      </c>
      <c r="P248">
        <f t="shared" si="32"/>
        <v>0.75924897145214298</v>
      </c>
      <c r="Q248">
        <f t="shared" si="33"/>
        <v>0.88371601595249427</v>
      </c>
      <c r="R248">
        <f t="shared" si="34"/>
        <v>1</v>
      </c>
      <c r="V248" s="1"/>
    </row>
    <row r="249" spans="1:22" x14ac:dyDescent="0.3">
      <c r="A249" s="42">
        <v>246</v>
      </c>
      <c r="B249" s="41">
        <v>0.78</v>
      </c>
      <c r="D249" s="41">
        <v>1.03</v>
      </c>
      <c r="E249" s="1">
        <v>0.97</v>
      </c>
      <c r="F249" s="1">
        <v>1.1299999999999999</v>
      </c>
      <c r="G249" s="1">
        <v>1.41</v>
      </c>
      <c r="H249" s="1">
        <f>'Сравнение с расчётом'!$P$7*'Проверка стенда по стёклам'!$D$8/100</f>
        <v>1.6068510407944609</v>
      </c>
      <c r="I249" s="1">
        <v>2.2599999999999998</v>
      </c>
      <c r="K249" s="1">
        <v>1.41</v>
      </c>
      <c r="L249">
        <f t="shared" si="28"/>
        <v>0.48542147355137016</v>
      </c>
      <c r="M249">
        <f t="shared" si="29"/>
        <v>0</v>
      </c>
      <c r="N249">
        <f t="shared" si="30"/>
        <v>0.64100527917680927</v>
      </c>
      <c r="O249">
        <f t="shared" si="31"/>
        <v>0.60366516582670382</v>
      </c>
      <c r="P249">
        <f t="shared" si="32"/>
        <v>0.70323880142698492</v>
      </c>
      <c r="Q249">
        <f t="shared" si="33"/>
        <v>0.8774926637274767</v>
      </c>
      <c r="R249">
        <f t="shared" si="34"/>
        <v>1</v>
      </c>
      <c r="V249" s="1"/>
    </row>
    <row r="250" spans="1:22" x14ac:dyDescent="0.3">
      <c r="A250" s="42">
        <v>247</v>
      </c>
      <c r="B250" s="41">
        <v>0.82</v>
      </c>
      <c r="D250" s="41">
        <v>0.96</v>
      </c>
      <c r="E250" s="1">
        <v>0.88</v>
      </c>
      <c r="F250" s="1">
        <v>1.04</v>
      </c>
      <c r="G250" s="1">
        <v>1.4</v>
      </c>
      <c r="H250" s="1">
        <f>'Сравнение с расчётом'!$P$7*'Проверка стенда по стёклам'!$D$8/100</f>
        <v>1.6068510407944609</v>
      </c>
      <c r="I250" s="1">
        <v>2.1800000000000002</v>
      </c>
      <c r="K250" s="1">
        <v>1.4</v>
      </c>
      <c r="L250">
        <f t="shared" si="28"/>
        <v>0.51031488245144041</v>
      </c>
      <c r="M250">
        <f t="shared" si="29"/>
        <v>0</v>
      </c>
      <c r="N250">
        <f t="shared" si="30"/>
        <v>0.59744181360168624</v>
      </c>
      <c r="O250">
        <f t="shared" si="31"/>
        <v>0.54765499580154575</v>
      </c>
      <c r="P250">
        <f t="shared" si="32"/>
        <v>0.64722863140182685</v>
      </c>
      <c r="Q250">
        <f t="shared" si="33"/>
        <v>0.87126931150245912</v>
      </c>
      <c r="R250">
        <f t="shared" si="34"/>
        <v>1</v>
      </c>
      <c r="V250" s="1"/>
    </row>
    <row r="251" spans="1:22" x14ac:dyDescent="0.3">
      <c r="A251" s="42">
        <v>248</v>
      </c>
      <c r="B251" s="41">
        <v>0.96</v>
      </c>
      <c r="D251" s="41">
        <v>0.9</v>
      </c>
      <c r="E251" s="1">
        <v>0.85</v>
      </c>
      <c r="F251" s="1">
        <v>0.94</v>
      </c>
      <c r="G251" s="1">
        <v>1.38</v>
      </c>
      <c r="H251" s="1">
        <f>'Сравнение с расчётом'!$P$7*'Проверка стенда по стёклам'!$D$8/100</f>
        <v>1.6068510407944609</v>
      </c>
      <c r="I251" s="1">
        <v>2.08</v>
      </c>
      <c r="K251" s="1">
        <v>1.38</v>
      </c>
      <c r="L251">
        <f t="shared" si="28"/>
        <v>0.59744181360168624</v>
      </c>
      <c r="M251">
        <f t="shared" si="29"/>
        <v>0</v>
      </c>
      <c r="N251">
        <f t="shared" si="30"/>
        <v>0.5601017002515809</v>
      </c>
      <c r="O251">
        <f t="shared" si="31"/>
        <v>0.52898493912649314</v>
      </c>
      <c r="P251">
        <f t="shared" si="32"/>
        <v>0.5849951091516512</v>
      </c>
      <c r="Q251">
        <f t="shared" si="33"/>
        <v>0.85882260705242397</v>
      </c>
      <c r="R251">
        <f t="shared" si="34"/>
        <v>1</v>
      </c>
      <c r="V251" s="1"/>
    </row>
    <row r="252" spans="1:22" x14ac:dyDescent="0.3">
      <c r="A252" s="42">
        <v>249</v>
      </c>
      <c r="B252" s="41">
        <v>1.05</v>
      </c>
      <c r="D252" s="41">
        <v>0.87</v>
      </c>
      <c r="E252" s="1">
        <v>0.88</v>
      </c>
      <c r="F252" s="1">
        <v>0.88</v>
      </c>
      <c r="G252" s="1">
        <v>1.36</v>
      </c>
      <c r="H252" s="1">
        <f>'Сравнение с расчётом'!$P$7*'Проверка стенда по стёклам'!$D$8/100</f>
        <v>1.6068510407944609</v>
      </c>
      <c r="I252" s="1">
        <v>2.0099999999999998</v>
      </c>
      <c r="K252" s="1">
        <v>1.36</v>
      </c>
      <c r="L252">
        <f t="shared" si="28"/>
        <v>0.65345198362684442</v>
      </c>
      <c r="M252">
        <f t="shared" si="29"/>
        <v>0</v>
      </c>
      <c r="N252">
        <f t="shared" si="30"/>
        <v>0.54143164357652818</v>
      </c>
      <c r="O252">
        <f t="shared" si="31"/>
        <v>0.54765499580154575</v>
      </c>
      <c r="P252">
        <f t="shared" si="32"/>
        <v>0.54765499580154575</v>
      </c>
      <c r="Q252">
        <f t="shared" si="33"/>
        <v>0.84637590260238904</v>
      </c>
      <c r="R252">
        <f t="shared" si="34"/>
        <v>1</v>
      </c>
    </row>
    <row r="253" spans="1:22" x14ac:dyDescent="0.3">
      <c r="A253" s="42">
        <v>250</v>
      </c>
      <c r="B253" s="41">
        <v>1.06</v>
      </c>
      <c r="D253" s="41">
        <v>0.88</v>
      </c>
      <c r="E253" s="1">
        <v>0.96</v>
      </c>
      <c r="F253" s="1">
        <v>0.84</v>
      </c>
      <c r="G253" s="1">
        <v>1.35</v>
      </c>
      <c r="H253" s="1">
        <f>'Сравнение с расчётом'!$P$7*'Проверка стенда по стёклам'!$D$8/100</f>
        <v>1.6068510407944609</v>
      </c>
      <c r="I253" s="1">
        <v>1.97</v>
      </c>
      <c r="K253" s="1">
        <v>1.35</v>
      </c>
      <c r="L253">
        <f t="shared" si="28"/>
        <v>0.659675335851862</v>
      </c>
      <c r="M253">
        <f t="shared" si="29"/>
        <v>0</v>
      </c>
      <c r="N253">
        <f t="shared" si="30"/>
        <v>0.54765499580154575</v>
      </c>
      <c r="O253">
        <f t="shared" si="31"/>
        <v>0.59744181360168624</v>
      </c>
      <c r="P253">
        <f t="shared" si="32"/>
        <v>0.52276158690147556</v>
      </c>
      <c r="Q253">
        <f t="shared" si="33"/>
        <v>0.84015255037737147</v>
      </c>
      <c r="R253">
        <f t="shared" si="34"/>
        <v>1</v>
      </c>
    </row>
    <row r="254" spans="1:22" x14ac:dyDescent="0.3">
      <c r="A254" s="42">
        <v>251</v>
      </c>
      <c r="B254" s="41">
        <v>1.03</v>
      </c>
      <c r="D254" s="41">
        <v>0.92</v>
      </c>
      <c r="E254" s="1">
        <v>1.05</v>
      </c>
      <c r="F254" s="1">
        <v>0.87</v>
      </c>
      <c r="G254" s="1">
        <v>1.34</v>
      </c>
      <c r="H254" s="1">
        <f>'Сравнение с расчётом'!$P$7*'Проверка стенда по стёклам'!$D$8/100</f>
        <v>1.6068510407944609</v>
      </c>
      <c r="I254" s="1">
        <v>1.94</v>
      </c>
      <c r="K254" s="1">
        <v>1.34</v>
      </c>
      <c r="L254">
        <f t="shared" si="28"/>
        <v>0.64100527917680927</v>
      </c>
      <c r="M254">
        <f t="shared" si="29"/>
        <v>0</v>
      </c>
      <c r="N254">
        <f t="shared" si="30"/>
        <v>0.57254840470161605</v>
      </c>
      <c r="O254">
        <f t="shared" si="31"/>
        <v>0.65345198362684442</v>
      </c>
      <c r="P254">
        <f t="shared" si="32"/>
        <v>0.54143164357652818</v>
      </c>
      <c r="Q254">
        <f t="shared" si="33"/>
        <v>0.83392919815235389</v>
      </c>
      <c r="R254">
        <f t="shared" si="34"/>
        <v>1</v>
      </c>
    </row>
    <row r="255" spans="1:22" x14ac:dyDescent="0.3">
      <c r="A255" s="42">
        <v>252</v>
      </c>
      <c r="B255" s="41">
        <v>1.01</v>
      </c>
      <c r="D255" s="41">
        <v>1</v>
      </c>
      <c r="E255" s="1">
        <v>1.1499999999999999</v>
      </c>
      <c r="F255" s="1">
        <v>0.93</v>
      </c>
      <c r="G255" s="1">
        <v>1.33</v>
      </c>
      <c r="H255" s="1">
        <f>'Сравнение с расчётом'!$P$7*'Проверка стенда по стёклам'!$D$8/100</f>
        <v>1.6068510407944609</v>
      </c>
      <c r="I255" s="1">
        <v>1.94</v>
      </c>
      <c r="K255" s="1">
        <v>1.33</v>
      </c>
      <c r="L255">
        <f t="shared" si="28"/>
        <v>0.62855857472677412</v>
      </c>
      <c r="M255">
        <f t="shared" si="29"/>
        <v>0</v>
      </c>
      <c r="N255">
        <f t="shared" si="30"/>
        <v>0.62233522250175655</v>
      </c>
      <c r="O255">
        <f t="shared" si="31"/>
        <v>0.71568550587702007</v>
      </c>
      <c r="P255">
        <f t="shared" si="32"/>
        <v>0.57877175692663363</v>
      </c>
      <c r="Q255">
        <f t="shared" si="33"/>
        <v>0.82770584592733631</v>
      </c>
      <c r="R255">
        <f t="shared" si="34"/>
        <v>1</v>
      </c>
    </row>
    <row r="256" spans="1:22" x14ac:dyDescent="0.3">
      <c r="A256" s="42">
        <v>253</v>
      </c>
      <c r="B256" s="41">
        <v>0.97</v>
      </c>
      <c r="D256" s="41">
        <v>1.1000000000000001</v>
      </c>
      <c r="E256" s="1">
        <v>1.27</v>
      </c>
      <c r="F256" s="1">
        <v>1.02</v>
      </c>
      <c r="G256" s="1">
        <v>1.33</v>
      </c>
      <c r="H256" s="1">
        <f>'Сравнение с расчётом'!$P$7*'Проверка стенда по стёклам'!$D$8/100</f>
        <v>1.6068510407944609</v>
      </c>
      <c r="I256" s="1">
        <v>1.94</v>
      </c>
      <c r="K256" s="1">
        <v>1.33</v>
      </c>
      <c r="L256">
        <f t="shared" si="28"/>
        <v>0.60366516582670382</v>
      </c>
      <c r="M256">
        <f t="shared" si="29"/>
        <v>0</v>
      </c>
      <c r="N256">
        <f t="shared" si="30"/>
        <v>0.6845687447519323</v>
      </c>
      <c r="O256">
        <f t="shared" si="31"/>
        <v>0.79036573257723086</v>
      </c>
      <c r="P256">
        <f t="shared" si="32"/>
        <v>0.6347819269517917</v>
      </c>
      <c r="Q256">
        <f t="shared" si="33"/>
        <v>0.82770584592733631</v>
      </c>
      <c r="R256">
        <f t="shared" si="34"/>
        <v>1</v>
      </c>
    </row>
    <row r="257" spans="1:18" x14ac:dyDescent="0.3">
      <c r="A257" s="42">
        <v>254</v>
      </c>
      <c r="B257" s="41">
        <v>0.92</v>
      </c>
      <c r="D257" s="41">
        <v>1.2</v>
      </c>
      <c r="E257" s="1">
        <v>1.35</v>
      </c>
      <c r="F257" s="1">
        <v>1.1299999999999999</v>
      </c>
      <c r="G257" s="1">
        <v>1.33</v>
      </c>
      <c r="H257" s="1">
        <f>'Сравнение с расчётом'!$P$7*'Проверка стенда по стёклам'!$D$8/100</f>
        <v>1.6068510407944609</v>
      </c>
      <c r="I257" s="1">
        <v>1.86</v>
      </c>
      <c r="K257" s="1">
        <v>1.33</v>
      </c>
      <c r="L257">
        <f t="shared" si="28"/>
        <v>0.57254840470161605</v>
      </c>
      <c r="M257">
        <f t="shared" si="29"/>
        <v>0</v>
      </c>
      <c r="N257">
        <f t="shared" si="30"/>
        <v>0.74680226700210783</v>
      </c>
      <c r="O257">
        <f t="shared" si="31"/>
        <v>0.84015255037737147</v>
      </c>
      <c r="P257">
        <f t="shared" si="32"/>
        <v>0.70323880142698492</v>
      </c>
      <c r="Q257">
        <f t="shared" si="33"/>
        <v>0.82770584592733631</v>
      </c>
      <c r="R257">
        <f t="shared" si="34"/>
        <v>1</v>
      </c>
    </row>
    <row r="258" spans="1:18" x14ac:dyDescent="0.3">
      <c r="A258" s="42">
        <v>255</v>
      </c>
      <c r="B258" s="41">
        <v>0.87</v>
      </c>
      <c r="D258" s="41">
        <v>1.31</v>
      </c>
      <c r="E258" s="1">
        <v>1.4</v>
      </c>
      <c r="F258" s="1">
        <v>1.22</v>
      </c>
      <c r="G258" s="1">
        <v>1.34</v>
      </c>
      <c r="H258" s="1">
        <f>'Сравнение с расчётом'!$P$7*'Проверка стенда по стёклам'!$D$8/100</f>
        <v>1.6068510407944609</v>
      </c>
      <c r="I258" s="1">
        <v>1.67</v>
      </c>
      <c r="K258" s="1">
        <v>1.34</v>
      </c>
      <c r="L258">
        <f t="shared" si="28"/>
        <v>0.54143164357652818</v>
      </c>
      <c r="M258">
        <f t="shared" si="29"/>
        <v>0</v>
      </c>
      <c r="N258">
        <f t="shared" si="30"/>
        <v>0.81525914147730116</v>
      </c>
      <c r="O258">
        <f t="shared" si="31"/>
        <v>0.87126931150245912</v>
      </c>
      <c r="P258">
        <f t="shared" si="32"/>
        <v>0.75924897145214298</v>
      </c>
      <c r="Q258">
        <f t="shared" si="33"/>
        <v>0.83392919815235389</v>
      </c>
      <c r="R258">
        <f t="shared" si="34"/>
        <v>1</v>
      </c>
    </row>
    <row r="259" spans="1:18" x14ac:dyDescent="0.3">
      <c r="A259" s="42">
        <v>256</v>
      </c>
      <c r="B259" s="41">
        <v>0.82</v>
      </c>
      <c r="D259" s="41">
        <v>1.36</v>
      </c>
      <c r="E259" s="1">
        <v>1.45</v>
      </c>
      <c r="F259" s="1">
        <v>1.31</v>
      </c>
      <c r="G259" s="1">
        <v>1.36</v>
      </c>
      <c r="H259" s="1">
        <f>'Сравнение с расчётом'!$P$7*'Проверка стенда по стёклам'!$D$8/100</f>
        <v>1.6068510407944609</v>
      </c>
      <c r="I259" s="1">
        <v>1.55</v>
      </c>
      <c r="K259" s="1">
        <v>1.36</v>
      </c>
      <c r="L259">
        <f t="shared" si="28"/>
        <v>0.51031488245144041</v>
      </c>
      <c r="M259">
        <f t="shared" si="29"/>
        <v>0</v>
      </c>
      <c r="N259">
        <f t="shared" si="30"/>
        <v>0.84637590260238904</v>
      </c>
      <c r="O259">
        <f t="shared" si="31"/>
        <v>0.902386072627547</v>
      </c>
      <c r="P259">
        <f t="shared" si="32"/>
        <v>0.81525914147730116</v>
      </c>
      <c r="Q259">
        <f t="shared" si="33"/>
        <v>0.84637590260238904</v>
      </c>
      <c r="R259">
        <f t="shared" si="34"/>
        <v>1</v>
      </c>
    </row>
    <row r="260" spans="1:18" x14ac:dyDescent="0.3">
      <c r="A260" s="42">
        <v>257</v>
      </c>
      <c r="B260" s="41">
        <v>0.8</v>
      </c>
      <c r="D260" s="41">
        <v>1.32</v>
      </c>
      <c r="E260" s="1">
        <v>1.49</v>
      </c>
      <c r="F260" s="1">
        <v>1.38</v>
      </c>
      <c r="G260" s="1">
        <v>1.37</v>
      </c>
      <c r="H260" s="1">
        <f>'Сравнение с расчётом'!$P$7*'Проверка стенда по стёклам'!$D$8/100</f>
        <v>1.6068510407944609</v>
      </c>
      <c r="I260" s="1">
        <v>1.57</v>
      </c>
      <c r="K260" s="1">
        <v>1.37</v>
      </c>
      <c r="L260">
        <f t="shared" si="28"/>
        <v>0.49786817800140531</v>
      </c>
      <c r="M260">
        <f t="shared" si="29"/>
        <v>0</v>
      </c>
      <c r="N260">
        <f t="shared" si="30"/>
        <v>0.82148249370231874</v>
      </c>
      <c r="O260">
        <f t="shared" si="31"/>
        <v>0.9272794815276173</v>
      </c>
      <c r="P260">
        <f t="shared" si="32"/>
        <v>0.85882260705242397</v>
      </c>
      <c r="Q260">
        <f t="shared" si="33"/>
        <v>0.85259925482740662</v>
      </c>
      <c r="R260">
        <f t="shared" si="34"/>
        <v>1</v>
      </c>
    </row>
    <row r="261" spans="1:18" x14ac:dyDescent="0.3">
      <c r="A261" s="42">
        <v>258</v>
      </c>
      <c r="B261" s="41">
        <v>0.79</v>
      </c>
      <c r="D261" s="41">
        <v>1.23</v>
      </c>
      <c r="E261" s="1">
        <v>1.53</v>
      </c>
      <c r="F261" s="1">
        <v>1.42</v>
      </c>
      <c r="G261" s="1">
        <v>1.39</v>
      </c>
      <c r="H261" s="1">
        <f>'Сравнение с расчётом'!$P$7*'Проверка стенда по стёклам'!$D$8/100</f>
        <v>1.6068510407944609</v>
      </c>
      <c r="I261" s="1">
        <v>1.64</v>
      </c>
      <c r="K261" s="1">
        <v>1.39</v>
      </c>
      <c r="L261">
        <f t="shared" si="28"/>
        <v>0.49164482577638774</v>
      </c>
      <c r="M261">
        <f t="shared" si="29"/>
        <v>0</v>
      </c>
      <c r="N261">
        <f t="shared" si="30"/>
        <v>0.76547232367716056</v>
      </c>
      <c r="O261">
        <f t="shared" si="31"/>
        <v>0.9521728904276876</v>
      </c>
      <c r="P261">
        <f t="shared" si="32"/>
        <v>0.88371601595249427</v>
      </c>
      <c r="Q261">
        <f t="shared" si="33"/>
        <v>0.86504595927744155</v>
      </c>
      <c r="R261">
        <f t="shared" si="34"/>
        <v>1</v>
      </c>
    </row>
    <row r="262" spans="1:18" x14ac:dyDescent="0.3">
      <c r="A262" s="42">
        <v>259</v>
      </c>
      <c r="B262" s="41">
        <v>0.8</v>
      </c>
      <c r="D262" s="41">
        <v>1.19</v>
      </c>
      <c r="E262" s="1">
        <v>1.56</v>
      </c>
      <c r="F262" s="1">
        <v>1.45</v>
      </c>
      <c r="G262" s="1">
        <v>1.41</v>
      </c>
      <c r="H262" s="1">
        <f>'Сравнение с расчётом'!$P$7*'Проверка стенда по стёклам'!$D$8/100</f>
        <v>1.6068510407944609</v>
      </c>
      <c r="I262" s="1">
        <v>1.67</v>
      </c>
      <c r="K262" s="1">
        <v>1.41</v>
      </c>
      <c r="L262">
        <f t="shared" si="28"/>
        <v>0.49786817800140531</v>
      </c>
      <c r="M262">
        <f t="shared" si="29"/>
        <v>0</v>
      </c>
      <c r="N262">
        <f t="shared" si="30"/>
        <v>0.74057891477709026</v>
      </c>
      <c r="O262">
        <f t="shared" si="31"/>
        <v>0.97084294710274033</v>
      </c>
      <c r="P262">
        <f t="shared" si="32"/>
        <v>0.902386072627547</v>
      </c>
      <c r="Q262">
        <f t="shared" si="33"/>
        <v>0.8774926637274767</v>
      </c>
      <c r="R262">
        <f t="shared" si="34"/>
        <v>1</v>
      </c>
    </row>
    <row r="263" spans="1:18" x14ac:dyDescent="0.3">
      <c r="A263" s="42">
        <v>260</v>
      </c>
      <c r="B263" s="41">
        <v>0.84</v>
      </c>
      <c r="D263" s="41">
        <v>1.24</v>
      </c>
      <c r="E263" s="1">
        <v>1.58</v>
      </c>
      <c r="F263" s="1">
        <v>1.48</v>
      </c>
      <c r="G263" s="1">
        <v>1.42</v>
      </c>
      <c r="H263" s="1">
        <f>'Сравнение с расчётом'!$P$7*'Проверка стенда по стёклам'!$D$8/100</f>
        <v>1.6068510407944609</v>
      </c>
      <c r="I263" s="1">
        <v>1.6</v>
      </c>
      <c r="K263" s="1">
        <v>1.42</v>
      </c>
      <c r="L263">
        <f t="shared" si="28"/>
        <v>0.52276158690147556</v>
      </c>
      <c r="M263">
        <f t="shared" si="29"/>
        <v>0</v>
      </c>
      <c r="N263">
        <f t="shared" si="30"/>
        <v>0.77169567590217814</v>
      </c>
      <c r="O263">
        <f t="shared" si="31"/>
        <v>0.98328965155277548</v>
      </c>
      <c r="P263">
        <f t="shared" si="32"/>
        <v>0.92105612930259972</v>
      </c>
      <c r="Q263">
        <f t="shared" si="33"/>
        <v>0.88371601595249427</v>
      </c>
      <c r="R263">
        <f t="shared" si="34"/>
        <v>1</v>
      </c>
    </row>
    <row r="264" spans="1:18" x14ac:dyDescent="0.3">
      <c r="A264" s="42">
        <v>261</v>
      </c>
      <c r="B264" s="41">
        <v>0.88</v>
      </c>
      <c r="D264" s="41">
        <v>1.35</v>
      </c>
      <c r="E264" s="1">
        <v>1.54</v>
      </c>
      <c r="F264" s="1">
        <v>1.5</v>
      </c>
      <c r="G264" s="1">
        <v>1.43</v>
      </c>
      <c r="H264" s="1">
        <f>'Сравнение с расчётом'!$P$7*'Проверка стенда по стёклам'!$D$8/100</f>
        <v>1.6068510407944609</v>
      </c>
      <c r="I264" s="1">
        <v>1.55</v>
      </c>
      <c r="K264" s="1">
        <v>1.43</v>
      </c>
      <c r="L264">
        <f t="shared" si="28"/>
        <v>0.54765499580154575</v>
      </c>
      <c r="M264">
        <f t="shared" si="29"/>
        <v>0</v>
      </c>
      <c r="N264">
        <f t="shared" si="30"/>
        <v>0.84015255037737147</v>
      </c>
      <c r="O264">
        <f t="shared" si="31"/>
        <v>0.95839624265270518</v>
      </c>
      <c r="P264">
        <f t="shared" si="32"/>
        <v>0.93350283375263488</v>
      </c>
      <c r="Q264">
        <f t="shared" si="33"/>
        <v>0.88993936817751185</v>
      </c>
      <c r="R264">
        <f t="shared" si="34"/>
        <v>1</v>
      </c>
    </row>
    <row r="265" spans="1:18" x14ac:dyDescent="0.3">
      <c r="A265" s="42">
        <v>262</v>
      </c>
      <c r="B265" s="41">
        <v>0.94</v>
      </c>
      <c r="D265" s="41">
        <v>1.42</v>
      </c>
      <c r="E265" s="1">
        <v>1.43</v>
      </c>
      <c r="F265" s="1">
        <v>1.5</v>
      </c>
      <c r="G265" s="1">
        <v>1.44</v>
      </c>
      <c r="H265" s="1">
        <f>'Сравнение с расчётом'!$P$7*'Проверка стенда по стёклам'!$D$8/100</f>
        <v>1.6068510407944609</v>
      </c>
      <c r="I265" s="1">
        <v>1.59</v>
      </c>
      <c r="K265" s="1">
        <v>1.44</v>
      </c>
      <c r="L265">
        <f t="shared" si="28"/>
        <v>0.5849951091516512</v>
      </c>
      <c r="M265">
        <f t="shared" si="29"/>
        <v>0</v>
      </c>
      <c r="N265">
        <f t="shared" si="30"/>
        <v>0.88371601595249427</v>
      </c>
      <c r="O265">
        <f t="shared" si="31"/>
        <v>0.88993936817751185</v>
      </c>
      <c r="P265">
        <f t="shared" si="32"/>
        <v>0.93350283375263488</v>
      </c>
      <c r="Q265">
        <f t="shared" si="33"/>
        <v>0.89616272040252942</v>
      </c>
      <c r="R265">
        <f t="shared" si="34"/>
        <v>1</v>
      </c>
    </row>
    <row r="266" spans="1:18" x14ac:dyDescent="0.3">
      <c r="A266" s="42">
        <v>263</v>
      </c>
      <c r="B266" s="41">
        <v>0.99</v>
      </c>
      <c r="D266" s="41">
        <v>1.39</v>
      </c>
      <c r="E266" s="1">
        <v>1.28</v>
      </c>
      <c r="F266" s="1">
        <v>1.5</v>
      </c>
      <c r="G266" s="1">
        <v>1.45</v>
      </c>
      <c r="H266" s="1">
        <f>'Сравнение с расчётом'!$P$7*'Проверка стенда по стёклам'!$D$8/100</f>
        <v>1.6068510407944609</v>
      </c>
      <c r="I266" s="1">
        <v>1.57</v>
      </c>
      <c r="K266" s="1">
        <v>1.45</v>
      </c>
      <c r="L266">
        <f t="shared" si="28"/>
        <v>0.61611187027673897</v>
      </c>
      <c r="M266">
        <f t="shared" si="29"/>
        <v>0</v>
      </c>
      <c r="N266">
        <f t="shared" si="30"/>
        <v>0.86504595927744155</v>
      </c>
      <c r="O266">
        <f t="shared" si="31"/>
        <v>0.79658908480224844</v>
      </c>
      <c r="P266">
        <f t="shared" si="32"/>
        <v>0.93350283375263488</v>
      </c>
      <c r="Q266">
        <f t="shared" si="33"/>
        <v>0.902386072627547</v>
      </c>
      <c r="R266">
        <f t="shared" si="34"/>
        <v>1</v>
      </c>
    </row>
    <row r="267" spans="1:18" x14ac:dyDescent="0.3">
      <c r="A267" s="42">
        <v>264</v>
      </c>
      <c r="B267" s="41">
        <v>1.02</v>
      </c>
      <c r="D267" s="41">
        <v>1.32</v>
      </c>
      <c r="E267" s="1">
        <v>1.22</v>
      </c>
      <c r="F267" s="1">
        <v>1.49</v>
      </c>
      <c r="G267" s="1">
        <v>1.45</v>
      </c>
      <c r="H267" s="1">
        <f>'Сравнение с расчётом'!$P$7*'Проверка стенда по стёклам'!$D$8/100</f>
        <v>1.6068510407944609</v>
      </c>
      <c r="I267" s="1">
        <v>1.52</v>
      </c>
      <c r="K267" s="1">
        <v>1.45</v>
      </c>
      <c r="L267">
        <f t="shared" si="28"/>
        <v>0.6347819269517917</v>
      </c>
      <c r="M267">
        <f t="shared" si="29"/>
        <v>0</v>
      </c>
      <c r="N267">
        <f t="shared" si="30"/>
        <v>0.82148249370231874</v>
      </c>
      <c r="O267">
        <f t="shared" si="31"/>
        <v>0.75924897145214298</v>
      </c>
      <c r="P267">
        <f t="shared" si="32"/>
        <v>0.9272794815276173</v>
      </c>
      <c r="Q267">
        <f t="shared" si="33"/>
        <v>0.902386072627547</v>
      </c>
      <c r="R267">
        <f t="shared" si="34"/>
        <v>1</v>
      </c>
    </row>
    <row r="268" spans="1:18" x14ac:dyDescent="0.3">
      <c r="A268" s="42">
        <v>265</v>
      </c>
      <c r="B268" s="41">
        <v>1.02</v>
      </c>
      <c r="D268" s="41">
        <v>1.26</v>
      </c>
      <c r="E268" s="1">
        <v>1.28</v>
      </c>
      <c r="F268" s="1">
        <v>1.48</v>
      </c>
      <c r="G268" s="1">
        <v>1.45</v>
      </c>
      <c r="H268" s="1">
        <f>'Сравнение с расчётом'!$P$7*'Проверка стенда по стёклам'!$D$8/100</f>
        <v>1.6068510407944609</v>
      </c>
      <c r="I268" s="1">
        <v>1.47</v>
      </c>
      <c r="K268" s="1">
        <v>1.45</v>
      </c>
      <c r="L268">
        <f t="shared" si="28"/>
        <v>0.6347819269517917</v>
      </c>
      <c r="M268">
        <f t="shared" si="29"/>
        <v>0</v>
      </c>
      <c r="N268">
        <f t="shared" si="30"/>
        <v>0.78414238035221329</v>
      </c>
      <c r="O268">
        <f t="shared" si="31"/>
        <v>0.79658908480224844</v>
      </c>
      <c r="P268">
        <f t="shared" si="32"/>
        <v>0.92105612930259972</v>
      </c>
      <c r="Q268">
        <f t="shared" si="33"/>
        <v>0.902386072627547</v>
      </c>
      <c r="R268">
        <f t="shared" si="34"/>
        <v>1</v>
      </c>
    </row>
    <row r="269" spans="1:18" x14ac:dyDescent="0.3">
      <c r="A269" s="42">
        <v>266</v>
      </c>
      <c r="B269" s="41">
        <v>0.96</v>
      </c>
      <c r="D269" s="41">
        <v>1.23</v>
      </c>
      <c r="E269" s="1">
        <v>1.41</v>
      </c>
      <c r="F269" s="1">
        <v>1.47</v>
      </c>
      <c r="G269" s="1">
        <v>1.45</v>
      </c>
      <c r="H269" s="1">
        <f>'Сравнение с расчётом'!$P$7*'Проверка стенда по стёклам'!$D$8/100</f>
        <v>1.6068510407944609</v>
      </c>
      <c r="I269" s="1">
        <v>1.43</v>
      </c>
      <c r="K269" s="1">
        <v>1.45</v>
      </c>
      <c r="L269">
        <f t="shared" si="28"/>
        <v>0.59744181360168624</v>
      </c>
      <c r="M269">
        <f t="shared" si="29"/>
        <v>0</v>
      </c>
      <c r="N269">
        <f t="shared" si="30"/>
        <v>0.76547232367716056</v>
      </c>
      <c r="O269">
        <f t="shared" si="31"/>
        <v>0.8774926637274767</v>
      </c>
      <c r="P269">
        <f t="shared" si="32"/>
        <v>0.91483277707758215</v>
      </c>
      <c r="Q269">
        <f t="shared" si="33"/>
        <v>0.902386072627547</v>
      </c>
      <c r="R269">
        <f t="shared" si="34"/>
        <v>1</v>
      </c>
    </row>
    <row r="270" spans="1:18" x14ac:dyDescent="0.3">
      <c r="A270" s="42">
        <v>267</v>
      </c>
      <c r="B270" s="41">
        <v>0.87</v>
      </c>
      <c r="D270" s="41">
        <v>1.25</v>
      </c>
      <c r="E270" s="1">
        <v>1.53</v>
      </c>
      <c r="F270" s="1">
        <v>1.46</v>
      </c>
      <c r="G270" s="1">
        <v>1.45</v>
      </c>
      <c r="H270" s="1">
        <f>'Сравнение с расчётом'!$P$7*'Проверка стенда по стёклам'!$D$8/100</f>
        <v>1.6068510407944609</v>
      </c>
      <c r="I270" s="1">
        <v>1.49</v>
      </c>
      <c r="K270" s="1">
        <v>1.45</v>
      </c>
      <c r="L270">
        <f t="shared" si="28"/>
        <v>0.54143164357652818</v>
      </c>
      <c r="M270">
        <f t="shared" si="29"/>
        <v>0</v>
      </c>
      <c r="N270">
        <f t="shared" si="30"/>
        <v>0.77791902812719571</v>
      </c>
      <c r="O270">
        <f t="shared" si="31"/>
        <v>0.9521728904276876</v>
      </c>
      <c r="P270">
        <f t="shared" si="32"/>
        <v>0.90860942485256457</v>
      </c>
      <c r="Q270">
        <f t="shared" si="33"/>
        <v>0.902386072627547</v>
      </c>
      <c r="R270">
        <f t="shared" si="34"/>
        <v>1</v>
      </c>
    </row>
    <row r="271" spans="1:18" x14ac:dyDescent="0.3">
      <c r="A271" s="42">
        <v>268</v>
      </c>
      <c r="B271" s="41">
        <v>0.81</v>
      </c>
      <c r="D271" s="41">
        <v>1.3</v>
      </c>
      <c r="E271" s="1">
        <v>1.58</v>
      </c>
      <c r="F271" s="1">
        <v>1.46</v>
      </c>
      <c r="G271" s="1">
        <v>1.45</v>
      </c>
      <c r="H271" s="1">
        <f>'Сравнение с расчётом'!$P$7*'Проверка стенда по стёклам'!$D$8/100</f>
        <v>1.6068510407944609</v>
      </c>
      <c r="I271" s="1">
        <v>1.61</v>
      </c>
      <c r="K271" s="1">
        <v>1.45</v>
      </c>
      <c r="L271">
        <f t="shared" si="28"/>
        <v>0.50409153022642283</v>
      </c>
      <c r="M271">
        <f t="shared" si="29"/>
        <v>0</v>
      </c>
      <c r="N271">
        <f t="shared" si="30"/>
        <v>0.80903578925228359</v>
      </c>
      <c r="O271">
        <f t="shared" si="31"/>
        <v>0.98328965155277548</v>
      </c>
      <c r="P271">
        <f t="shared" si="32"/>
        <v>0.90860942485256457</v>
      </c>
      <c r="Q271">
        <f t="shared" si="33"/>
        <v>0.902386072627547</v>
      </c>
      <c r="R271">
        <f t="shared" si="34"/>
        <v>1</v>
      </c>
    </row>
    <row r="272" spans="1:18" x14ac:dyDescent="0.3">
      <c r="A272" s="42">
        <v>269</v>
      </c>
      <c r="B272" s="41">
        <v>0.82</v>
      </c>
      <c r="D272" s="41">
        <v>1.37</v>
      </c>
      <c r="E272" s="1">
        <v>1.58</v>
      </c>
      <c r="F272" s="1">
        <v>1.46</v>
      </c>
      <c r="G272" s="1">
        <v>1.45</v>
      </c>
      <c r="H272" s="1">
        <f>'Сравнение с расчётом'!$P$7*'Проверка стенда по стёклам'!$D$8/100</f>
        <v>1.6068510407944609</v>
      </c>
      <c r="I272" s="1">
        <v>1.7</v>
      </c>
      <c r="K272" s="1">
        <v>1.45</v>
      </c>
      <c r="L272">
        <f t="shared" si="28"/>
        <v>0.51031488245144041</v>
      </c>
      <c r="M272">
        <f t="shared" si="29"/>
        <v>0</v>
      </c>
      <c r="N272">
        <f t="shared" si="30"/>
        <v>0.85259925482740662</v>
      </c>
      <c r="O272">
        <f t="shared" si="31"/>
        <v>0.98328965155277548</v>
      </c>
      <c r="P272">
        <f t="shared" si="32"/>
        <v>0.90860942485256457</v>
      </c>
      <c r="Q272">
        <f t="shared" si="33"/>
        <v>0.902386072627547</v>
      </c>
      <c r="R272">
        <f t="shared" si="34"/>
        <v>1</v>
      </c>
    </row>
    <row r="273" spans="1:18" x14ac:dyDescent="0.3">
      <c r="A273" s="42">
        <v>270</v>
      </c>
      <c r="B273" s="41">
        <v>0.89</v>
      </c>
      <c r="D273" s="41">
        <v>1.44</v>
      </c>
      <c r="E273" s="1">
        <v>1.58</v>
      </c>
      <c r="F273" s="1">
        <v>1.46</v>
      </c>
      <c r="G273" s="1">
        <v>1.44</v>
      </c>
      <c r="H273" s="1">
        <f>'Сравнение с расчётом'!$P$7*'Проверка стенда по стёклам'!$D$8/100</f>
        <v>1.6068510407944609</v>
      </c>
      <c r="I273" s="1">
        <v>1.78</v>
      </c>
      <c r="K273" s="1">
        <v>1.44</v>
      </c>
      <c r="L273">
        <f t="shared" si="28"/>
        <v>0.55387834802656333</v>
      </c>
      <c r="M273">
        <f t="shared" si="29"/>
        <v>0</v>
      </c>
      <c r="N273">
        <f t="shared" si="30"/>
        <v>0.89616272040252942</v>
      </c>
      <c r="O273">
        <f t="shared" si="31"/>
        <v>0.98328965155277548</v>
      </c>
      <c r="P273">
        <f t="shared" si="32"/>
        <v>0.90860942485256457</v>
      </c>
      <c r="Q273">
        <f t="shared" si="33"/>
        <v>0.89616272040252942</v>
      </c>
      <c r="R273">
        <f t="shared" si="34"/>
        <v>1</v>
      </c>
    </row>
    <row r="274" spans="1:18" x14ac:dyDescent="0.3">
      <c r="A274" s="42">
        <v>271</v>
      </c>
      <c r="B274" s="41">
        <v>1</v>
      </c>
      <c r="D274" s="41">
        <v>1.48</v>
      </c>
      <c r="E274" s="1">
        <v>1.58</v>
      </c>
      <c r="F274" s="1">
        <v>1.46</v>
      </c>
      <c r="G274" s="1">
        <v>1.44</v>
      </c>
      <c r="H274" s="1">
        <f>'Сравнение с расчётом'!$P$7*'Проверка стенда по стёклам'!$D$8/100</f>
        <v>1.6068510407944609</v>
      </c>
      <c r="I274" s="1">
        <v>1.89</v>
      </c>
      <c r="K274" s="1">
        <v>1.44</v>
      </c>
      <c r="L274">
        <f t="shared" si="28"/>
        <v>0.62233522250175655</v>
      </c>
      <c r="M274">
        <f t="shared" si="29"/>
        <v>0</v>
      </c>
      <c r="N274">
        <f t="shared" si="30"/>
        <v>0.92105612930259972</v>
      </c>
      <c r="O274">
        <f t="shared" si="31"/>
        <v>0.98328965155277548</v>
      </c>
      <c r="P274">
        <f t="shared" si="32"/>
        <v>0.90860942485256457</v>
      </c>
      <c r="Q274">
        <f t="shared" si="33"/>
        <v>0.89616272040252942</v>
      </c>
      <c r="R274">
        <f t="shared" si="34"/>
        <v>1</v>
      </c>
    </row>
    <row r="275" spans="1:18" x14ac:dyDescent="0.3">
      <c r="A275" s="42">
        <v>272</v>
      </c>
      <c r="B275" s="41">
        <v>1.07</v>
      </c>
      <c r="D275" s="41">
        <v>1.49</v>
      </c>
      <c r="E275" s="1">
        <v>1.58</v>
      </c>
      <c r="F275" s="1">
        <v>1.46</v>
      </c>
      <c r="G275" s="1">
        <v>1.44</v>
      </c>
      <c r="H275" s="1">
        <f>'Сравнение с расчётом'!$P$7*'Проверка стенда по стёклам'!$D$8/100</f>
        <v>1.6068510407944609</v>
      </c>
      <c r="I275" s="1">
        <v>2.0499999999999998</v>
      </c>
      <c r="K275" s="1">
        <v>1.44</v>
      </c>
      <c r="L275">
        <f t="shared" ref="L275:L288" si="35">B275/$H$3</f>
        <v>0.66589868807687957</v>
      </c>
      <c r="M275">
        <f t="shared" ref="M275:M288" si="36">C275/$H$3</f>
        <v>0</v>
      </c>
      <c r="N275">
        <f t="shared" ref="N275:N288" si="37">D275/$H$3</f>
        <v>0.9272794815276173</v>
      </c>
      <c r="O275">
        <f t="shared" ref="O275:O288" si="38">E275/$H$3</f>
        <v>0.98328965155277548</v>
      </c>
      <c r="P275">
        <f t="shared" ref="P275:P288" si="39">F275/$H$3</f>
        <v>0.90860942485256457</v>
      </c>
      <c r="Q275">
        <f t="shared" ref="Q275:Q288" si="40">G275/$H$3</f>
        <v>0.89616272040252942</v>
      </c>
      <c r="R275">
        <f t="shared" ref="R275:R288" si="41">H275/$H$3</f>
        <v>1</v>
      </c>
    </row>
    <row r="276" spans="1:18" x14ac:dyDescent="0.3">
      <c r="A276" s="42">
        <v>273</v>
      </c>
      <c r="B276" s="41">
        <v>1.0900000000000001</v>
      </c>
      <c r="D276" s="41">
        <v>1.5</v>
      </c>
      <c r="E276" s="1">
        <v>1.58</v>
      </c>
      <c r="F276" s="1">
        <v>1.46</v>
      </c>
      <c r="G276" s="1">
        <v>1.44</v>
      </c>
      <c r="H276" s="1">
        <f>'Сравнение с расчётом'!$P$7*'Проверка стенда по стёклам'!$D$8/100</f>
        <v>1.6068510407944609</v>
      </c>
      <c r="I276" s="1">
        <v>2.2000000000000002</v>
      </c>
      <c r="K276" s="1">
        <v>1.44</v>
      </c>
      <c r="L276">
        <f t="shared" si="35"/>
        <v>0.67834539252691473</v>
      </c>
      <c r="M276">
        <f t="shared" si="36"/>
        <v>0</v>
      </c>
      <c r="N276">
        <f t="shared" si="37"/>
        <v>0.93350283375263488</v>
      </c>
      <c r="O276">
        <f t="shared" si="38"/>
        <v>0.98328965155277548</v>
      </c>
      <c r="P276">
        <f t="shared" si="39"/>
        <v>0.90860942485256457</v>
      </c>
      <c r="Q276">
        <f t="shared" si="40"/>
        <v>0.89616272040252942</v>
      </c>
      <c r="R276">
        <f t="shared" si="41"/>
        <v>1</v>
      </c>
    </row>
    <row r="277" spans="1:18" x14ac:dyDescent="0.3">
      <c r="A277" s="42">
        <v>274</v>
      </c>
      <c r="B277" s="41">
        <v>1.0900000000000001</v>
      </c>
      <c r="D277" s="41">
        <v>1.49</v>
      </c>
      <c r="E277" s="1">
        <v>1.58</v>
      </c>
      <c r="F277" s="1">
        <v>1.45</v>
      </c>
      <c r="G277" s="1">
        <v>1.45</v>
      </c>
      <c r="H277" s="1">
        <f>'Сравнение с расчётом'!$P$7*'Проверка стенда по стёклам'!$D$8/100</f>
        <v>1.6068510407944609</v>
      </c>
      <c r="I277" s="1">
        <v>2.33</v>
      </c>
      <c r="K277" s="1">
        <v>1.45</v>
      </c>
      <c r="L277">
        <f t="shared" si="35"/>
        <v>0.67834539252691473</v>
      </c>
      <c r="M277">
        <f t="shared" si="36"/>
        <v>0</v>
      </c>
      <c r="N277">
        <f t="shared" si="37"/>
        <v>0.9272794815276173</v>
      </c>
      <c r="O277">
        <f t="shared" si="38"/>
        <v>0.98328965155277548</v>
      </c>
      <c r="P277">
        <f t="shared" si="39"/>
        <v>0.902386072627547</v>
      </c>
      <c r="Q277">
        <f t="shared" si="40"/>
        <v>0.902386072627547</v>
      </c>
      <c r="R277">
        <f t="shared" si="41"/>
        <v>1</v>
      </c>
    </row>
    <row r="278" spans="1:18" x14ac:dyDescent="0.3">
      <c r="A278" s="42">
        <v>275</v>
      </c>
      <c r="B278" s="41">
        <v>1.0900000000000001</v>
      </c>
      <c r="D278" s="41">
        <v>1.49</v>
      </c>
      <c r="E278" s="1">
        <v>1.57</v>
      </c>
      <c r="F278" s="1">
        <v>1.45</v>
      </c>
      <c r="G278" s="1">
        <v>1.45</v>
      </c>
      <c r="H278" s="1">
        <f>'Сравнение с расчётом'!$P$7*'Проверка стенда по стёклам'!$D$8/100</f>
        <v>1.6068510407944609</v>
      </c>
      <c r="I278" s="1">
        <v>2.41</v>
      </c>
      <c r="K278" s="1">
        <v>1.45</v>
      </c>
      <c r="L278">
        <f t="shared" si="35"/>
        <v>0.67834539252691473</v>
      </c>
      <c r="M278">
        <f t="shared" si="36"/>
        <v>0</v>
      </c>
      <c r="N278">
        <f t="shared" si="37"/>
        <v>0.9272794815276173</v>
      </c>
      <c r="O278">
        <f t="shared" si="38"/>
        <v>0.9770662993277579</v>
      </c>
      <c r="P278">
        <f t="shared" si="39"/>
        <v>0.902386072627547</v>
      </c>
      <c r="Q278">
        <f t="shared" si="40"/>
        <v>0.902386072627547</v>
      </c>
      <c r="R278">
        <f t="shared" si="41"/>
        <v>1</v>
      </c>
    </row>
    <row r="279" spans="1:18" x14ac:dyDescent="0.3">
      <c r="A279" s="42">
        <v>276</v>
      </c>
      <c r="B279" s="41">
        <v>1.1000000000000001</v>
      </c>
      <c r="D279" s="41">
        <v>1.47</v>
      </c>
      <c r="E279" s="1">
        <v>1.55</v>
      </c>
      <c r="F279" s="1">
        <v>1.45</v>
      </c>
      <c r="G279" s="1">
        <v>1.45</v>
      </c>
      <c r="H279" s="1">
        <f>'Сравнение с расчётом'!$P$7*'Проверка стенда по стёклам'!$D$8/100</f>
        <v>1.6068510407944609</v>
      </c>
      <c r="I279" s="1">
        <v>2.44</v>
      </c>
      <c r="K279" s="1">
        <v>1.45</v>
      </c>
      <c r="L279">
        <f t="shared" si="35"/>
        <v>0.6845687447519323</v>
      </c>
      <c r="M279">
        <f t="shared" si="36"/>
        <v>0</v>
      </c>
      <c r="N279">
        <f t="shared" si="37"/>
        <v>0.91483277707758215</v>
      </c>
      <c r="O279">
        <f t="shared" si="38"/>
        <v>0.96461959487772275</v>
      </c>
      <c r="P279">
        <f t="shared" si="39"/>
        <v>0.902386072627547</v>
      </c>
      <c r="Q279">
        <f t="shared" si="40"/>
        <v>0.902386072627547</v>
      </c>
      <c r="R279">
        <f t="shared" si="41"/>
        <v>1</v>
      </c>
    </row>
    <row r="280" spans="1:18" x14ac:dyDescent="0.3">
      <c r="A280" s="42">
        <v>277</v>
      </c>
      <c r="B280" s="41">
        <v>1.0900000000000001</v>
      </c>
      <c r="D280" s="41">
        <v>1.46</v>
      </c>
      <c r="E280" s="1">
        <v>1.51</v>
      </c>
      <c r="F280" s="1">
        <v>1.45</v>
      </c>
      <c r="G280" s="1">
        <v>1.45</v>
      </c>
      <c r="H280" s="1">
        <f>'Сравнение с расчётом'!$P$7*'Проверка стенда по стёклам'!$D$8/100</f>
        <v>1.6068510407944609</v>
      </c>
      <c r="I280" s="1">
        <v>2.42</v>
      </c>
      <c r="K280" s="1">
        <v>1.45</v>
      </c>
      <c r="L280">
        <f t="shared" si="35"/>
        <v>0.67834539252691473</v>
      </c>
      <c r="M280">
        <f t="shared" si="36"/>
        <v>0</v>
      </c>
      <c r="N280">
        <f t="shared" si="37"/>
        <v>0.90860942485256457</v>
      </c>
      <c r="O280">
        <f t="shared" si="38"/>
        <v>0.93972618597765245</v>
      </c>
      <c r="P280">
        <f t="shared" si="39"/>
        <v>0.902386072627547</v>
      </c>
      <c r="Q280">
        <f t="shared" si="40"/>
        <v>0.902386072627547</v>
      </c>
      <c r="R280">
        <f t="shared" si="41"/>
        <v>1</v>
      </c>
    </row>
    <row r="281" spans="1:18" x14ac:dyDescent="0.3">
      <c r="A281" s="42">
        <v>278</v>
      </c>
      <c r="B281" s="41">
        <v>1.0900000000000001</v>
      </c>
      <c r="D281" s="41">
        <v>1.44</v>
      </c>
      <c r="E281" s="1">
        <v>1.44</v>
      </c>
      <c r="F281" s="1">
        <v>1.45</v>
      </c>
      <c r="G281" s="1">
        <v>1.44</v>
      </c>
      <c r="H281" s="1">
        <f>'Сравнение с расчётом'!$P$7*'Проверка стенда по стёклам'!$D$8/100</f>
        <v>1.6068510407944609</v>
      </c>
      <c r="I281" s="1">
        <v>2.36</v>
      </c>
      <c r="K281" s="1">
        <v>1.44</v>
      </c>
      <c r="L281">
        <f t="shared" si="35"/>
        <v>0.67834539252691473</v>
      </c>
      <c r="M281">
        <f t="shared" si="36"/>
        <v>0</v>
      </c>
      <c r="N281">
        <f t="shared" si="37"/>
        <v>0.89616272040252942</v>
      </c>
      <c r="O281">
        <f t="shared" si="38"/>
        <v>0.89616272040252942</v>
      </c>
      <c r="P281">
        <f t="shared" si="39"/>
        <v>0.902386072627547</v>
      </c>
      <c r="Q281">
        <f t="shared" si="40"/>
        <v>0.89616272040252942</v>
      </c>
      <c r="R281">
        <f t="shared" si="41"/>
        <v>1</v>
      </c>
    </row>
    <row r="282" spans="1:18" x14ac:dyDescent="0.3">
      <c r="A282" s="42">
        <v>279</v>
      </c>
      <c r="B282" s="41">
        <v>1.1000000000000001</v>
      </c>
      <c r="D282" s="41">
        <v>1.42</v>
      </c>
      <c r="E282" s="1">
        <v>1.36</v>
      </c>
      <c r="F282" s="1">
        <v>1.46</v>
      </c>
      <c r="G282" s="1">
        <v>1.43</v>
      </c>
      <c r="H282" s="1">
        <f>'Сравнение с расчётом'!$P$7*'Проверка стенда по стёклам'!$D$8/100</f>
        <v>1.6068510407944609</v>
      </c>
      <c r="I282" s="1">
        <v>2.2999999999999998</v>
      </c>
      <c r="K282" s="1">
        <v>1.43</v>
      </c>
      <c r="L282">
        <f t="shared" si="35"/>
        <v>0.6845687447519323</v>
      </c>
      <c r="M282">
        <f t="shared" si="36"/>
        <v>0</v>
      </c>
      <c r="N282">
        <f t="shared" si="37"/>
        <v>0.88371601595249427</v>
      </c>
      <c r="O282">
        <f t="shared" si="38"/>
        <v>0.84637590260238904</v>
      </c>
      <c r="P282">
        <f t="shared" si="39"/>
        <v>0.90860942485256457</v>
      </c>
      <c r="Q282">
        <f t="shared" si="40"/>
        <v>0.88993936817751185</v>
      </c>
      <c r="R282">
        <f t="shared" si="41"/>
        <v>1</v>
      </c>
    </row>
    <row r="283" spans="1:18" x14ac:dyDescent="0.3">
      <c r="A283" s="42">
        <v>280</v>
      </c>
      <c r="B283" s="41">
        <v>1.1000000000000001</v>
      </c>
      <c r="D283" s="41">
        <v>1.4</v>
      </c>
      <c r="E283" s="1">
        <v>1.27</v>
      </c>
      <c r="F283" s="1">
        <v>1.46</v>
      </c>
      <c r="G283" s="1">
        <v>1.4</v>
      </c>
      <c r="H283" s="1">
        <f>'Сравнение с расчётом'!$P$7*'Проверка стенда по стёклам'!$D$8/100</f>
        <v>1.6068510407944609</v>
      </c>
      <c r="I283" s="1">
        <v>2.23</v>
      </c>
      <c r="K283" s="1">
        <v>1.4</v>
      </c>
      <c r="L283">
        <f t="shared" si="35"/>
        <v>0.6845687447519323</v>
      </c>
      <c r="M283">
        <f t="shared" si="36"/>
        <v>0</v>
      </c>
      <c r="N283">
        <f t="shared" si="37"/>
        <v>0.87126931150245912</v>
      </c>
      <c r="O283">
        <f t="shared" si="38"/>
        <v>0.79036573257723086</v>
      </c>
      <c r="P283">
        <f t="shared" si="39"/>
        <v>0.90860942485256457</v>
      </c>
      <c r="Q283">
        <f t="shared" si="40"/>
        <v>0.87126931150245912</v>
      </c>
      <c r="R283">
        <f t="shared" si="41"/>
        <v>1</v>
      </c>
    </row>
    <row r="284" spans="1:18" x14ac:dyDescent="0.3">
      <c r="A284" s="42">
        <v>281</v>
      </c>
      <c r="B284" s="41">
        <v>1.0900000000000001</v>
      </c>
      <c r="D284" s="41">
        <v>1.36</v>
      </c>
      <c r="E284" s="1">
        <v>1.1599999999999999</v>
      </c>
      <c r="F284" s="1">
        <v>1.42</v>
      </c>
      <c r="G284" s="1">
        <v>1.38</v>
      </c>
      <c r="H284" s="1">
        <f>'Сравнение с расчётом'!$P$7*'Проверка стенда по стёклам'!$D$8/100</f>
        <v>1.6068510407944609</v>
      </c>
      <c r="I284" s="1">
        <v>2.17</v>
      </c>
      <c r="K284" s="1">
        <v>1.38</v>
      </c>
      <c r="L284">
        <f t="shared" si="35"/>
        <v>0.67834539252691473</v>
      </c>
      <c r="M284">
        <f t="shared" si="36"/>
        <v>0</v>
      </c>
      <c r="N284">
        <f t="shared" si="37"/>
        <v>0.84637590260238904</v>
      </c>
      <c r="O284">
        <f t="shared" si="38"/>
        <v>0.72190885810203753</v>
      </c>
      <c r="P284">
        <f t="shared" si="39"/>
        <v>0.88371601595249427</v>
      </c>
      <c r="Q284">
        <f t="shared" si="40"/>
        <v>0.85882260705242397</v>
      </c>
      <c r="R284">
        <f t="shared" si="41"/>
        <v>1</v>
      </c>
    </row>
    <row r="285" spans="1:18" x14ac:dyDescent="0.3">
      <c r="A285" s="42">
        <v>282</v>
      </c>
      <c r="B285" s="41">
        <v>1.0900000000000001</v>
      </c>
      <c r="D285" s="41">
        <v>1.32</v>
      </c>
      <c r="E285" s="1">
        <v>1.08</v>
      </c>
      <c r="F285" s="1">
        <v>1.34</v>
      </c>
      <c r="G285" s="1">
        <v>1.34</v>
      </c>
      <c r="H285" s="1">
        <f>'Сравнение с расчётом'!$P$7*'Проверка стенда по стёклам'!$D$8/100</f>
        <v>1.6068510407944609</v>
      </c>
      <c r="I285" s="1">
        <v>2.15</v>
      </c>
      <c r="K285" s="1">
        <v>1.34</v>
      </c>
      <c r="L285">
        <f t="shared" si="35"/>
        <v>0.67834539252691473</v>
      </c>
      <c r="M285">
        <f t="shared" si="36"/>
        <v>0</v>
      </c>
      <c r="N285">
        <f t="shared" si="37"/>
        <v>0.82148249370231874</v>
      </c>
      <c r="O285">
        <f t="shared" si="38"/>
        <v>0.67212204030189715</v>
      </c>
      <c r="P285">
        <f t="shared" si="39"/>
        <v>0.83392919815235389</v>
      </c>
      <c r="Q285">
        <f t="shared" si="40"/>
        <v>0.83392919815235389</v>
      </c>
      <c r="R285">
        <f t="shared" si="41"/>
        <v>1</v>
      </c>
    </row>
    <row r="286" spans="1:18" x14ac:dyDescent="0.3">
      <c r="A286" s="42">
        <v>283</v>
      </c>
      <c r="B286" s="41">
        <v>1.0900000000000001</v>
      </c>
      <c r="D286" s="41">
        <v>1.29</v>
      </c>
      <c r="E286" s="1">
        <v>1.01</v>
      </c>
      <c r="F286" s="1">
        <v>1.25</v>
      </c>
      <c r="G286" s="1">
        <v>1.3</v>
      </c>
      <c r="H286" s="1">
        <f>'Сравнение с расчётом'!$P$7*'Проверка стенда по стёклам'!$D$8/100</f>
        <v>1.6068510407944609</v>
      </c>
      <c r="I286" s="1">
        <v>2.14</v>
      </c>
      <c r="K286" s="1">
        <v>1.3</v>
      </c>
      <c r="L286">
        <f t="shared" si="35"/>
        <v>0.67834539252691473</v>
      </c>
      <c r="M286">
        <f t="shared" si="36"/>
        <v>0</v>
      </c>
      <c r="N286">
        <f t="shared" si="37"/>
        <v>0.80281243702726601</v>
      </c>
      <c r="O286">
        <f t="shared" si="38"/>
        <v>0.62855857472677412</v>
      </c>
      <c r="P286">
        <f t="shared" si="39"/>
        <v>0.77791902812719571</v>
      </c>
      <c r="Q286">
        <f t="shared" si="40"/>
        <v>0.80903578925228359</v>
      </c>
      <c r="R286">
        <f t="shared" si="41"/>
        <v>1</v>
      </c>
    </row>
    <row r="287" spans="1:18" x14ac:dyDescent="0.3">
      <c r="A287" s="42">
        <v>284</v>
      </c>
      <c r="B287" s="41">
        <v>1.0900000000000001</v>
      </c>
      <c r="D287" s="41">
        <v>1.26</v>
      </c>
      <c r="E287" s="1">
        <v>0.98</v>
      </c>
      <c r="F287" s="1">
        <v>1.17</v>
      </c>
      <c r="G287" s="1">
        <v>1.27</v>
      </c>
      <c r="H287" s="1">
        <f>'Сравнение с расчётом'!$P$7*'Проверка стенда по стёклам'!$D$8/100</f>
        <v>1.6068510407944609</v>
      </c>
      <c r="I287" s="1">
        <v>2.16</v>
      </c>
      <c r="K287" s="1">
        <v>1.27</v>
      </c>
      <c r="L287">
        <f t="shared" si="35"/>
        <v>0.67834539252691473</v>
      </c>
      <c r="M287">
        <f t="shared" si="36"/>
        <v>0</v>
      </c>
      <c r="N287">
        <f t="shared" si="37"/>
        <v>0.78414238035221329</v>
      </c>
      <c r="O287">
        <f t="shared" si="38"/>
        <v>0.6098885180517214</v>
      </c>
      <c r="P287">
        <f t="shared" si="39"/>
        <v>0.72813221032705511</v>
      </c>
      <c r="Q287">
        <f t="shared" si="40"/>
        <v>0.79036573257723086</v>
      </c>
      <c r="R287">
        <f t="shared" si="41"/>
        <v>1</v>
      </c>
    </row>
    <row r="288" spans="1:18" x14ac:dyDescent="0.3">
      <c r="A288" s="42">
        <v>285</v>
      </c>
      <c r="B288" s="41">
        <v>1.0900000000000001</v>
      </c>
      <c r="D288" s="41">
        <v>1.23</v>
      </c>
      <c r="E288" s="1">
        <v>0.97</v>
      </c>
      <c r="F288" s="1">
        <v>1.1100000000000001</v>
      </c>
      <c r="G288" s="1">
        <v>1.27</v>
      </c>
      <c r="H288" s="1">
        <f>'Сравнение с расчётом'!$P$7*'Проверка стенда по стёклам'!$D$8/100</f>
        <v>1.6068510407944609</v>
      </c>
      <c r="I288" s="1">
        <v>2.16</v>
      </c>
      <c r="K288" s="1">
        <v>1.27</v>
      </c>
      <c r="L288">
        <f t="shared" si="35"/>
        <v>0.67834539252691473</v>
      </c>
      <c r="M288">
        <f t="shared" si="36"/>
        <v>0</v>
      </c>
      <c r="N288">
        <f t="shared" si="37"/>
        <v>0.76547232367716056</v>
      </c>
      <c r="O288">
        <f t="shared" si="38"/>
        <v>0.60366516582670382</v>
      </c>
      <c r="P288">
        <f t="shared" si="39"/>
        <v>0.69079209697694988</v>
      </c>
      <c r="Q288">
        <f t="shared" si="40"/>
        <v>0.79036573257723086</v>
      </c>
      <c r="R288">
        <f t="shared" si="41"/>
        <v>1</v>
      </c>
    </row>
    <row r="291" spans="11:11" x14ac:dyDescent="0.3">
      <c r="K291" s="1"/>
    </row>
  </sheetData>
  <sortState xmlns:xlrd2="http://schemas.microsoft.com/office/spreadsheetml/2017/richdata2" ref="V90:W161">
    <sortCondition descending="1" ref="V90:V161"/>
  </sortState>
  <mergeCells count="2">
    <mergeCell ref="B1:J1"/>
    <mergeCell ref="K1:K2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A45E-7136-4EA7-891D-20D2BC6BB2CC}">
  <dimension ref="A1:Q298"/>
  <sheetViews>
    <sheetView workbookViewId="0">
      <selection activeCell="P5" sqref="P5"/>
    </sheetView>
  </sheetViews>
  <sheetFormatPr defaultRowHeight="14.4" x14ac:dyDescent="0.3"/>
  <cols>
    <col min="1" max="1" width="9.109375" bestFit="1" customWidth="1"/>
    <col min="2" max="2" width="9.77734375" bestFit="1" customWidth="1"/>
    <col min="3" max="3" width="9.33203125" bestFit="1" customWidth="1"/>
    <col min="6" max="6" width="3" bestFit="1" customWidth="1"/>
    <col min="11" max="13" width="13.6640625" bestFit="1" customWidth="1"/>
    <col min="14" max="14" width="11.5546875" bestFit="1" customWidth="1"/>
    <col min="15" max="16" width="21.88671875" bestFit="1" customWidth="1"/>
  </cols>
  <sheetData>
    <row r="1" spans="1:17" ht="29.4" thickBot="1" x14ac:dyDescent="0.35">
      <c r="A1" s="46" t="s">
        <v>67</v>
      </c>
      <c r="B1" s="47" t="s">
        <v>68</v>
      </c>
      <c r="C1" s="46" t="s">
        <v>69</v>
      </c>
      <c r="D1" s="48" t="s">
        <v>70</v>
      </c>
      <c r="F1" s="84" t="s">
        <v>72</v>
      </c>
      <c r="G1" s="85"/>
      <c r="H1" s="85"/>
      <c r="I1" s="85"/>
      <c r="J1" s="85"/>
      <c r="K1" s="85"/>
      <c r="L1" s="85"/>
      <c r="M1" s="86"/>
      <c r="O1" s="87" t="s">
        <v>79</v>
      </c>
      <c r="P1" s="87"/>
      <c r="Q1" s="87"/>
    </row>
    <row r="2" spans="1:17" ht="15" thickBot="1" x14ac:dyDescent="0.35">
      <c r="A2" s="9">
        <v>274155</v>
      </c>
      <c r="B2" s="44">
        <v>105.29</v>
      </c>
      <c r="C2" s="2">
        <v>104.83</v>
      </c>
      <c r="D2" s="2">
        <f>C2/B2</f>
        <v>0.99563111406591309</v>
      </c>
      <c r="F2" s="5" t="s">
        <v>16</v>
      </c>
      <c r="G2" s="16" t="s">
        <v>71</v>
      </c>
      <c r="H2" s="5" t="s">
        <v>73</v>
      </c>
      <c r="I2" s="16" t="s">
        <v>74</v>
      </c>
      <c r="J2" s="5" t="s">
        <v>75</v>
      </c>
      <c r="K2" s="16" t="s">
        <v>76</v>
      </c>
      <c r="L2" s="5" t="s">
        <v>77</v>
      </c>
      <c r="M2" s="17" t="s">
        <v>78</v>
      </c>
      <c r="O2" t="s">
        <v>80</v>
      </c>
      <c r="P2">
        <v>3</v>
      </c>
      <c r="Q2" t="s">
        <v>88</v>
      </c>
    </row>
    <row r="3" spans="1:17" ht="15" thickBot="1" x14ac:dyDescent="0.35">
      <c r="A3" s="5">
        <v>272955</v>
      </c>
      <c r="B3" s="41">
        <v>104.88</v>
      </c>
      <c r="C3" s="1">
        <v>100.71</v>
      </c>
      <c r="D3" s="1">
        <f>C3/B3</f>
        <v>0.96024027459954231</v>
      </c>
      <c r="F3" s="9">
        <v>1</v>
      </c>
      <c r="G3" s="52">
        <v>1.2390000000000001</v>
      </c>
      <c r="H3" s="49">
        <v>1.226</v>
      </c>
      <c r="I3" s="53">
        <v>1.2370000000000001</v>
      </c>
      <c r="J3" s="49">
        <v>1.2370000000000001</v>
      </c>
      <c r="K3" s="53">
        <f t="shared" ref="K3:M6" si="0">H3/$G3</f>
        <v>0.98950766747376906</v>
      </c>
      <c r="L3" s="49">
        <f t="shared" si="0"/>
        <v>0.99838579499596447</v>
      </c>
      <c r="M3" s="54">
        <f t="shared" si="0"/>
        <v>0.99838579499596447</v>
      </c>
      <c r="O3" t="s">
        <v>81</v>
      </c>
      <c r="P3">
        <v>1.0900000000000001</v>
      </c>
      <c r="Q3" t="s">
        <v>88</v>
      </c>
    </row>
    <row r="4" spans="1:17" ht="15" thickBot="1" x14ac:dyDescent="0.35">
      <c r="A4" s="9">
        <v>274185</v>
      </c>
      <c r="B4" s="41">
        <v>104.84</v>
      </c>
      <c r="C4" s="1">
        <v>100.48</v>
      </c>
      <c r="D4" s="1">
        <f>C4/B4</f>
        <v>0.95841281953452884</v>
      </c>
      <c r="F4" s="5">
        <v>2</v>
      </c>
      <c r="G4" s="55">
        <v>1.2390000000000001</v>
      </c>
      <c r="H4" s="42">
        <v>1.2270000000000001</v>
      </c>
      <c r="I4" s="51">
        <v>1.238</v>
      </c>
      <c r="J4" s="42">
        <v>1.2350000000000001</v>
      </c>
      <c r="K4" s="51">
        <f t="shared" si="0"/>
        <v>0.99031476997578693</v>
      </c>
      <c r="L4" s="42">
        <f t="shared" si="0"/>
        <v>0.99919289749798212</v>
      </c>
      <c r="M4" s="56">
        <f t="shared" si="0"/>
        <v>0.99677158999192894</v>
      </c>
      <c r="O4" t="s">
        <v>82</v>
      </c>
      <c r="P4">
        <f>105*4</f>
        <v>420</v>
      </c>
      <c r="Q4" t="s">
        <v>83</v>
      </c>
    </row>
    <row r="5" spans="1:17" ht="15" thickBot="1" x14ac:dyDescent="0.35">
      <c r="A5" s="5">
        <v>274144</v>
      </c>
      <c r="B5" s="41">
        <v>105.89</v>
      </c>
      <c r="C5" s="1">
        <v>98.3</v>
      </c>
      <c r="D5" s="1">
        <f>C5/B5</f>
        <v>0.92832184342241941</v>
      </c>
      <c r="F5" s="9">
        <v>3</v>
      </c>
      <c r="G5" s="55">
        <v>1.2290000000000001</v>
      </c>
      <c r="H5" s="42">
        <v>1.222</v>
      </c>
      <c r="I5" s="51">
        <v>1.2230000000000001</v>
      </c>
      <c r="J5" s="42">
        <v>1.2270000000000001</v>
      </c>
      <c r="K5" s="51">
        <f t="shared" si="0"/>
        <v>0.99430431244914552</v>
      </c>
      <c r="L5" s="42">
        <f t="shared" si="0"/>
        <v>0.99511798209926772</v>
      </c>
      <c r="M5" s="56">
        <f t="shared" si="0"/>
        <v>0.99837266069975594</v>
      </c>
      <c r="O5" t="s">
        <v>84</v>
      </c>
      <c r="P5">
        <f>ROUND(M8*100,2)</f>
        <v>99.8</v>
      </c>
      <c r="Q5" t="s">
        <v>85</v>
      </c>
    </row>
    <row r="6" spans="1:17" ht="15" thickBot="1" x14ac:dyDescent="0.35">
      <c r="F6" s="5">
        <v>4</v>
      </c>
      <c r="G6" s="57">
        <v>1.2290000000000001</v>
      </c>
      <c r="H6" s="50">
        <v>1.222</v>
      </c>
      <c r="I6" s="58">
        <v>1.2250000000000001</v>
      </c>
      <c r="J6" s="50">
        <v>1.2270000000000001</v>
      </c>
      <c r="K6" s="58">
        <f t="shared" si="0"/>
        <v>0.99430431244914552</v>
      </c>
      <c r="L6" s="50">
        <f t="shared" si="0"/>
        <v>0.99674532139951177</v>
      </c>
      <c r="M6" s="59">
        <f t="shared" si="0"/>
        <v>0.99837266069975594</v>
      </c>
      <c r="O6" t="s">
        <v>87</v>
      </c>
      <c r="P6">
        <f>2*ATAN(P3/(2*P2))</f>
        <v>0.35941365843129586</v>
      </c>
      <c r="Q6" t="s">
        <v>89</v>
      </c>
    </row>
    <row r="7" spans="1:17" x14ac:dyDescent="0.3">
      <c r="O7" t="s">
        <v>86</v>
      </c>
      <c r="P7">
        <f>P4*M8*(P6+SIN(P6))/(2*PI()^2*P2*P3)</f>
        <v>4.6179188435293161</v>
      </c>
      <c r="Q7" t="s">
        <v>91</v>
      </c>
    </row>
    <row r="8" spans="1:17" x14ac:dyDescent="0.3">
      <c r="D8">
        <f>AVERAGE(D2:D5)</f>
        <v>0.96065151290560091</v>
      </c>
      <c r="M8">
        <f>AVERAGE(M3:M6)</f>
        <v>0.99797567659685138</v>
      </c>
    </row>
    <row r="10" spans="1:17" ht="15" thickBot="1" x14ac:dyDescent="0.35">
      <c r="A10" s="68" t="s">
        <v>92</v>
      </c>
      <c r="B10" s="68"/>
      <c r="C10" s="68"/>
      <c r="D10" s="68"/>
      <c r="E10" s="68"/>
      <c r="G10" s="80" t="s">
        <v>93</v>
      </c>
      <c r="H10" s="80"/>
      <c r="I10" s="80"/>
      <c r="J10" s="80"/>
      <c r="L10" s="80" t="s">
        <v>94</v>
      </c>
      <c r="M10" s="80"/>
      <c r="N10" s="80"/>
      <c r="O10" s="80"/>
      <c r="P10" s="80"/>
    </row>
    <row r="11" spans="1:17" ht="15" thickBot="1" x14ac:dyDescent="0.35">
      <c r="A11" s="5" t="s">
        <v>58</v>
      </c>
      <c r="B11" s="5" t="s">
        <v>62</v>
      </c>
      <c r="C11" s="5" t="s">
        <v>66</v>
      </c>
      <c r="D11" s="5" t="s">
        <v>65</v>
      </c>
      <c r="E11" s="5" t="s">
        <v>90</v>
      </c>
      <c r="G11" t="s">
        <v>58</v>
      </c>
      <c r="H11" t="s">
        <v>62</v>
      </c>
      <c r="I11" t="s">
        <v>66</v>
      </c>
      <c r="J11" t="s">
        <v>65</v>
      </c>
      <c r="L11" s="1"/>
      <c r="M11" s="1" t="s">
        <v>58</v>
      </c>
      <c r="N11" s="1" t="s">
        <v>62</v>
      </c>
      <c r="O11" s="1" t="s">
        <v>66</v>
      </c>
      <c r="P11" s="1" t="s">
        <v>65</v>
      </c>
    </row>
    <row r="12" spans="1:17" x14ac:dyDescent="0.3">
      <c r="A12" s="44">
        <v>1.2</v>
      </c>
      <c r="B12" s="1">
        <v>0.96</v>
      </c>
      <c r="C12" s="1">
        <v>1.05</v>
      </c>
      <c r="D12" s="1">
        <v>1.27</v>
      </c>
      <c r="E12" s="1">
        <f>'Сравнение с расчётом'!$P$7*'Проверка стенда по стёклам'!$D$8/100</f>
        <v>1.6068510407944609</v>
      </c>
      <c r="G12" s="1">
        <f>A12/$E12</f>
        <v>0.74680226700210783</v>
      </c>
      <c r="H12" s="1">
        <f t="shared" ref="H12:H75" si="1">B12/$E12</f>
        <v>0.59744181360168624</v>
      </c>
      <c r="I12" s="1">
        <f t="shared" ref="I12:I75" si="2">C12/$E12</f>
        <v>0.65345198362684442</v>
      </c>
      <c r="J12" s="1">
        <f t="shared" ref="J12:J75" si="3">D12/$E12</f>
        <v>0.79036573257723086</v>
      </c>
      <c r="L12" s="1" t="s">
        <v>95</v>
      </c>
      <c r="M12" s="1">
        <f>ROUND(MIN(G12:G297)*100, 2)</f>
        <v>54.14</v>
      </c>
      <c r="N12" s="1">
        <f>ROUND(MIN(H12:H297)*100, 2)</f>
        <v>52.9</v>
      </c>
      <c r="O12" s="60">
        <f>ROUND(MIN(I12:I297)*100, 2)</f>
        <v>52.28</v>
      </c>
      <c r="P12" s="33">
        <f>ROUND(MIN(J12:J297)*100, 2)</f>
        <v>79.040000000000006</v>
      </c>
    </row>
    <row r="13" spans="1:17" x14ac:dyDescent="0.3">
      <c r="A13" s="41">
        <v>1.23</v>
      </c>
      <c r="B13" s="1">
        <v>0.97</v>
      </c>
      <c r="C13" s="1">
        <v>1.1100000000000001</v>
      </c>
      <c r="D13" s="1">
        <v>1.27</v>
      </c>
      <c r="E13" s="1">
        <f>'Сравнение с расчётом'!$P$7*'Проверка стенда по стёклам'!$D$8/100</f>
        <v>1.6068510407944609</v>
      </c>
      <c r="G13" s="1">
        <f t="shared" ref="G13:G75" si="4">A13/$E13</f>
        <v>0.76547232367716056</v>
      </c>
      <c r="H13" s="1">
        <f t="shared" si="1"/>
        <v>0.60366516582670382</v>
      </c>
      <c r="I13" s="1">
        <f t="shared" si="2"/>
        <v>0.69079209697694988</v>
      </c>
      <c r="J13" s="1">
        <f t="shared" si="3"/>
        <v>0.79036573257723086</v>
      </c>
      <c r="L13" s="1" t="s">
        <v>96</v>
      </c>
      <c r="M13" s="1">
        <f>ROUND(MAX(G12:G297)*100, 2)</f>
        <v>94.59</v>
      </c>
      <c r="N13" s="33">
        <f>ROUND(MAX(H12:H297)*100, 2)</f>
        <v>98.33</v>
      </c>
      <c r="O13" s="1">
        <f>ROUND(MAX(I12:I297)*100, 2)</f>
        <v>93.97</v>
      </c>
      <c r="P13" s="60">
        <f>ROUND(MAX(J12:J297)*100, 2)</f>
        <v>91.48</v>
      </c>
    </row>
    <row r="14" spans="1:17" x14ac:dyDescent="0.3">
      <c r="A14" s="41">
        <v>1.26</v>
      </c>
      <c r="B14" s="1">
        <v>0.98</v>
      </c>
      <c r="C14" s="1">
        <v>1.17</v>
      </c>
      <c r="D14" s="1">
        <v>1.27</v>
      </c>
      <c r="E14" s="1">
        <f>'Сравнение с расчётом'!$P$7*'Проверка стенда по стёклам'!$D$8/100</f>
        <v>1.6068510407944609</v>
      </c>
      <c r="G14" s="1">
        <f t="shared" si="4"/>
        <v>0.78414238035221329</v>
      </c>
      <c r="H14" s="1">
        <f t="shared" si="1"/>
        <v>0.6098885180517214</v>
      </c>
      <c r="I14" s="1">
        <f t="shared" si="2"/>
        <v>0.72813221032705511</v>
      </c>
      <c r="J14" s="1">
        <f t="shared" si="3"/>
        <v>0.79036573257723086</v>
      </c>
      <c r="L14" s="1" t="s">
        <v>97</v>
      </c>
      <c r="M14" s="60">
        <f>ROUND(AVERAGE(G12:G297)*100, 2)</f>
        <v>80.430000000000007</v>
      </c>
      <c r="N14" s="1">
        <f>ROUND(AVERAGE(H12:H297)*100, 2)</f>
        <v>84.93</v>
      </c>
      <c r="O14" s="1">
        <f>ROUND(AVERAGE(I12:I297)*100, 2)</f>
        <v>84.75</v>
      </c>
      <c r="P14" s="33">
        <f>ROUND(AVERAGE(J12:J297)*100, 2)</f>
        <v>86.8</v>
      </c>
    </row>
    <row r="15" spans="1:17" x14ac:dyDescent="0.3">
      <c r="A15" s="41">
        <v>1.29</v>
      </c>
      <c r="B15" s="1">
        <v>1.01</v>
      </c>
      <c r="C15" s="1">
        <v>1.25</v>
      </c>
      <c r="D15" s="1">
        <v>1.29</v>
      </c>
      <c r="E15" s="1">
        <f>'Сравнение с расчётом'!$P$7*'Проверка стенда по стёклам'!$D$8/100</f>
        <v>1.6068510407944609</v>
      </c>
      <c r="G15" s="1">
        <f t="shared" si="4"/>
        <v>0.80281243702726601</v>
      </c>
      <c r="H15" s="1">
        <f t="shared" si="1"/>
        <v>0.62855857472677412</v>
      </c>
      <c r="I15" s="1">
        <f t="shared" si="2"/>
        <v>0.77791902812719571</v>
      </c>
      <c r="J15" s="1">
        <f t="shared" si="3"/>
        <v>0.80281243702726601</v>
      </c>
    </row>
    <row r="16" spans="1:17" x14ac:dyDescent="0.3">
      <c r="A16" s="41">
        <v>1.32</v>
      </c>
      <c r="B16" s="1">
        <v>1.08</v>
      </c>
      <c r="C16" s="1">
        <v>1.34</v>
      </c>
      <c r="D16" s="1">
        <v>1.33</v>
      </c>
      <c r="E16" s="1">
        <f>'Сравнение с расчётом'!$P$7*'Проверка стенда по стёклам'!$D$8/100</f>
        <v>1.6068510407944609</v>
      </c>
      <c r="G16" s="1">
        <f t="shared" si="4"/>
        <v>0.82148249370231874</v>
      </c>
      <c r="H16" s="1">
        <f t="shared" si="1"/>
        <v>0.67212204030189715</v>
      </c>
      <c r="I16" s="1">
        <f t="shared" si="2"/>
        <v>0.83392919815235389</v>
      </c>
      <c r="J16" s="1">
        <f t="shared" si="3"/>
        <v>0.82770584592733631</v>
      </c>
    </row>
    <row r="17" spans="1:10" x14ac:dyDescent="0.3">
      <c r="A17" s="41">
        <v>1.36</v>
      </c>
      <c r="B17" s="1">
        <v>1.1599999999999999</v>
      </c>
      <c r="C17" s="1">
        <v>1.42</v>
      </c>
      <c r="D17" s="1">
        <v>1.36</v>
      </c>
      <c r="E17" s="1">
        <f>'Сравнение с расчётом'!$P$7*'Проверка стенда по стёклам'!$D$8/100</f>
        <v>1.6068510407944609</v>
      </c>
      <c r="G17" s="1">
        <f t="shared" si="4"/>
        <v>0.84637590260238904</v>
      </c>
      <c r="H17" s="1">
        <f t="shared" si="1"/>
        <v>0.72190885810203753</v>
      </c>
      <c r="I17" s="1">
        <f t="shared" si="2"/>
        <v>0.88371601595249427</v>
      </c>
      <c r="J17" s="1">
        <f t="shared" si="3"/>
        <v>0.84637590260238904</v>
      </c>
    </row>
    <row r="18" spans="1:10" x14ac:dyDescent="0.3">
      <c r="A18" s="41">
        <v>1.4</v>
      </c>
      <c r="B18" s="1">
        <v>1.27</v>
      </c>
      <c r="C18" s="1">
        <v>1.46</v>
      </c>
      <c r="D18" s="1">
        <v>1.38</v>
      </c>
      <c r="E18" s="1">
        <f>'Сравнение с расчётом'!$P$7*'Проверка стенда по стёклам'!$D$8/100</f>
        <v>1.6068510407944609</v>
      </c>
      <c r="G18" s="1">
        <f t="shared" si="4"/>
        <v>0.87126931150245912</v>
      </c>
      <c r="H18" s="1">
        <f t="shared" si="1"/>
        <v>0.79036573257723086</v>
      </c>
      <c r="I18" s="1">
        <f t="shared" si="2"/>
        <v>0.90860942485256457</v>
      </c>
      <c r="J18" s="1">
        <f t="shared" si="3"/>
        <v>0.85882260705242397</v>
      </c>
    </row>
    <row r="19" spans="1:10" x14ac:dyDescent="0.3">
      <c r="A19" s="41">
        <v>1.42</v>
      </c>
      <c r="B19" s="1">
        <v>1.36</v>
      </c>
      <c r="C19" s="1">
        <v>1.46</v>
      </c>
      <c r="D19" s="1">
        <v>1.39</v>
      </c>
      <c r="E19" s="1">
        <f>'Сравнение с расчётом'!$P$7*'Проверка стенда по стёклам'!$D$8/100</f>
        <v>1.6068510407944609</v>
      </c>
      <c r="G19" s="1">
        <f t="shared" si="4"/>
        <v>0.88371601595249427</v>
      </c>
      <c r="H19" s="1">
        <f t="shared" si="1"/>
        <v>0.84637590260238904</v>
      </c>
      <c r="I19" s="1">
        <f t="shared" si="2"/>
        <v>0.90860942485256457</v>
      </c>
      <c r="J19" s="1">
        <f t="shared" si="3"/>
        <v>0.86504595927744155</v>
      </c>
    </row>
    <row r="20" spans="1:10" x14ac:dyDescent="0.3">
      <c r="A20" s="41">
        <v>1.44</v>
      </c>
      <c r="B20" s="1">
        <v>1.44</v>
      </c>
      <c r="C20" s="1">
        <v>1.45</v>
      </c>
      <c r="D20" s="1">
        <v>1.39</v>
      </c>
      <c r="E20" s="1">
        <f>'Сравнение с расчётом'!$P$7*'Проверка стенда по стёклам'!$D$8/100</f>
        <v>1.6068510407944609</v>
      </c>
      <c r="G20" s="1">
        <f t="shared" si="4"/>
        <v>0.89616272040252942</v>
      </c>
      <c r="H20" s="1">
        <f t="shared" si="1"/>
        <v>0.89616272040252942</v>
      </c>
      <c r="I20" s="1">
        <f t="shared" si="2"/>
        <v>0.902386072627547</v>
      </c>
      <c r="J20" s="1">
        <f t="shared" si="3"/>
        <v>0.86504595927744155</v>
      </c>
    </row>
    <row r="21" spans="1:10" x14ac:dyDescent="0.3">
      <c r="A21" s="41">
        <v>1.46</v>
      </c>
      <c r="B21" s="1">
        <v>1.51</v>
      </c>
      <c r="C21" s="1">
        <v>1.45</v>
      </c>
      <c r="D21" s="1">
        <v>1.39</v>
      </c>
      <c r="E21" s="1">
        <f>'Сравнение с расчётом'!$P$7*'Проверка стенда по стёклам'!$D$8/100</f>
        <v>1.6068510407944609</v>
      </c>
      <c r="G21" s="1">
        <f t="shared" si="4"/>
        <v>0.90860942485256457</v>
      </c>
      <c r="H21" s="1">
        <f t="shared" si="1"/>
        <v>0.93972618597765245</v>
      </c>
      <c r="I21" s="1">
        <f t="shared" si="2"/>
        <v>0.902386072627547</v>
      </c>
      <c r="J21" s="1">
        <f t="shared" si="3"/>
        <v>0.86504595927744155</v>
      </c>
    </row>
    <row r="22" spans="1:10" x14ac:dyDescent="0.3">
      <c r="A22" s="41">
        <v>1.47</v>
      </c>
      <c r="B22" s="1">
        <v>1.55</v>
      </c>
      <c r="C22" s="1">
        <v>1.45</v>
      </c>
      <c r="D22" s="1">
        <v>1.39</v>
      </c>
      <c r="E22" s="1">
        <f>'Сравнение с расчётом'!$P$7*'Проверка стенда по стёклам'!$D$8/100</f>
        <v>1.6068510407944609</v>
      </c>
      <c r="G22" s="1">
        <f t="shared" si="4"/>
        <v>0.91483277707758215</v>
      </c>
      <c r="H22" s="1">
        <f t="shared" si="1"/>
        <v>0.96461959487772275</v>
      </c>
      <c r="I22" s="1">
        <f t="shared" si="2"/>
        <v>0.902386072627547</v>
      </c>
      <c r="J22" s="1">
        <f t="shared" si="3"/>
        <v>0.86504595927744155</v>
      </c>
    </row>
    <row r="23" spans="1:10" x14ac:dyDescent="0.3">
      <c r="A23" s="41">
        <v>1.49</v>
      </c>
      <c r="B23" s="1">
        <v>1.57</v>
      </c>
      <c r="C23" s="1">
        <v>1.45</v>
      </c>
      <c r="D23" s="1">
        <v>1.38</v>
      </c>
      <c r="E23" s="1">
        <f>'Сравнение с расчётом'!$P$7*'Проверка стенда по стёклам'!$D$8/100</f>
        <v>1.6068510407944609</v>
      </c>
      <c r="G23" s="1">
        <f t="shared" si="4"/>
        <v>0.9272794815276173</v>
      </c>
      <c r="H23" s="1">
        <f t="shared" si="1"/>
        <v>0.9770662993277579</v>
      </c>
      <c r="I23" s="1">
        <f t="shared" si="2"/>
        <v>0.902386072627547</v>
      </c>
      <c r="J23" s="1">
        <f t="shared" si="3"/>
        <v>0.85882260705242397</v>
      </c>
    </row>
    <row r="24" spans="1:10" x14ac:dyDescent="0.3">
      <c r="A24" s="41">
        <v>1.49</v>
      </c>
      <c r="B24" s="1">
        <v>1.58</v>
      </c>
      <c r="C24" s="1">
        <v>1.45</v>
      </c>
      <c r="D24" s="1">
        <v>1.38</v>
      </c>
      <c r="E24" s="1">
        <f>'Сравнение с расчётом'!$P$7*'Проверка стенда по стёклам'!$D$8/100</f>
        <v>1.6068510407944609</v>
      </c>
      <c r="G24" s="1">
        <f t="shared" si="4"/>
        <v>0.9272794815276173</v>
      </c>
      <c r="H24" s="1">
        <f t="shared" si="1"/>
        <v>0.98328965155277548</v>
      </c>
      <c r="I24" s="1">
        <f t="shared" si="2"/>
        <v>0.902386072627547</v>
      </c>
      <c r="J24" s="1">
        <f t="shared" si="3"/>
        <v>0.85882260705242397</v>
      </c>
    </row>
    <row r="25" spans="1:10" x14ac:dyDescent="0.3">
      <c r="A25" s="41">
        <v>1.5</v>
      </c>
      <c r="B25" s="1">
        <v>1.58</v>
      </c>
      <c r="C25" s="1">
        <v>1.46</v>
      </c>
      <c r="D25" s="1">
        <v>1.38</v>
      </c>
      <c r="E25" s="1">
        <f>'Сравнение с расчётом'!$P$7*'Проверка стенда по стёклам'!$D$8/100</f>
        <v>1.6068510407944609</v>
      </c>
      <c r="G25" s="1">
        <f t="shared" si="4"/>
        <v>0.93350283375263488</v>
      </c>
      <c r="H25" s="1">
        <f t="shared" si="1"/>
        <v>0.98328965155277548</v>
      </c>
      <c r="I25" s="1">
        <f t="shared" si="2"/>
        <v>0.90860942485256457</v>
      </c>
      <c r="J25" s="1">
        <f t="shared" si="3"/>
        <v>0.85882260705242397</v>
      </c>
    </row>
    <row r="26" spans="1:10" x14ac:dyDescent="0.3">
      <c r="A26" s="41">
        <v>1.49</v>
      </c>
      <c r="B26" s="1">
        <v>1.58</v>
      </c>
      <c r="C26" s="1">
        <v>1.46</v>
      </c>
      <c r="D26" s="1">
        <v>1.38</v>
      </c>
      <c r="E26" s="1">
        <f>'Сравнение с расчётом'!$P$7*'Проверка стенда по стёклам'!$D$8/100</f>
        <v>1.6068510407944609</v>
      </c>
      <c r="G26" s="1">
        <f t="shared" si="4"/>
        <v>0.9272794815276173</v>
      </c>
      <c r="H26" s="1">
        <f t="shared" si="1"/>
        <v>0.98328965155277548</v>
      </c>
      <c r="I26" s="1">
        <f t="shared" si="2"/>
        <v>0.90860942485256457</v>
      </c>
      <c r="J26" s="1">
        <f t="shared" si="3"/>
        <v>0.85882260705242397</v>
      </c>
    </row>
    <row r="27" spans="1:10" x14ac:dyDescent="0.3">
      <c r="A27" s="41">
        <v>1.48</v>
      </c>
      <c r="B27" s="1">
        <v>1.58</v>
      </c>
      <c r="C27" s="1">
        <v>1.46</v>
      </c>
      <c r="D27" s="1">
        <v>1.38</v>
      </c>
      <c r="E27" s="1">
        <f>'Сравнение с расчётом'!$P$7*'Проверка стенда по стёклам'!$D$8/100</f>
        <v>1.6068510407944609</v>
      </c>
      <c r="G27" s="1">
        <f t="shared" si="4"/>
        <v>0.92105612930259972</v>
      </c>
      <c r="H27" s="1">
        <f t="shared" si="1"/>
        <v>0.98328965155277548</v>
      </c>
      <c r="I27" s="1">
        <f t="shared" si="2"/>
        <v>0.90860942485256457</v>
      </c>
      <c r="J27" s="1">
        <f t="shared" si="3"/>
        <v>0.85882260705242397</v>
      </c>
    </row>
    <row r="28" spans="1:10" x14ac:dyDescent="0.3">
      <c r="A28" s="41">
        <v>1.44</v>
      </c>
      <c r="B28" s="1">
        <v>1.58</v>
      </c>
      <c r="C28" s="1">
        <v>1.46</v>
      </c>
      <c r="D28" s="1">
        <v>1.39</v>
      </c>
      <c r="E28" s="1">
        <f>'Сравнение с расчётом'!$P$7*'Проверка стенда по стёклам'!$D$8/100</f>
        <v>1.6068510407944609</v>
      </c>
      <c r="G28" s="1">
        <f t="shared" si="4"/>
        <v>0.89616272040252942</v>
      </c>
      <c r="H28" s="1">
        <f t="shared" si="1"/>
        <v>0.98328965155277548</v>
      </c>
      <c r="I28" s="1">
        <f t="shared" si="2"/>
        <v>0.90860942485256457</v>
      </c>
      <c r="J28" s="1">
        <f t="shared" si="3"/>
        <v>0.86504595927744155</v>
      </c>
    </row>
    <row r="29" spans="1:10" x14ac:dyDescent="0.3">
      <c r="A29" s="41">
        <v>1.37</v>
      </c>
      <c r="B29" s="1">
        <v>1.58</v>
      </c>
      <c r="C29" s="1">
        <v>1.46</v>
      </c>
      <c r="D29" s="1">
        <v>1.41</v>
      </c>
      <c r="E29" s="1">
        <f>'Сравнение с расчётом'!$P$7*'Проверка стенда по стёклам'!$D$8/100</f>
        <v>1.6068510407944609</v>
      </c>
      <c r="G29" s="1">
        <f t="shared" si="4"/>
        <v>0.85259925482740662</v>
      </c>
      <c r="H29" s="1">
        <f t="shared" si="1"/>
        <v>0.98328965155277548</v>
      </c>
      <c r="I29" s="1">
        <f t="shared" si="2"/>
        <v>0.90860942485256457</v>
      </c>
      <c r="J29" s="1">
        <f t="shared" si="3"/>
        <v>0.8774926637274767</v>
      </c>
    </row>
    <row r="30" spans="1:10" x14ac:dyDescent="0.3">
      <c r="A30" s="41">
        <v>1.3</v>
      </c>
      <c r="B30" s="1">
        <v>1.58</v>
      </c>
      <c r="C30" s="1">
        <v>1.46</v>
      </c>
      <c r="D30" s="1">
        <v>1.42</v>
      </c>
      <c r="E30" s="1">
        <f>'Сравнение с расчётом'!$P$7*'Проверка стенда по стёклам'!$D$8/100</f>
        <v>1.6068510407944609</v>
      </c>
      <c r="G30" s="1">
        <f t="shared" si="4"/>
        <v>0.80903578925228359</v>
      </c>
      <c r="H30" s="1">
        <f t="shared" si="1"/>
        <v>0.98328965155277548</v>
      </c>
      <c r="I30" s="1">
        <f t="shared" si="2"/>
        <v>0.90860942485256457</v>
      </c>
      <c r="J30" s="1">
        <f t="shared" si="3"/>
        <v>0.88371601595249427</v>
      </c>
    </row>
    <row r="31" spans="1:10" x14ac:dyDescent="0.3">
      <c r="A31" s="41">
        <v>1.25</v>
      </c>
      <c r="B31" s="1">
        <v>1.53</v>
      </c>
      <c r="C31" s="1">
        <v>1.46</v>
      </c>
      <c r="D31" s="1">
        <v>1.43</v>
      </c>
      <c r="E31" s="1">
        <f>'Сравнение с расчётом'!$P$7*'Проверка стенда по стёклам'!$D$8/100</f>
        <v>1.6068510407944609</v>
      </c>
      <c r="G31" s="1">
        <f t="shared" si="4"/>
        <v>0.77791902812719571</v>
      </c>
      <c r="H31" s="1">
        <f t="shared" si="1"/>
        <v>0.9521728904276876</v>
      </c>
      <c r="I31" s="1">
        <f t="shared" si="2"/>
        <v>0.90860942485256457</v>
      </c>
      <c r="J31" s="1">
        <f t="shared" si="3"/>
        <v>0.88993936817751185</v>
      </c>
    </row>
    <row r="32" spans="1:10" x14ac:dyDescent="0.3">
      <c r="A32" s="41">
        <v>1.23</v>
      </c>
      <c r="B32" s="1">
        <v>1.41</v>
      </c>
      <c r="C32" s="1">
        <v>1.47</v>
      </c>
      <c r="D32" s="1">
        <v>1.43</v>
      </c>
      <c r="E32" s="1">
        <f>'Сравнение с расчётом'!$P$7*'Проверка стенда по стёклам'!$D$8/100</f>
        <v>1.6068510407944609</v>
      </c>
      <c r="G32" s="1">
        <f t="shared" si="4"/>
        <v>0.76547232367716056</v>
      </c>
      <c r="H32" s="1">
        <f t="shared" si="1"/>
        <v>0.8774926637274767</v>
      </c>
      <c r="I32" s="1">
        <f t="shared" si="2"/>
        <v>0.91483277707758215</v>
      </c>
      <c r="J32" s="1">
        <f t="shared" si="3"/>
        <v>0.88993936817751185</v>
      </c>
    </row>
    <row r="33" spans="1:10" x14ac:dyDescent="0.3">
      <c r="A33" s="41">
        <v>1.26</v>
      </c>
      <c r="B33" s="1">
        <v>1.28</v>
      </c>
      <c r="C33" s="1">
        <v>1.48</v>
      </c>
      <c r="D33" s="1">
        <v>1.42</v>
      </c>
      <c r="E33" s="1">
        <f>'Сравнение с расчётом'!$P$7*'Проверка стенда по стёклам'!$D$8/100</f>
        <v>1.6068510407944609</v>
      </c>
      <c r="G33" s="1">
        <f t="shared" si="4"/>
        <v>0.78414238035221329</v>
      </c>
      <c r="H33" s="1">
        <f t="shared" si="1"/>
        <v>0.79658908480224844</v>
      </c>
      <c r="I33" s="1">
        <f t="shared" si="2"/>
        <v>0.92105612930259972</v>
      </c>
      <c r="J33" s="1">
        <f t="shared" si="3"/>
        <v>0.88371601595249427</v>
      </c>
    </row>
    <row r="34" spans="1:10" x14ac:dyDescent="0.3">
      <c r="A34" s="41">
        <v>1.32</v>
      </c>
      <c r="B34" s="1">
        <v>1.22</v>
      </c>
      <c r="C34" s="1">
        <v>1.49</v>
      </c>
      <c r="D34" s="1">
        <v>1.41</v>
      </c>
      <c r="E34" s="1">
        <f>'Сравнение с расчётом'!$P$7*'Проверка стенда по стёклам'!$D$8/100</f>
        <v>1.6068510407944609</v>
      </c>
      <c r="G34" s="1">
        <f t="shared" si="4"/>
        <v>0.82148249370231874</v>
      </c>
      <c r="H34" s="1">
        <f t="shared" si="1"/>
        <v>0.75924897145214298</v>
      </c>
      <c r="I34" s="1">
        <f t="shared" si="2"/>
        <v>0.9272794815276173</v>
      </c>
      <c r="J34" s="1">
        <f t="shared" si="3"/>
        <v>0.8774926637274767</v>
      </c>
    </row>
    <row r="35" spans="1:10" x14ac:dyDescent="0.3">
      <c r="A35" s="41">
        <v>1.39</v>
      </c>
      <c r="B35" s="1">
        <v>1.28</v>
      </c>
      <c r="C35" s="1">
        <v>1.5</v>
      </c>
      <c r="D35" s="1">
        <v>1.41</v>
      </c>
      <c r="E35" s="1">
        <f>'Сравнение с расчётом'!$P$7*'Проверка стенда по стёклам'!$D$8/100</f>
        <v>1.6068510407944609</v>
      </c>
      <c r="G35" s="1">
        <f t="shared" si="4"/>
        <v>0.86504595927744155</v>
      </c>
      <c r="H35" s="1">
        <f t="shared" si="1"/>
        <v>0.79658908480224844</v>
      </c>
      <c r="I35" s="1">
        <f t="shared" si="2"/>
        <v>0.93350283375263488</v>
      </c>
      <c r="J35" s="1">
        <f t="shared" si="3"/>
        <v>0.8774926637274767</v>
      </c>
    </row>
    <row r="36" spans="1:10" x14ac:dyDescent="0.3">
      <c r="A36" s="41">
        <v>1.42</v>
      </c>
      <c r="B36" s="1">
        <v>1.43</v>
      </c>
      <c r="C36" s="1">
        <v>1.5</v>
      </c>
      <c r="D36" s="1">
        <v>1.41</v>
      </c>
      <c r="E36" s="1">
        <f>'Сравнение с расчётом'!$P$7*'Проверка стенда по стёклам'!$D$8/100</f>
        <v>1.6068510407944609</v>
      </c>
      <c r="G36" s="1">
        <f t="shared" si="4"/>
        <v>0.88371601595249427</v>
      </c>
      <c r="H36" s="1">
        <f t="shared" si="1"/>
        <v>0.88993936817751185</v>
      </c>
      <c r="I36" s="1">
        <f t="shared" si="2"/>
        <v>0.93350283375263488</v>
      </c>
      <c r="J36" s="1">
        <f t="shared" si="3"/>
        <v>0.8774926637274767</v>
      </c>
    </row>
    <row r="37" spans="1:10" x14ac:dyDescent="0.3">
      <c r="A37" s="41">
        <v>1.35</v>
      </c>
      <c r="B37" s="1">
        <v>1.54</v>
      </c>
      <c r="C37" s="1">
        <v>1.5</v>
      </c>
      <c r="D37" s="1">
        <v>1.4</v>
      </c>
      <c r="E37" s="1">
        <f>'Сравнение с расчётом'!$P$7*'Проверка стенда по стёклам'!$D$8/100</f>
        <v>1.6068510407944609</v>
      </c>
      <c r="G37" s="1">
        <f t="shared" si="4"/>
        <v>0.84015255037737147</v>
      </c>
      <c r="H37" s="1">
        <f t="shared" si="1"/>
        <v>0.95839624265270518</v>
      </c>
      <c r="I37" s="1">
        <f t="shared" si="2"/>
        <v>0.93350283375263488</v>
      </c>
      <c r="J37" s="1">
        <f t="shared" si="3"/>
        <v>0.87126931150245912</v>
      </c>
    </row>
    <row r="38" spans="1:10" x14ac:dyDescent="0.3">
      <c r="A38" s="41">
        <v>1.24</v>
      </c>
      <c r="B38" s="1">
        <v>1.58</v>
      </c>
      <c r="C38" s="1">
        <v>1.48</v>
      </c>
      <c r="D38" s="1">
        <v>1.4</v>
      </c>
      <c r="E38" s="1">
        <f>'Сравнение с расчётом'!$P$7*'Проверка стенда по стёклам'!$D$8/100</f>
        <v>1.6068510407944609</v>
      </c>
      <c r="G38" s="1">
        <f t="shared" si="4"/>
        <v>0.77169567590217814</v>
      </c>
      <c r="H38" s="1">
        <f t="shared" si="1"/>
        <v>0.98328965155277548</v>
      </c>
      <c r="I38" s="1">
        <f t="shared" si="2"/>
        <v>0.92105612930259972</v>
      </c>
      <c r="J38" s="1">
        <f t="shared" si="3"/>
        <v>0.87126931150245912</v>
      </c>
    </row>
    <row r="39" spans="1:10" x14ac:dyDescent="0.3">
      <c r="A39" s="41">
        <v>1.19</v>
      </c>
      <c r="B39" s="1">
        <v>1.56</v>
      </c>
      <c r="C39" s="1">
        <v>1.45</v>
      </c>
      <c r="D39" s="1">
        <v>1.39</v>
      </c>
      <c r="E39" s="1">
        <f>'Сравнение с расчётом'!$P$7*'Проверка стенда по стёклам'!$D$8/100</f>
        <v>1.6068510407944609</v>
      </c>
      <c r="G39" s="1">
        <f t="shared" si="4"/>
        <v>0.74057891477709026</v>
      </c>
      <c r="H39" s="1">
        <f t="shared" si="1"/>
        <v>0.97084294710274033</v>
      </c>
      <c r="I39" s="1">
        <f t="shared" si="2"/>
        <v>0.902386072627547</v>
      </c>
      <c r="J39" s="1">
        <f t="shared" si="3"/>
        <v>0.86504595927744155</v>
      </c>
    </row>
    <row r="40" spans="1:10" x14ac:dyDescent="0.3">
      <c r="A40" s="41">
        <v>1.23</v>
      </c>
      <c r="B40" s="1">
        <v>1.53</v>
      </c>
      <c r="C40" s="1">
        <v>1.42</v>
      </c>
      <c r="D40" s="1">
        <v>1.38</v>
      </c>
      <c r="E40" s="1">
        <f>'Сравнение с расчётом'!$P$7*'Проверка стенда по стёклам'!$D$8/100</f>
        <v>1.6068510407944609</v>
      </c>
      <c r="G40" s="1">
        <f t="shared" si="4"/>
        <v>0.76547232367716056</v>
      </c>
      <c r="H40" s="1">
        <f t="shared" si="1"/>
        <v>0.9521728904276876</v>
      </c>
      <c r="I40" s="1">
        <f t="shared" si="2"/>
        <v>0.88371601595249427</v>
      </c>
      <c r="J40" s="1">
        <f t="shared" si="3"/>
        <v>0.85882260705242397</v>
      </c>
    </row>
    <row r="41" spans="1:10" x14ac:dyDescent="0.3">
      <c r="A41" s="41">
        <v>1.32</v>
      </c>
      <c r="B41" s="1">
        <v>1.49</v>
      </c>
      <c r="C41" s="1">
        <v>1.38</v>
      </c>
      <c r="D41" s="1">
        <v>1.38</v>
      </c>
      <c r="E41" s="1">
        <f>'Сравнение с расчётом'!$P$7*'Проверка стенда по стёклам'!$D$8/100</f>
        <v>1.6068510407944609</v>
      </c>
      <c r="G41" s="1">
        <f t="shared" si="4"/>
        <v>0.82148249370231874</v>
      </c>
      <c r="H41" s="1">
        <f t="shared" si="1"/>
        <v>0.9272794815276173</v>
      </c>
      <c r="I41" s="1">
        <f t="shared" si="2"/>
        <v>0.85882260705242397</v>
      </c>
      <c r="J41" s="1">
        <f t="shared" si="3"/>
        <v>0.85882260705242397</v>
      </c>
    </row>
    <row r="42" spans="1:10" x14ac:dyDescent="0.3">
      <c r="A42" s="41">
        <v>1.36</v>
      </c>
      <c r="B42" s="1">
        <v>1.45</v>
      </c>
      <c r="C42" s="1">
        <v>1.31</v>
      </c>
      <c r="D42" s="1">
        <v>1.38</v>
      </c>
      <c r="E42" s="1">
        <f>'Сравнение с расчётом'!$P$7*'Проверка стенда по стёклам'!$D$8/100</f>
        <v>1.6068510407944609</v>
      </c>
      <c r="G42" s="1">
        <f t="shared" si="4"/>
        <v>0.84637590260238904</v>
      </c>
      <c r="H42" s="1">
        <f t="shared" si="1"/>
        <v>0.902386072627547</v>
      </c>
      <c r="I42" s="1">
        <f t="shared" si="2"/>
        <v>0.81525914147730116</v>
      </c>
      <c r="J42" s="1">
        <f t="shared" si="3"/>
        <v>0.85882260705242397</v>
      </c>
    </row>
    <row r="43" spans="1:10" x14ac:dyDescent="0.3">
      <c r="A43" s="41">
        <v>1.31</v>
      </c>
      <c r="B43" s="1">
        <v>1.4</v>
      </c>
      <c r="C43" s="1">
        <v>1.22</v>
      </c>
      <c r="D43" s="1">
        <v>1.39</v>
      </c>
      <c r="E43" s="1">
        <f>'Сравнение с расчётом'!$P$7*'Проверка стенда по стёклам'!$D$8/100</f>
        <v>1.6068510407944609</v>
      </c>
      <c r="G43" s="1">
        <f t="shared" si="4"/>
        <v>0.81525914147730116</v>
      </c>
      <c r="H43" s="1">
        <f t="shared" si="1"/>
        <v>0.87126931150245912</v>
      </c>
      <c r="I43" s="1">
        <f t="shared" si="2"/>
        <v>0.75924897145214298</v>
      </c>
      <c r="J43" s="1">
        <f t="shared" si="3"/>
        <v>0.86504595927744155</v>
      </c>
    </row>
    <row r="44" spans="1:10" x14ac:dyDescent="0.3">
      <c r="A44" s="41">
        <v>1.2</v>
      </c>
      <c r="B44" s="1">
        <v>1.35</v>
      </c>
      <c r="C44" s="1">
        <v>1.1299999999999999</v>
      </c>
      <c r="D44" s="1">
        <v>1.39</v>
      </c>
      <c r="E44" s="1">
        <f>'Сравнение с расчётом'!$P$7*'Проверка стенда по стёклам'!$D$8/100</f>
        <v>1.6068510407944609</v>
      </c>
      <c r="G44" s="1">
        <f t="shared" si="4"/>
        <v>0.74680226700210783</v>
      </c>
      <c r="H44" s="1">
        <f t="shared" si="1"/>
        <v>0.84015255037737147</v>
      </c>
      <c r="I44" s="1">
        <f t="shared" si="2"/>
        <v>0.70323880142698492</v>
      </c>
      <c r="J44" s="1">
        <f t="shared" si="3"/>
        <v>0.86504595927744155</v>
      </c>
    </row>
    <row r="45" spans="1:10" x14ac:dyDescent="0.3">
      <c r="A45" s="41">
        <v>1.1000000000000001</v>
      </c>
      <c r="B45" s="1">
        <v>1.27</v>
      </c>
      <c r="C45" s="1">
        <v>1.02</v>
      </c>
      <c r="D45" s="1">
        <v>1.38</v>
      </c>
      <c r="E45" s="1">
        <f>'Сравнение с расчётом'!$P$7*'Проверка стенда по стёклам'!$D$8/100</f>
        <v>1.6068510407944609</v>
      </c>
      <c r="G45" s="1">
        <f t="shared" si="4"/>
        <v>0.6845687447519323</v>
      </c>
      <c r="H45" s="1">
        <f t="shared" si="1"/>
        <v>0.79036573257723086</v>
      </c>
      <c r="I45" s="1">
        <f t="shared" si="2"/>
        <v>0.6347819269517917</v>
      </c>
      <c r="J45" s="1">
        <f t="shared" si="3"/>
        <v>0.85882260705242397</v>
      </c>
    </row>
    <row r="46" spans="1:10" x14ac:dyDescent="0.3">
      <c r="A46" s="41">
        <v>1</v>
      </c>
      <c r="B46" s="1">
        <v>1.1499999999999999</v>
      </c>
      <c r="C46" s="1">
        <v>0.93</v>
      </c>
      <c r="D46" s="1">
        <v>1.36</v>
      </c>
      <c r="E46" s="1">
        <f>'Сравнение с расчётом'!$P$7*'Проверка стенда по стёклам'!$D$8/100</f>
        <v>1.6068510407944609</v>
      </c>
      <c r="G46" s="1">
        <f t="shared" si="4"/>
        <v>0.62233522250175655</v>
      </c>
      <c r="H46" s="1">
        <f t="shared" si="1"/>
        <v>0.71568550587702007</v>
      </c>
      <c r="I46" s="1">
        <f t="shared" si="2"/>
        <v>0.57877175692663363</v>
      </c>
      <c r="J46" s="1">
        <f t="shared" si="3"/>
        <v>0.84637590260238904</v>
      </c>
    </row>
    <row r="47" spans="1:10" x14ac:dyDescent="0.3">
      <c r="A47" s="41">
        <v>0.92</v>
      </c>
      <c r="B47" s="1">
        <v>1.05</v>
      </c>
      <c r="C47" s="1">
        <v>0.87</v>
      </c>
      <c r="D47" s="1">
        <v>1.35</v>
      </c>
      <c r="E47" s="1">
        <f>'Сравнение с расчётом'!$P$7*'Проверка стенда по стёклам'!$D$8/100</f>
        <v>1.6068510407944609</v>
      </c>
      <c r="G47" s="1">
        <f t="shared" si="4"/>
        <v>0.57254840470161605</v>
      </c>
      <c r="H47" s="1">
        <f t="shared" si="1"/>
        <v>0.65345198362684442</v>
      </c>
      <c r="I47" s="1">
        <f t="shared" si="2"/>
        <v>0.54143164357652818</v>
      </c>
      <c r="J47" s="1">
        <f t="shared" si="3"/>
        <v>0.84015255037737147</v>
      </c>
    </row>
    <row r="48" spans="1:10" x14ac:dyDescent="0.3">
      <c r="A48" s="41">
        <v>0.88</v>
      </c>
      <c r="B48" s="1">
        <v>0.96</v>
      </c>
      <c r="C48" s="1">
        <v>0.84</v>
      </c>
      <c r="D48" s="1">
        <v>1.34</v>
      </c>
      <c r="E48" s="1">
        <f>'Сравнение с расчётом'!$P$7*'Проверка стенда по стёклам'!$D$8/100</f>
        <v>1.6068510407944609</v>
      </c>
      <c r="G48" s="1">
        <f t="shared" si="4"/>
        <v>0.54765499580154575</v>
      </c>
      <c r="H48" s="1">
        <f t="shared" si="1"/>
        <v>0.59744181360168624</v>
      </c>
      <c r="I48" s="1">
        <f t="shared" si="2"/>
        <v>0.52276158690147556</v>
      </c>
      <c r="J48" s="1">
        <f t="shared" si="3"/>
        <v>0.83392919815235389</v>
      </c>
    </row>
    <row r="49" spans="1:10" x14ac:dyDescent="0.3">
      <c r="A49" s="41">
        <v>0.87</v>
      </c>
      <c r="B49" s="1">
        <v>0.88</v>
      </c>
      <c r="C49" s="1">
        <v>0.88</v>
      </c>
      <c r="D49" s="1">
        <v>1.33</v>
      </c>
      <c r="E49" s="1">
        <f>'Сравнение с расчётом'!$P$7*'Проверка стенда по стёклам'!$D$8/100</f>
        <v>1.6068510407944609</v>
      </c>
      <c r="G49" s="1">
        <f t="shared" si="4"/>
        <v>0.54143164357652818</v>
      </c>
      <c r="H49" s="1">
        <f t="shared" si="1"/>
        <v>0.54765499580154575</v>
      </c>
      <c r="I49" s="1">
        <f t="shared" si="2"/>
        <v>0.54765499580154575</v>
      </c>
      <c r="J49" s="1">
        <f t="shared" si="3"/>
        <v>0.82770584592733631</v>
      </c>
    </row>
    <row r="50" spans="1:10" x14ac:dyDescent="0.3">
      <c r="A50" s="41">
        <v>0.9</v>
      </c>
      <c r="B50" s="1">
        <v>0.85</v>
      </c>
      <c r="C50" s="1">
        <v>0.94</v>
      </c>
      <c r="D50" s="1">
        <v>1.34</v>
      </c>
      <c r="E50" s="1">
        <f>'Сравнение с расчётом'!$P$7*'Проверка стенда по стёклам'!$D$8/100</f>
        <v>1.6068510407944609</v>
      </c>
      <c r="G50" s="1">
        <f t="shared" si="4"/>
        <v>0.5601017002515809</v>
      </c>
      <c r="H50" s="1">
        <f t="shared" si="1"/>
        <v>0.52898493912649314</v>
      </c>
      <c r="I50" s="1">
        <f t="shared" si="2"/>
        <v>0.5849951091516512</v>
      </c>
      <c r="J50" s="1">
        <f t="shared" si="3"/>
        <v>0.83392919815235389</v>
      </c>
    </row>
    <row r="51" spans="1:10" x14ac:dyDescent="0.3">
      <c r="A51" s="41">
        <v>0.96</v>
      </c>
      <c r="B51" s="1">
        <v>0.88</v>
      </c>
      <c r="C51" s="1">
        <v>1.04</v>
      </c>
      <c r="D51" s="1">
        <v>1.34</v>
      </c>
      <c r="E51" s="1">
        <f>'Сравнение с расчётом'!$P$7*'Проверка стенда по стёклам'!$D$8/100</f>
        <v>1.6068510407944609</v>
      </c>
      <c r="G51" s="1">
        <f t="shared" si="4"/>
        <v>0.59744181360168624</v>
      </c>
      <c r="H51" s="1">
        <f t="shared" si="1"/>
        <v>0.54765499580154575</v>
      </c>
      <c r="I51" s="1">
        <f t="shared" si="2"/>
        <v>0.64722863140182685</v>
      </c>
      <c r="J51" s="1">
        <f t="shared" si="3"/>
        <v>0.83392919815235389</v>
      </c>
    </row>
    <row r="52" spans="1:10" x14ac:dyDescent="0.3">
      <c r="A52" s="41">
        <v>1.03</v>
      </c>
      <c r="B52" s="1">
        <v>0.97</v>
      </c>
      <c r="C52" s="1">
        <v>1.1299999999999999</v>
      </c>
      <c r="D52" s="1">
        <v>1.35</v>
      </c>
      <c r="E52" s="1">
        <f>'Сравнение с расчётом'!$P$7*'Проверка стенда по стёклам'!$D$8/100</f>
        <v>1.6068510407944609</v>
      </c>
      <c r="G52" s="1">
        <f t="shared" si="4"/>
        <v>0.64100527917680927</v>
      </c>
      <c r="H52" s="1">
        <f t="shared" si="1"/>
        <v>0.60366516582670382</v>
      </c>
      <c r="I52" s="1">
        <f t="shared" si="2"/>
        <v>0.70323880142698492</v>
      </c>
      <c r="J52" s="1">
        <f t="shared" si="3"/>
        <v>0.84015255037737147</v>
      </c>
    </row>
    <row r="53" spans="1:10" x14ac:dyDescent="0.3">
      <c r="A53" s="41">
        <v>1.1299999999999999</v>
      </c>
      <c r="B53" s="1">
        <v>1.08</v>
      </c>
      <c r="C53" s="1">
        <v>1.22</v>
      </c>
      <c r="D53" s="1">
        <v>1.36</v>
      </c>
      <c r="E53" s="1">
        <f>'Сравнение с расчётом'!$P$7*'Проверка стенда по стёклам'!$D$8/100</f>
        <v>1.6068510407944609</v>
      </c>
      <c r="G53" s="1">
        <f t="shared" si="4"/>
        <v>0.70323880142698492</v>
      </c>
      <c r="H53" s="1">
        <f t="shared" si="1"/>
        <v>0.67212204030189715</v>
      </c>
      <c r="I53" s="1">
        <f t="shared" si="2"/>
        <v>0.75924897145214298</v>
      </c>
      <c r="J53" s="1">
        <f t="shared" si="3"/>
        <v>0.84637590260238904</v>
      </c>
    </row>
    <row r="54" spans="1:10" x14ac:dyDescent="0.3">
      <c r="A54" s="41">
        <v>1.22</v>
      </c>
      <c r="B54" s="1">
        <v>1.22</v>
      </c>
      <c r="C54" s="1">
        <v>1.29</v>
      </c>
      <c r="D54" s="1">
        <v>1.37</v>
      </c>
      <c r="E54" s="1">
        <f>'Сравнение с расчётом'!$P$7*'Проверка стенда по стёклам'!$D$8/100</f>
        <v>1.6068510407944609</v>
      </c>
      <c r="G54" s="1">
        <f t="shared" si="4"/>
        <v>0.75924897145214298</v>
      </c>
      <c r="H54" s="1">
        <f t="shared" si="1"/>
        <v>0.75924897145214298</v>
      </c>
      <c r="I54" s="1">
        <f t="shared" si="2"/>
        <v>0.80281243702726601</v>
      </c>
      <c r="J54" s="1">
        <f t="shared" si="3"/>
        <v>0.85259925482740662</v>
      </c>
    </row>
    <row r="55" spans="1:10" x14ac:dyDescent="0.3">
      <c r="A55" s="41">
        <v>1.22</v>
      </c>
      <c r="B55" s="1">
        <v>1.33</v>
      </c>
      <c r="C55" s="1">
        <v>1.36</v>
      </c>
      <c r="D55" s="1">
        <v>1.37</v>
      </c>
      <c r="E55" s="1">
        <f>'Сравнение с расчётом'!$P$7*'Проверка стенда по стёклам'!$D$8/100</f>
        <v>1.6068510407944609</v>
      </c>
      <c r="G55" s="1">
        <f t="shared" si="4"/>
        <v>0.75924897145214298</v>
      </c>
      <c r="H55" s="1">
        <f t="shared" si="1"/>
        <v>0.82770584592733631</v>
      </c>
      <c r="I55" s="1">
        <f t="shared" si="2"/>
        <v>0.84637590260238904</v>
      </c>
      <c r="J55" s="1">
        <f t="shared" si="3"/>
        <v>0.85259925482740662</v>
      </c>
    </row>
    <row r="56" spans="1:10" x14ac:dyDescent="0.3">
      <c r="A56" s="41">
        <v>1.1299999999999999</v>
      </c>
      <c r="B56" s="1">
        <v>1.44</v>
      </c>
      <c r="C56" s="1">
        <v>1.4</v>
      </c>
      <c r="D56" s="1">
        <v>1.39</v>
      </c>
      <c r="E56" s="1">
        <f>'Сравнение с расчётом'!$P$7*'Проверка стенда по стёклам'!$D$8/100</f>
        <v>1.6068510407944609</v>
      </c>
      <c r="G56" s="1">
        <f t="shared" si="4"/>
        <v>0.70323880142698492</v>
      </c>
      <c r="H56" s="1">
        <f t="shared" si="1"/>
        <v>0.89616272040252942</v>
      </c>
      <c r="I56" s="1">
        <f t="shared" si="2"/>
        <v>0.87126931150245912</v>
      </c>
      <c r="J56" s="1">
        <f t="shared" si="3"/>
        <v>0.86504595927744155</v>
      </c>
    </row>
    <row r="57" spans="1:10" x14ac:dyDescent="0.3">
      <c r="A57" s="41">
        <v>1.08</v>
      </c>
      <c r="B57" s="1">
        <v>1.53</v>
      </c>
      <c r="C57" s="1">
        <v>1.44</v>
      </c>
      <c r="D57" s="1">
        <v>1.4</v>
      </c>
      <c r="E57" s="1">
        <f>'Сравнение с расчётом'!$P$7*'Проверка стенда по стёклам'!$D$8/100</f>
        <v>1.6068510407944609</v>
      </c>
      <c r="G57" s="1">
        <f t="shared" si="4"/>
        <v>0.67212204030189715</v>
      </c>
      <c r="H57" s="1">
        <f t="shared" si="1"/>
        <v>0.9521728904276876</v>
      </c>
      <c r="I57" s="1">
        <f t="shared" si="2"/>
        <v>0.89616272040252942</v>
      </c>
      <c r="J57" s="1">
        <f t="shared" si="3"/>
        <v>0.87126931150245912</v>
      </c>
    </row>
    <row r="58" spans="1:10" x14ac:dyDescent="0.3">
      <c r="A58" s="41">
        <v>1.18</v>
      </c>
      <c r="B58" s="1">
        <v>1.56</v>
      </c>
      <c r="C58" s="1">
        <v>1.47</v>
      </c>
      <c r="D58" s="1">
        <v>1.41</v>
      </c>
      <c r="E58" s="1">
        <f>'Сравнение с расчётом'!$P$7*'Проверка стенда по стёклам'!$D$8/100</f>
        <v>1.6068510407944609</v>
      </c>
      <c r="G58" s="1">
        <f t="shared" si="4"/>
        <v>0.73435556255207268</v>
      </c>
      <c r="H58" s="1">
        <f t="shared" si="1"/>
        <v>0.97084294710274033</v>
      </c>
      <c r="I58" s="1">
        <f t="shared" si="2"/>
        <v>0.91483277707758215</v>
      </c>
      <c r="J58" s="1">
        <f t="shared" si="3"/>
        <v>0.8774926637274767</v>
      </c>
    </row>
    <row r="59" spans="1:10" x14ac:dyDescent="0.3">
      <c r="A59" s="41">
        <v>1.34</v>
      </c>
      <c r="B59" s="1">
        <v>1.58</v>
      </c>
      <c r="C59" s="1">
        <v>1.49</v>
      </c>
      <c r="D59" s="1">
        <v>1.41</v>
      </c>
      <c r="E59" s="1">
        <f>'Сравнение с расчётом'!$P$7*'Проверка стенда по стёклам'!$D$8/100</f>
        <v>1.6068510407944609</v>
      </c>
      <c r="G59" s="1">
        <f t="shared" si="4"/>
        <v>0.83392919815235389</v>
      </c>
      <c r="H59" s="1">
        <f t="shared" si="1"/>
        <v>0.98328965155277548</v>
      </c>
      <c r="I59" s="1">
        <f t="shared" si="2"/>
        <v>0.9272794815276173</v>
      </c>
      <c r="J59" s="1">
        <f t="shared" si="3"/>
        <v>0.8774926637274767</v>
      </c>
    </row>
    <row r="60" spans="1:10" x14ac:dyDescent="0.3">
      <c r="A60" s="41">
        <v>1.42</v>
      </c>
      <c r="B60" s="1">
        <v>1.58</v>
      </c>
      <c r="C60" s="1">
        <v>1.5</v>
      </c>
      <c r="D60" s="1">
        <v>1.43</v>
      </c>
      <c r="E60" s="1">
        <f>'Сравнение с расчётом'!$P$7*'Проверка стенда по стёклам'!$D$8/100</f>
        <v>1.6068510407944609</v>
      </c>
      <c r="G60" s="1">
        <f t="shared" si="4"/>
        <v>0.88371601595249427</v>
      </c>
      <c r="H60" s="1">
        <f t="shared" si="1"/>
        <v>0.98328965155277548</v>
      </c>
      <c r="I60" s="1">
        <f t="shared" si="2"/>
        <v>0.93350283375263488</v>
      </c>
      <c r="J60" s="1">
        <f t="shared" si="3"/>
        <v>0.88993936817751185</v>
      </c>
    </row>
    <row r="61" spans="1:10" x14ac:dyDescent="0.3">
      <c r="A61" s="41">
        <v>1.37</v>
      </c>
      <c r="B61" s="1">
        <v>1.58</v>
      </c>
      <c r="C61" s="1">
        <v>1.51</v>
      </c>
      <c r="D61" s="1">
        <v>1.43</v>
      </c>
      <c r="E61" s="1">
        <f>'Сравнение с расчётом'!$P$7*'Проверка стенда по стёклам'!$D$8/100</f>
        <v>1.6068510407944609</v>
      </c>
      <c r="G61" s="1">
        <f t="shared" si="4"/>
        <v>0.85259925482740662</v>
      </c>
      <c r="H61" s="1">
        <f t="shared" si="1"/>
        <v>0.98328965155277548</v>
      </c>
      <c r="I61" s="1">
        <f t="shared" si="2"/>
        <v>0.93972618597765245</v>
      </c>
      <c r="J61" s="1">
        <f t="shared" si="3"/>
        <v>0.88993936817751185</v>
      </c>
    </row>
    <row r="62" spans="1:10" x14ac:dyDescent="0.3">
      <c r="A62" s="41">
        <v>1.29</v>
      </c>
      <c r="B62" s="1">
        <v>1.49</v>
      </c>
      <c r="C62" s="1">
        <v>1.51</v>
      </c>
      <c r="D62" s="1">
        <v>1.44</v>
      </c>
      <c r="E62" s="1">
        <f>'Сравнение с расчётом'!$P$7*'Проверка стенда по стёклам'!$D$8/100</f>
        <v>1.6068510407944609</v>
      </c>
      <c r="G62" s="1">
        <f t="shared" si="4"/>
        <v>0.80281243702726601</v>
      </c>
      <c r="H62" s="1">
        <f t="shared" si="1"/>
        <v>0.9272794815276173</v>
      </c>
      <c r="I62" s="1">
        <f t="shared" si="2"/>
        <v>0.93972618597765245</v>
      </c>
      <c r="J62" s="1">
        <f t="shared" si="3"/>
        <v>0.89616272040252942</v>
      </c>
    </row>
    <row r="63" spans="1:10" x14ac:dyDescent="0.3">
      <c r="A63" s="41">
        <v>1.23</v>
      </c>
      <c r="B63" s="1">
        <v>1.38</v>
      </c>
      <c r="C63" s="1">
        <v>1.5</v>
      </c>
      <c r="D63" s="1">
        <v>1.44</v>
      </c>
      <c r="E63" s="1">
        <f>'Сравнение с расчётом'!$P$7*'Проверка стенда по стёклам'!$D$8/100</f>
        <v>1.6068510407944609</v>
      </c>
      <c r="G63" s="1">
        <f t="shared" si="4"/>
        <v>0.76547232367716056</v>
      </c>
      <c r="H63" s="1">
        <f t="shared" si="1"/>
        <v>0.85882260705242397</v>
      </c>
      <c r="I63" s="1">
        <f t="shared" si="2"/>
        <v>0.93350283375263488</v>
      </c>
      <c r="J63" s="1">
        <f t="shared" si="3"/>
        <v>0.89616272040252942</v>
      </c>
    </row>
    <row r="64" spans="1:10" x14ac:dyDescent="0.3">
      <c r="A64" s="41">
        <v>1.22</v>
      </c>
      <c r="B64" s="1">
        <v>1.31</v>
      </c>
      <c r="C64" s="1">
        <v>1.5</v>
      </c>
      <c r="D64" s="1">
        <v>1.44</v>
      </c>
      <c r="E64" s="1">
        <f>'Сравнение с расчётом'!$P$7*'Проверка стенда по стёклам'!$D$8/100</f>
        <v>1.6068510407944609</v>
      </c>
      <c r="G64" s="1">
        <f t="shared" si="4"/>
        <v>0.75924897145214298</v>
      </c>
      <c r="H64" s="1">
        <f t="shared" si="1"/>
        <v>0.81525914147730116</v>
      </c>
      <c r="I64" s="1">
        <f t="shared" si="2"/>
        <v>0.93350283375263488</v>
      </c>
      <c r="J64" s="1">
        <f t="shared" si="3"/>
        <v>0.89616272040252942</v>
      </c>
    </row>
    <row r="65" spans="1:10" x14ac:dyDescent="0.3">
      <c r="A65" s="41">
        <v>1.26</v>
      </c>
      <c r="B65" s="1">
        <v>1.34</v>
      </c>
      <c r="C65" s="1">
        <v>1.49</v>
      </c>
      <c r="D65" s="1">
        <v>1.45</v>
      </c>
      <c r="E65" s="1">
        <f>'Сравнение с расчётом'!$P$7*'Проверка стенда по стёклам'!$D$8/100</f>
        <v>1.6068510407944609</v>
      </c>
      <c r="G65" s="1">
        <f t="shared" si="4"/>
        <v>0.78414238035221329</v>
      </c>
      <c r="H65" s="1">
        <f t="shared" si="1"/>
        <v>0.83392919815235389</v>
      </c>
      <c r="I65" s="1">
        <f t="shared" si="2"/>
        <v>0.9272794815276173</v>
      </c>
      <c r="J65" s="1">
        <f t="shared" si="3"/>
        <v>0.902386072627547</v>
      </c>
    </row>
    <row r="66" spans="1:10" x14ac:dyDescent="0.3">
      <c r="A66" s="41">
        <v>1.33</v>
      </c>
      <c r="B66" s="1">
        <v>1.43</v>
      </c>
      <c r="C66" s="1">
        <v>1.49</v>
      </c>
      <c r="D66" s="1">
        <v>1.45</v>
      </c>
      <c r="E66" s="1">
        <f>'Сравнение с расчётом'!$P$7*'Проверка стенда по стёклам'!$D$8/100</f>
        <v>1.6068510407944609</v>
      </c>
      <c r="G66" s="1">
        <f t="shared" si="4"/>
        <v>0.82770584592733631</v>
      </c>
      <c r="H66" s="1">
        <f t="shared" si="1"/>
        <v>0.88993936817751185</v>
      </c>
      <c r="I66" s="1">
        <f t="shared" si="2"/>
        <v>0.9272794815276173</v>
      </c>
      <c r="J66" s="1">
        <f t="shared" si="3"/>
        <v>0.902386072627547</v>
      </c>
    </row>
    <row r="67" spans="1:10" x14ac:dyDescent="0.3">
      <c r="A67" s="41">
        <v>1.4</v>
      </c>
      <c r="B67" s="1">
        <v>1.54</v>
      </c>
      <c r="C67" s="1">
        <v>1.49</v>
      </c>
      <c r="D67" s="1">
        <v>1.46</v>
      </c>
      <c r="E67" s="1">
        <f>'Сравнение с расчётом'!$P$7*'Проверка стенда по стёклам'!$D$8/100</f>
        <v>1.6068510407944609</v>
      </c>
      <c r="G67" s="1">
        <f t="shared" si="4"/>
        <v>0.87126931150245912</v>
      </c>
      <c r="H67" s="1">
        <f t="shared" si="1"/>
        <v>0.95839624265270518</v>
      </c>
      <c r="I67" s="1">
        <f t="shared" si="2"/>
        <v>0.9272794815276173</v>
      </c>
      <c r="J67" s="1">
        <f t="shared" si="3"/>
        <v>0.90860942485256457</v>
      </c>
    </row>
    <row r="68" spans="1:10" x14ac:dyDescent="0.3">
      <c r="A68" s="41">
        <v>1.47</v>
      </c>
      <c r="B68" s="1">
        <v>1.58</v>
      </c>
      <c r="C68" s="1">
        <v>1.5</v>
      </c>
      <c r="D68" s="1">
        <v>1.46</v>
      </c>
      <c r="E68" s="1">
        <f>'Сравнение с расчётом'!$P$7*'Проверка стенда по стёклам'!$D$8/100</f>
        <v>1.6068510407944609</v>
      </c>
      <c r="G68" s="1">
        <f t="shared" si="4"/>
        <v>0.91483277707758215</v>
      </c>
      <c r="H68" s="1">
        <f t="shared" si="1"/>
        <v>0.98328965155277548</v>
      </c>
      <c r="I68" s="1">
        <f t="shared" si="2"/>
        <v>0.93350283375263488</v>
      </c>
      <c r="J68" s="1">
        <f t="shared" si="3"/>
        <v>0.90860942485256457</v>
      </c>
    </row>
    <row r="69" spans="1:10" x14ac:dyDescent="0.3">
      <c r="A69" s="41">
        <v>1.51</v>
      </c>
      <c r="B69" s="1">
        <v>1.58</v>
      </c>
      <c r="C69" s="1">
        <v>1.5</v>
      </c>
      <c r="D69" s="1">
        <v>1.45</v>
      </c>
      <c r="E69" s="1">
        <f>'Сравнение с расчётом'!$P$7*'Проверка стенда по стёклам'!$D$8/100</f>
        <v>1.6068510407944609</v>
      </c>
      <c r="G69" s="1">
        <f t="shared" si="4"/>
        <v>0.93972618597765245</v>
      </c>
      <c r="H69" s="1">
        <f t="shared" si="1"/>
        <v>0.98328965155277548</v>
      </c>
      <c r="I69" s="1">
        <f t="shared" si="2"/>
        <v>0.93350283375263488</v>
      </c>
      <c r="J69" s="1">
        <f t="shared" si="3"/>
        <v>0.902386072627547</v>
      </c>
    </row>
    <row r="70" spans="1:10" x14ac:dyDescent="0.3">
      <c r="A70" s="41">
        <v>1.52</v>
      </c>
      <c r="B70" s="1">
        <v>1.58</v>
      </c>
      <c r="C70" s="1">
        <v>1.5</v>
      </c>
      <c r="D70" s="1">
        <v>1.45</v>
      </c>
      <c r="E70" s="1">
        <f>'Сравнение с расчётом'!$P$7*'Проверка стенда по стёклам'!$D$8/100</f>
        <v>1.6068510407944609</v>
      </c>
      <c r="G70" s="1">
        <f t="shared" si="4"/>
        <v>0.94594953820267003</v>
      </c>
      <c r="H70" s="1">
        <f t="shared" si="1"/>
        <v>0.98328965155277548</v>
      </c>
      <c r="I70" s="1">
        <f t="shared" si="2"/>
        <v>0.93350283375263488</v>
      </c>
      <c r="J70" s="1">
        <f t="shared" si="3"/>
        <v>0.902386072627547</v>
      </c>
    </row>
    <row r="71" spans="1:10" x14ac:dyDescent="0.3">
      <c r="A71" s="41">
        <v>1.52</v>
      </c>
      <c r="B71" s="1">
        <v>1.58</v>
      </c>
      <c r="C71" s="1">
        <v>1.5</v>
      </c>
      <c r="D71" s="1">
        <v>1.45</v>
      </c>
      <c r="E71" s="1">
        <f>'Сравнение с расчётом'!$P$7*'Проверка стенда по стёклам'!$D$8/100</f>
        <v>1.6068510407944609</v>
      </c>
      <c r="G71" s="1">
        <f t="shared" si="4"/>
        <v>0.94594953820267003</v>
      </c>
      <c r="H71" s="1">
        <f t="shared" si="1"/>
        <v>0.98328965155277548</v>
      </c>
      <c r="I71" s="1">
        <f t="shared" si="2"/>
        <v>0.93350283375263488</v>
      </c>
      <c r="J71" s="1">
        <f t="shared" si="3"/>
        <v>0.902386072627547</v>
      </c>
    </row>
    <row r="72" spans="1:10" x14ac:dyDescent="0.3">
      <c r="A72" s="41">
        <v>1.51</v>
      </c>
      <c r="B72" s="1">
        <v>1.58</v>
      </c>
      <c r="C72" s="1">
        <v>1.5</v>
      </c>
      <c r="D72" s="1">
        <v>1.45</v>
      </c>
      <c r="E72" s="1">
        <f>'Сравнение с расчётом'!$P$7*'Проверка стенда по стёклам'!$D$8/100</f>
        <v>1.6068510407944609</v>
      </c>
      <c r="G72" s="1">
        <f t="shared" si="4"/>
        <v>0.93972618597765245</v>
      </c>
      <c r="H72" s="1">
        <f t="shared" si="1"/>
        <v>0.98328965155277548</v>
      </c>
      <c r="I72" s="1">
        <f t="shared" si="2"/>
        <v>0.93350283375263488</v>
      </c>
      <c r="J72" s="1">
        <f t="shared" si="3"/>
        <v>0.902386072627547</v>
      </c>
    </row>
    <row r="73" spans="1:10" x14ac:dyDescent="0.3">
      <c r="A73" s="41">
        <v>1.5</v>
      </c>
      <c r="B73" s="1">
        <v>1.58</v>
      </c>
      <c r="C73" s="1">
        <v>1.5</v>
      </c>
      <c r="D73" s="1">
        <v>1.45</v>
      </c>
      <c r="E73" s="1">
        <f>'Сравнение с расчётом'!$P$7*'Проверка стенда по стёклам'!$D$8/100</f>
        <v>1.6068510407944609</v>
      </c>
      <c r="G73" s="1">
        <f t="shared" si="4"/>
        <v>0.93350283375263488</v>
      </c>
      <c r="H73" s="1">
        <f t="shared" si="1"/>
        <v>0.98328965155277548</v>
      </c>
      <c r="I73" s="1">
        <f t="shared" si="2"/>
        <v>0.93350283375263488</v>
      </c>
      <c r="J73" s="1">
        <f t="shared" si="3"/>
        <v>0.902386072627547</v>
      </c>
    </row>
    <row r="74" spans="1:10" x14ac:dyDescent="0.3">
      <c r="A74" s="41">
        <v>1.48</v>
      </c>
      <c r="B74" s="1">
        <v>1.56</v>
      </c>
      <c r="C74" s="1">
        <v>1.5</v>
      </c>
      <c r="D74" s="1">
        <v>1.44</v>
      </c>
      <c r="E74" s="1">
        <f>'Сравнение с расчётом'!$P$7*'Проверка стенда по стёклам'!$D$8/100</f>
        <v>1.6068510407944609</v>
      </c>
      <c r="G74" s="1">
        <f t="shared" si="4"/>
        <v>0.92105612930259972</v>
      </c>
      <c r="H74" s="1">
        <f t="shared" si="1"/>
        <v>0.97084294710274033</v>
      </c>
      <c r="I74" s="1">
        <f t="shared" si="2"/>
        <v>0.93350283375263488</v>
      </c>
      <c r="J74" s="1">
        <f t="shared" si="3"/>
        <v>0.89616272040252942</v>
      </c>
    </row>
    <row r="75" spans="1:10" x14ac:dyDescent="0.3">
      <c r="A75" s="41">
        <v>1.45</v>
      </c>
      <c r="B75" s="1">
        <v>1.52</v>
      </c>
      <c r="C75" s="1">
        <v>1.49</v>
      </c>
      <c r="D75" s="1">
        <v>1.43</v>
      </c>
      <c r="E75" s="1">
        <f>'Сравнение с расчётом'!$P$7*'Проверка стенда по стёклам'!$D$8/100</f>
        <v>1.6068510407944609</v>
      </c>
      <c r="G75" s="1">
        <f t="shared" si="4"/>
        <v>0.902386072627547</v>
      </c>
      <c r="H75" s="1">
        <f t="shared" si="1"/>
        <v>0.94594953820267003</v>
      </c>
      <c r="I75" s="1">
        <f t="shared" si="2"/>
        <v>0.9272794815276173</v>
      </c>
      <c r="J75" s="1">
        <f t="shared" si="3"/>
        <v>0.88993936817751185</v>
      </c>
    </row>
    <row r="76" spans="1:10" x14ac:dyDescent="0.3">
      <c r="A76" s="41">
        <v>1.41</v>
      </c>
      <c r="B76" s="1">
        <v>1.46</v>
      </c>
      <c r="C76" s="1">
        <v>1.48</v>
      </c>
      <c r="D76" s="1">
        <v>1.42</v>
      </c>
      <c r="E76" s="1">
        <f>'Сравнение с расчётом'!$P$7*'Проверка стенда по стёклам'!$D$8/100</f>
        <v>1.6068510407944609</v>
      </c>
      <c r="G76" s="1">
        <f t="shared" ref="G76:G139" si="5">A76/$E76</f>
        <v>0.8774926637274767</v>
      </c>
      <c r="H76" s="1">
        <f t="shared" ref="H76:H139" si="6">B76/$E76</f>
        <v>0.90860942485256457</v>
      </c>
      <c r="I76" s="1">
        <f t="shared" ref="I76:I139" si="7">C76/$E76</f>
        <v>0.92105612930259972</v>
      </c>
      <c r="J76" s="1">
        <f t="shared" ref="J76:J139" si="8">D76/$E76</f>
        <v>0.88371601595249427</v>
      </c>
    </row>
    <row r="77" spans="1:10" x14ac:dyDescent="0.3">
      <c r="A77" s="41">
        <v>1.37</v>
      </c>
      <c r="B77" s="1">
        <v>1.41</v>
      </c>
      <c r="C77" s="1">
        <v>1.47</v>
      </c>
      <c r="D77" s="1">
        <v>1.38</v>
      </c>
      <c r="E77" s="1">
        <f>'Сравнение с расчётом'!$P$7*'Проверка стенда по стёклам'!$D$8/100</f>
        <v>1.6068510407944609</v>
      </c>
      <c r="G77" s="1">
        <f t="shared" si="5"/>
        <v>0.85259925482740662</v>
      </c>
      <c r="H77" s="1">
        <f t="shared" si="6"/>
        <v>0.8774926637274767</v>
      </c>
      <c r="I77" s="1">
        <f t="shared" si="7"/>
        <v>0.91483277707758215</v>
      </c>
      <c r="J77" s="1">
        <f t="shared" si="8"/>
        <v>0.85882260705242397</v>
      </c>
    </row>
    <row r="78" spans="1:10" x14ac:dyDescent="0.3">
      <c r="A78" s="41">
        <v>1.33</v>
      </c>
      <c r="B78" s="1">
        <v>1.35</v>
      </c>
      <c r="C78" s="1">
        <v>1.44</v>
      </c>
      <c r="D78" s="1">
        <v>1.36</v>
      </c>
      <c r="E78" s="1">
        <f>'Сравнение с расчётом'!$P$7*'Проверка стенда по стёклам'!$D$8/100</f>
        <v>1.6068510407944609</v>
      </c>
      <c r="G78" s="1">
        <f t="shared" si="5"/>
        <v>0.82770584592733631</v>
      </c>
      <c r="H78" s="1">
        <f t="shared" si="6"/>
        <v>0.84015255037737147</v>
      </c>
      <c r="I78" s="1">
        <f t="shared" si="7"/>
        <v>0.89616272040252942</v>
      </c>
      <c r="J78" s="1">
        <f t="shared" si="8"/>
        <v>0.84637590260238904</v>
      </c>
    </row>
    <row r="79" spans="1:10" x14ac:dyDescent="0.3">
      <c r="A79" s="41">
        <v>1.27</v>
      </c>
      <c r="B79" s="1">
        <v>1.29</v>
      </c>
      <c r="C79" s="1">
        <v>1.36</v>
      </c>
      <c r="D79" s="1">
        <v>1.32</v>
      </c>
      <c r="E79" s="1">
        <f>'Сравнение с расчётом'!$P$7*'Проверка стенда по стёклам'!$D$8/100</f>
        <v>1.6068510407944609</v>
      </c>
      <c r="G79" s="1">
        <f t="shared" si="5"/>
        <v>0.79036573257723086</v>
      </c>
      <c r="H79" s="1">
        <f t="shared" si="6"/>
        <v>0.80281243702726601</v>
      </c>
      <c r="I79" s="1">
        <f t="shared" si="7"/>
        <v>0.84637590260238904</v>
      </c>
      <c r="J79" s="1">
        <f t="shared" si="8"/>
        <v>0.82148249370231874</v>
      </c>
    </row>
    <row r="80" spans="1:10" x14ac:dyDescent="0.3">
      <c r="A80" s="41">
        <v>1.23</v>
      </c>
      <c r="B80" s="1">
        <v>1.23</v>
      </c>
      <c r="C80" s="1">
        <v>1.29</v>
      </c>
      <c r="D80" s="1">
        <v>1.29</v>
      </c>
      <c r="E80" s="1">
        <f>'Сравнение с расчётом'!$P$7*'Проверка стенда по стёклам'!$D$8/100</f>
        <v>1.6068510407944609</v>
      </c>
      <c r="G80" s="1">
        <f t="shared" si="5"/>
        <v>0.76547232367716056</v>
      </c>
      <c r="H80" s="1">
        <f t="shared" si="6"/>
        <v>0.76547232367716056</v>
      </c>
      <c r="I80" s="1">
        <f t="shared" si="7"/>
        <v>0.80281243702726601</v>
      </c>
      <c r="J80" s="1">
        <f t="shared" si="8"/>
        <v>0.80281243702726601</v>
      </c>
    </row>
    <row r="81" spans="1:10" x14ac:dyDescent="0.3">
      <c r="A81" s="41">
        <v>1.19</v>
      </c>
      <c r="B81" s="1">
        <v>1.17</v>
      </c>
      <c r="C81" s="1">
        <v>1.22</v>
      </c>
      <c r="D81" s="1">
        <v>1.27</v>
      </c>
      <c r="E81" s="1">
        <f>'Сравнение с расчётом'!$P$7*'Проверка стенда по стёклам'!$D$8/100</f>
        <v>1.6068510407944609</v>
      </c>
      <c r="G81" s="1">
        <f t="shared" si="5"/>
        <v>0.74057891477709026</v>
      </c>
      <c r="H81" s="1">
        <f t="shared" si="6"/>
        <v>0.72813221032705511</v>
      </c>
      <c r="I81" s="1">
        <f t="shared" si="7"/>
        <v>0.75924897145214298</v>
      </c>
      <c r="J81" s="1">
        <f t="shared" si="8"/>
        <v>0.79036573257723086</v>
      </c>
    </row>
    <row r="82" spans="1:10" x14ac:dyDescent="0.3">
      <c r="A82" s="41">
        <v>1.17</v>
      </c>
      <c r="B82" s="1">
        <v>1.1200000000000001</v>
      </c>
      <c r="C82" s="1">
        <v>1.1599999999999999</v>
      </c>
      <c r="D82" s="1">
        <v>1.27</v>
      </c>
      <c r="E82" s="1">
        <f>'Сравнение с расчётом'!$P$7*'Проверка стенда по стёклам'!$D$8/100</f>
        <v>1.6068510407944609</v>
      </c>
      <c r="G82" s="1">
        <f t="shared" si="5"/>
        <v>0.72813221032705511</v>
      </c>
      <c r="H82" s="1">
        <f t="shared" si="6"/>
        <v>0.69701544920196745</v>
      </c>
      <c r="I82" s="1">
        <f t="shared" si="7"/>
        <v>0.72190885810203753</v>
      </c>
      <c r="J82" s="1">
        <f t="shared" si="8"/>
        <v>0.79036573257723086</v>
      </c>
    </row>
    <row r="83" spans="1:10" x14ac:dyDescent="0.3">
      <c r="A83" s="41">
        <v>1.1499999999999999</v>
      </c>
      <c r="B83" s="1">
        <v>1.1000000000000001</v>
      </c>
      <c r="C83" s="1">
        <v>1.1100000000000001</v>
      </c>
      <c r="D83" s="1">
        <v>1.27</v>
      </c>
      <c r="E83" s="1">
        <f>'Сравнение с расчётом'!$P$7*'Проверка стенда по стёклам'!$D$8/100</f>
        <v>1.6068510407944609</v>
      </c>
      <c r="G83" s="1">
        <f t="shared" si="5"/>
        <v>0.71568550587702007</v>
      </c>
      <c r="H83" s="1">
        <f t="shared" si="6"/>
        <v>0.6845687447519323</v>
      </c>
      <c r="I83" s="1">
        <f t="shared" si="7"/>
        <v>0.69079209697694988</v>
      </c>
      <c r="J83" s="1">
        <f t="shared" si="8"/>
        <v>0.79036573257723086</v>
      </c>
    </row>
    <row r="84" spans="1:10" x14ac:dyDescent="0.3">
      <c r="A84" s="41">
        <v>1.1399999999999999</v>
      </c>
      <c r="B84" s="1">
        <v>1.1000000000000001</v>
      </c>
      <c r="C84" s="1">
        <v>1.1100000000000001</v>
      </c>
      <c r="D84" s="1">
        <v>1.27</v>
      </c>
      <c r="E84" s="1">
        <f>'Сравнение с расчётом'!$P$7*'Проверка стенда по стёклам'!$D$8/100</f>
        <v>1.6068510407944609</v>
      </c>
      <c r="G84" s="1">
        <f t="shared" si="5"/>
        <v>0.70946215365200249</v>
      </c>
      <c r="H84" s="1">
        <f t="shared" si="6"/>
        <v>0.6845687447519323</v>
      </c>
      <c r="I84" s="1">
        <f t="shared" si="7"/>
        <v>0.69079209697694988</v>
      </c>
      <c r="J84" s="1">
        <f t="shared" si="8"/>
        <v>0.79036573257723086</v>
      </c>
    </row>
    <row r="85" spans="1:10" x14ac:dyDescent="0.3">
      <c r="A85">
        <v>1.1499999999999999</v>
      </c>
      <c r="B85" s="1">
        <v>1.1200000000000001</v>
      </c>
      <c r="C85" s="1">
        <v>1.1599999999999999</v>
      </c>
      <c r="D85" s="1">
        <v>1.29</v>
      </c>
      <c r="E85" s="1">
        <f>'Сравнение с расчётом'!$P$7*'Проверка стенда по стёклам'!$D$8/100</f>
        <v>1.6068510407944609</v>
      </c>
      <c r="G85" s="1">
        <f t="shared" si="5"/>
        <v>0.71568550587702007</v>
      </c>
      <c r="H85" s="1">
        <f t="shared" si="6"/>
        <v>0.69701544920196745</v>
      </c>
      <c r="I85" s="1">
        <f t="shared" si="7"/>
        <v>0.72190885810203753</v>
      </c>
      <c r="J85" s="1">
        <f t="shared" si="8"/>
        <v>0.80281243702726601</v>
      </c>
    </row>
    <row r="86" spans="1:10" x14ac:dyDescent="0.3">
      <c r="A86" s="44">
        <v>1.17</v>
      </c>
      <c r="B86" s="1">
        <v>1.17</v>
      </c>
      <c r="C86" s="1">
        <v>1.22</v>
      </c>
      <c r="D86" s="1">
        <v>1.33</v>
      </c>
      <c r="E86" s="1">
        <f>'Сравнение с расчётом'!$P$7*'Проверка стенда по стёклам'!$D$8/100</f>
        <v>1.6068510407944609</v>
      </c>
      <c r="G86" s="1">
        <f t="shared" si="5"/>
        <v>0.72813221032705511</v>
      </c>
      <c r="H86" s="1">
        <f t="shared" si="6"/>
        <v>0.72813221032705511</v>
      </c>
      <c r="I86" s="1">
        <f t="shared" si="7"/>
        <v>0.75924897145214298</v>
      </c>
      <c r="J86" s="1">
        <f t="shared" si="8"/>
        <v>0.82770584592733631</v>
      </c>
    </row>
    <row r="87" spans="1:10" x14ac:dyDescent="0.3">
      <c r="A87" s="41">
        <v>1.19</v>
      </c>
      <c r="B87" s="1">
        <v>1.23</v>
      </c>
      <c r="C87" s="1">
        <v>1.29</v>
      </c>
      <c r="D87" s="1">
        <v>1.38</v>
      </c>
      <c r="E87" s="1">
        <f>'Сравнение с расчётом'!$P$7*'Проверка стенда по стёклам'!$D$8/100</f>
        <v>1.6068510407944609</v>
      </c>
      <c r="G87" s="1">
        <f t="shared" si="5"/>
        <v>0.74057891477709026</v>
      </c>
      <c r="H87" s="1">
        <f t="shared" si="6"/>
        <v>0.76547232367716056</v>
      </c>
      <c r="I87" s="1">
        <f t="shared" si="7"/>
        <v>0.80281243702726601</v>
      </c>
      <c r="J87" s="1">
        <f t="shared" si="8"/>
        <v>0.85882260705242397</v>
      </c>
    </row>
    <row r="88" spans="1:10" x14ac:dyDescent="0.3">
      <c r="A88" s="41">
        <v>1.23</v>
      </c>
      <c r="B88" s="1">
        <v>1.29</v>
      </c>
      <c r="C88" s="1">
        <v>1.36</v>
      </c>
      <c r="D88" s="1">
        <v>1.41</v>
      </c>
      <c r="E88" s="1">
        <f>'Сравнение с расчётом'!$P$7*'Проверка стенда по стёклам'!$D$8/100</f>
        <v>1.6068510407944609</v>
      </c>
      <c r="G88" s="1">
        <f t="shared" si="5"/>
        <v>0.76547232367716056</v>
      </c>
      <c r="H88" s="1">
        <f t="shared" si="6"/>
        <v>0.80281243702726601</v>
      </c>
      <c r="I88" s="1">
        <f t="shared" si="7"/>
        <v>0.84637590260238904</v>
      </c>
      <c r="J88" s="1">
        <f t="shared" si="8"/>
        <v>0.8774926637274767</v>
      </c>
    </row>
    <row r="89" spans="1:10" x14ac:dyDescent="0.3">
      <c r="A89" s="41">
        <v>1.27</v>
      </c>
      <c r="B89" s="1">
        <v>1.35</v>
      </c>
      <c r="C89" s="1">
        <v>1.44</v>
      </c>
      <c r="D89" s="1">
        <v>1.41</v>
      </c>
      <c r="E89" s="1">
        <f>'Сравнение с расчётом'!$P$7*'Проверка стенда по стёклам'!$D$8/100</f>
        <v>1.6068510407944609</v>
      </c>
      <c r="G89" s="1">
        <f t="shared" si="5"/>
        <v>0.79036573257723086</v>
      </c>
      <c r="H89" s="1">
        <f t="shared" si="6"/>
        <v>0.84015255037737147</v>
      </c>
      <c r="I89" s="1">
        <f t="shared" si="7"/>
        <v>0.89616272040252942</v>
      </c>
      <c r="J89" s="1">
        <f t="shared" si="8"/>
        <v>0.8774926637274767</v>
      </c>
    </row>
    <row r="90" spans="1:10" x14ac:dyDescent="0.3">
      <c r="A90" s="41">
        <v>1.33</v>
      </c>
      <c r="B90" s="1">
        <v>1.41</v>
      </c>
      <c r="C90" s="1">
        <v>1.47</v>
      </c>
      <c r="D90" s="1">
        <v>1.41</v>
      </c>
      <c r="E90" s="1">
        <f>'Сравнение с расчётом'!$P$7*'Проверка стенда по стёклам'!$D$8/100</f>
        <v>1.6068510407944609</v>
      </c>
      <c r="G90" s="1">
        <f t="shared" si="5"/>
        <v>0.82770584592733631</v>
      </c>
      <c r="H90" s="1">
        <f t="shared" si="6"/>
        <v>0.8774926637274767</v>
      </c>
      <c r="I90" s="1">
        <f t="shared" si="7"/>
        <v>0.91483277707758215</v>
      </c>
      <c r="J90" s="1">
        <f t="shared" si="8"/>
        <v>0.8774926637274767</v>
      </c>
    </row>
    <row r="91" spans="1:10" x14ac:dyDescent="0.3">
      <c r="A91" s="41">
        <v>1.37</v>
      </c>
      <c r="B91" s="1">
        <v>1.46</v>
      </c>
      <c r="C91" s="1">
        <v>1.48</v>
      </c>
      <c r="D91" s="1">
        <v>1.42</v>
      </c>
      <c r="E91" s="1">
        <f>'Сравнение с расчётом'!$P$7*'Проверка стенда по стёклам'!$D$8/100</f>
        <v>1.6068510407944609</v>
      </c>
      <c r="G91" s="1">
        <f t="shared" si="5"/>
        <v>0.85259925482740662</v>
      </c>
      <c r="H91" s="1">
        <f t="shared" si="6"/>
        <v>0.90860942485256457</v>
      </c>
      <c r="I91" s="1">
        <f t="shared" si="7"/>
        <v>0.92105612930259972</v>
      </c>
      <c r="J91" s="1">
        <f t="shared" si="8"/>
        <v>0.88371601595249427</v>
      </c>
    </row>
    <row r="92" spans="1:10" x14ac:dyDescent="0.3">
      <c r="A92" s="41">
        <v>1.41</v>
      </c>
      <c r="B92" s="1">
        <v>1.52</v>
      </c>
      <c r="C92" s="1">
        <v>1.49</v>
      </c>
      <c r="D92" s="1">
        <v>1.42</v>
      </c>
      <c r="E92" s="1">
        <f>'Сравнение с расчётом'!$P$7*'Проверка стенда по стёклам'!$D$8/100</f>
        <v>1.6068510407944609</v>
      </c>
      <c r="G92" s="1">
        <f t="shared" si="5"/>
        <v>0.8774926637274767</v>
      </c>
      <c r="H92" s="1">
        <f t="shared" si="6"/>
        <v>0.94594953820267003</v>
      </c>
      <c r="I92" s="1">
        <f t="shared" si="7"/>
        <v>0.9272794815276173</v>
      </c>
      <c r="J92" s="1">
        <f t="shared" si="8"/>
        <v>0.88371601595249427</v>
      </c>
    </row>
    <row r="93" spans="1:10" x14ac:dyDescent="0.3">
      <c r="A93" s="41">
        <v>1.45</v>
      </c>
      <c r="B93" s="1">
        <v>1.56</v>
      </c>
      <c r="C93" s="1">
        <v>1.5</v>
      </c>
      <c r="D93" s="1">
        <v>1.42</v>
      </c>
      <c r="E93" s="1">
        <f>'Сравнение с расчётом'!$P$7*'Проверка стенда по стёклам'!$D$8/100</f>
        <v>1.6068510407944609</v>
      </c>
      <c r="G93" s="1">
        <f t="shared" si="5"/>
        <v>0.902386072627547</v>
      </c>
      <c r="H93" s="1">
        <f t="shared" si="6"/>
        <v>0.97084294710274033</v>
      </c>
      <c r="I93" s="1">
        <f t="shared" si="7"/>
        <v>0.93350283375263488</v>
      </c>
      <c r="J93" s="1">
        <f t="shared" si="8"/>
        <v>0.88371601595249427</v>
      </c>
    </row>
    <row r="94" spans="1:10" x14ac:dyDescent="0.3">
      <c r="A94" s="41">
        <v>1.48</v>
      </c>
      <c r="B94" s="1">
        <v>1.58</v>
      </c>
      <c r="C94" s="1">
        <v>1.5</v>
      </c>
      <c r="D94" s="1">
        <v>1.42</v>
      </c>
      <c r="E94" s="1">
        <f>'Сравнение с расчётом'!$P$7*'Проверка стенда по стёклам'!$D$8/100</f>
        <v>1.6068510407944609</v>
      </c>
      <c r="G94" s="1">
        <f t="shared" si="5"/>
        <v>0.92105612930259972</v>
      </c>
      <c r="H94" s="1">
        <f t="shared" si="6"/>
        <v>0.98328965155277548</v>
      </c>
      <c r="I94" s="1">
        <f t="shared" si="7"/>
        <v>0.93350283375263488</v>
      </c>
      <c r="J94" s="1">
        <f t="shared" si="8"/>
        <v>0.88371601595249427</v>
      </c>
    </row>
    <row r="95" spans="1:10" x14ac:dyDescent="0.3">
      <c r="A95" s="41">
        <v>1.5</v>
      </c>
      <c r="B95" s="1">
        <v>1.58</v>
      </c>
      <c r="C95" s="1">
        <v>1.5</v>
      </c>
      <c r="D95" s="1">
        <v>1.41</v>
      </c>
      <c r="E95" s="1">
        <f>'Сравнение с расчётом'!$P$7*'Проверка стенда по стёклам'!$D$8/100</f>
        <v>1.6068510407944609</v>
      </c>
      <c r="G95" s="1">
        <f t="shared" si="5"/>
        <v>0.93350283375263488</v>
      </c>
      <c r="H95" s="1">
        <f t="shared" si="6"/>
        <v>0.98328965155277548</v>
      </c>
      <c r="I95" s="1">
        <f t="shared" si="7"/>
        <v>0.93350283375263488</v>
      </c>
      <c r="J95" s="1">
        <f t="shared" si="8"/>
        <v>0.8774926637274767</v>
      </c>
    </row>
    <row r="96" spans="1:10" x14ac:dyDescent="0.3">
      <c r="A96" s="41">
        <v>1.51</v>
      </c>
      <c r="B96" s="1">
        <v>1.58</v>
      </c>
      <c r="C96" s="1">
        <v>1.5</v>
      </c>
      <c r="D96" s="1">
        <v>1.4</v>
      </c>
      <c r="E96" s="1">
        <f>'Сравнение с расчётом'!$P$7*'Проверка стенда по стёклам'!$D$8/100</f>
        <v>1.6068510407944609</v>
      </c>
      <c r="G96" s="1">
        <f t="shared" si="5"/>
        <v>0.93972618597765245</v>
      </c>
      <c r="H96" s="1">
        <f t="shared" si="6"/>
        <v>0.98328965155277548</v>
      </c>
      <c r="I96" s="1">
        <f t="shared" si="7"/>
        <v>0.93350283375263488</v>
      </c>
      <c r="J96" s="1">
        <f t="shared" si="8"/>
        <v>0.87126931150245912</v>
      </c>
    </row>
    <row r="97" spans="1:10" x14ac:dyDescent="0.3">
      <c r="A97" s="41">
        <v>1.52</v>
      </c>
      <c r="B97" s="1">
        <v>1.58</v>
      </c>
      <c r="C97" s="1">
        <v>1.5</v>
      </c>
      <c r="D97" s="1">
        <v>1.41</v>
      </c>
      <c r="E97" s="1">
        <f>'Сравнение с расчётом'!$P$7*'Проверка стенда по стёклам'!$D$8/100</f>
        <v>1.6068510407944609</v>
      </c>
      <c r="G97" s="1">
        <f t="shared" si="5"/>
        <v>0.94594953820267003</v>
      </c>
      <c r="H97" s="1">
        <f t="shared" si="6"/>
        <v>0.98328965155277548</v>
      </c>
      <c r="I97" s="1">
        <f t="shared" si="7"/>
        <v>0.93350283375263488</v>
      </c>
      <c r="J97" s="1">
        <f t="shared" si="8"/>
        <v>0.8774926637274767</v>
      </c>
    </row>
    <row r="98" spans="1:10" x14ac:dyDescent="0.3">
      <c r="A98" s="41">
        <v>1.52</v>
      </c>
      <c r="B98" s="1">
        <v>1.58</v>
      </c>
      <c r="C98" s="1">
        <v>1.5</v>
      </c>
      <c r="D98" s="1">
        <v>1.41</v>
      </c>
      <c r="E98" s="1">
        <f>'Сравнение с расчётом'!$P$7*'Проверка стенда по стёклам'!$D$8/100</f>
        <v>1.6068510407944609</v>
      </c>
      <c r="G98" s="1">
        <f t="shared" si="5"/>
        <v>0.94594953820267003</v>
      </c>
      <c r="H98" s="1">
        <f t="shared" si="6"/>
        <v>0.98328965155277548</v>
      </c>
      <c r="I98" s="1">
        <f t="shared" si="7"/>
        <v>0.93350283375263488</v>
      </c>
      <c r="J98" s="1">
        <f t="shared" si="8"/>
        <v>0.8774926637274767</v>
      </c>
    </row>
    <row r="99" spans="1:10" x14ac:dyDescent="0.3">
      <c r="A99" s="41">
        <v>1.51</v>
      </c>
      <c r="B99" s="1">
        <v>1.58</v>
      </c>
      <c r="C99" s="1">
        <v>1.5</v>
      </c>
      <c r="D99" s="1">
        <v>1.42</v>
      </c>
      <c r="E99" s="1">
        <f>'Сравнение с расчётом'!$P$7*'Проверка стенда по стёклам'!$D$8/100</f>
        <v>1.6068510407944609</v>
      </c>
      <c r="G99" s="1">
        <f t="shared" si="5"/>
        <v>0.93972618597765245</v>
      </c>
      <c r="H99" s="1">
        <f t="shared" si="6"/>
        <v>0.98328965155277548</v>
      </c>
      <c r="I99" s="1">
        <f t="shared" si="7"/>
        <v>0.93350283375263488</v>
      </c>
      <c r="J99" s="1">
        <f t="shared" si="8"/>
        <v>0.88371601595249427</v>
      </c>
    </row>
    <row r="100" spans="1:10" x14ac:dyDescent="0.3">
      <c r="A100" s="41">
        <v>1.47</v>
      </c>
      <c r="B100" s="1">
        <v>1.54</v>
      </c>
      <c r="C100" s="1">
        <v>1.49</v>
      </c>
      <c r="D100" s="1">
        <v>1.44</v>
      </c>
      <c r="E100" s="1">
        <f>'Сравнение с расчётом'!$P$7*'Проверка стенда по стёклам'!$D$8/100</f>
        <v>1.6068510407944609</v>
      </c>
      <c r="G100" s="1">
        <f t="shared" si="5"/>
        <v>0.91483277707758215</v>
      </c>
      <c r="H100" s="1">
        <f t="shared" si="6"/>
        <v>0.95839624265270518</v>
      </c>
      <c r="I100" s="1">
        <f t="shared" si="7"/>
        <v>0.9272794815276173</v>
      </c>
      <c r="J100" s="1">
        <f t="shared" si="8"/>
        <v>0.89616272040252942</v>
      </c>
    </row>
    <row r="101" spans="1:10" x14ac:dyDescent="0.3">
      <c r="A101" s="41">
        <v>1.4</v>
      </c>
      <c r="B101" s="1">
        <v>1.43</v>
      </c>
      <c r="C101" s="1">
        <v>1.49</v>
      </c>
      <c r="D101" s="1">
        <v>1.45</v>
      </c>
      <c r="E101" s="1">
        <f>'Сравнение с расчётом'!$P$7*'Проверка стенда по стёклам'!$D$8/100</f>
        <v>1.6068510407944609</v>
      </c>
      <c r="G101" s="1">
        <f t="shared" si="5"/>
        <v>0.87126931150245912</v>
      </c>
      <c r="H101" s="1">
        <f t="shared" si="6"/>
        <v>0.88993936817751185</v>
      </c>
      <c r="I101" s="1">
        <f t="shared" si="7"/>
        <v>0.9272794815276173</v>
      </c>
      <c r="J101" s="1">
        <f t="shared" si="8"/>
        <v>0.902386072627547</v>
      </c>
    </row>
    <row r="102" spans="1:10" x14ac:dyDescent="0.3">
      <c r="A102" s="41">
        <v>1.33</v>
      </c>
      <c r="B102" s="1">
        <v>1.34</v>
      </c>
      <c r="C102" s="1">
        <v>1.49</v>
      </c>
      <c r="D102" s="1">
        <v>1.47</v>
      </c>
      <c r="E102" s="1">
        <f>'Сравнение с расчётом'!$P$7*'Проверка стенда по стёклам'!$D$8/100</f>
        <v>1.6068510407944609</v>
      </c>
      <c r="G102" s="1">
        <f t="shared" si="5"/>
        <v>0.82770584592733631</v>
      </c>
      <c r="H102" s="1">
        <f t="shared" si="6"/>
        <v>0.83392919815235389</v>
      </c>
      <c r="I102" s="1">
        <f t="shared" si="7"/>
        <v>0.9272794815276173</v>
      </c>
      <c r="J102" s="1">
        <f t="shared" si="8"/>
        <v>0.91483277707758215</v>
      </c>
    </row>
    <row r="103" spans="1:10" x14ac:dyDescent="0.3">
      <c r="A103" s="41">
        <v>1.26</v>
      </c>
      <c r="B103" s="1">
        <v>1.31</v>
      </c>
      <c r="C103" s="1">
        <v>1.5</v>
      </c>
      <c r="D103" s="1">
        <v>1.47</v>
      </c>
      <c r="E103" s="1">
        <f>'Сравнение с расчётом'!$P$7*'Проверка стенда по стёклам'!$D$8/100</f>
        <v>1.6068510407944609</v>
      </c>
      <c r="G103" s="1">
        <f t="shared" si="5"/>
        <v>0.78414238035221329</v>
      </c>
      <c r="H103" s="1">
        <f t="shared" si="6"/>
        <v>0.81525914147730116</v>
      </c>
      <c r="I103" s="1">
        <f t="shared" si="7"/>
        <v>0.93350283375263488</v>
      </c>
      <c r="J103" s="1">
        <f t="shared" si="8"/>
        <v>0.91483277707758215</v>
      </c>
    </row>
    <row r="104" spans="1:10" x14ac:dyDescent="0.3">
      <c r="A104" s="41">
        <v>1.22</v>
      </c>
      <c r="B104" s="1">
        <v>1.38</v>
      </c>
      <c r="C104" s="1">
        <v>1.5</v>
      </c>
      <c r="D104" s="1">
        <v>1.46</v>
      </c>
      <c r="E104" s="1">
        <f>'Сравнение с расчётом'!$P$7*'Проверка стенда по стёклам'!$D$8/100</f>
        <v>1.6068510407944609</v>
      </c>
      <c r="G104" s="1">
        <f t="shared" si="5"/>
        <v>0.75924897145214298</v>
      </c>
      <c r="H104" s="1">
        <f t="shared" si="6"/>
        <v>0.85882260705242397</v>
      </c>
      <c r="I104" s="1">
        <f t="shared" si="7"/>
        <v>0.93350283375263488</v>
      </c>
      <c r="J104" s="1">
        <f t="shared" si="8"/>
        <v>0.90860942485256457</v>
      </c>
    </row>
    <row r="105" spans="1:10" x14ac:dyDescent="0.3">
      <c r="A105" s="41">
        <v>1.23</v>
      </c>
      <c r="B105" s="1">
        <v>1.49</v>
      </c>
      <c r="C105" s="1">
        <v>1.51</v>
      </c>
      <c r="D105" s="1">
        <v>1.45</v>
      </c>
      <c r="E105" s="1">
        <f>'Сравнение с расчётом'!$P$7*'Проверка стенда по стёклам'!$D$8/100</f>
        <v>1.6068510407944609</v>
      </c>
      <c r="G105" s="1">
        <f t="shared" si="5"/>
        <v>0.76547232367716056</v>
      </c>
      <c r="H105" s="1">
        <f t="shared" si="6"/>
        <v>0.9272794815276173</v>
      </c>
      <c r="I105" s="1">
        <f t="shared" si="7"/>
        <v>0.93972618597765245</v>
      </c>
      <c r="J105" s="1">
        <f t="shared" si="8"/>
        <v>0.902386072627547</v>
      </c>
    </row>
    <row r="106" spans="1:10" x14ac:dyDescent="0.3">
      <c r="A106" s="41">
        <v>1.29</v>
      </c>
      <c r="B106" s="1">
        <v>1.58</v>
      </c>
      <c r="C106" s="1">
        <v>1.51</v>
      </c>
      <c r="D106" s="1">
        <v>1.45</v>
      </c>
      <c r="E106" s="1">
        <f>'Сравнение с расчётом'!$P$7*'Проверка стенда по стёклам'!$D$8/100</f>
        <v>1.6068510407944609</v>
      </c>
      <c r="G106" s="1">
        <f t="shared" si="5"/>
        <v>0.80281243702726601</v>
      </c>
      <c r="H106" s="1">
        <f t="shared" si="6"/>
        <v>0.98328965155277548</v>
      </c>
      <c r="I106" s="1">
        <f t="shared" si="7"/>
        <v>0.93972618597765245</v>
      </c>
      <c r="J106" s="1">
        <f t="shared" si="8"/>
        <v>0.902386072627547</v>
      </c>
    </row>
    <row r="107" spans="1:10" x14ac:dyDescent="0.3">
      <c r="A107" s="41">
        <v>1.37</v>
      </c>
      <c r="B107" s="1">
        <v>1.58</v>
      </c>
      <c r="C107" s="1">
        <v>1.5</v>
      </c>
      <c r="D107" s="1">
        <v>1.44</v>
      </c>
      <c r="E107" s="1">
        <f>'Сравнение с расчётом'!$P$7*'Проверка стенда по стёклам'!$D$8/100</f>
        <v>1.6068510407944609</v>
      </c>
      <c r="G107" s="1">
        <f t="shared" si="5"/>
        <v>0.85259925482740662</v>
      </c>
      <c r="H107" s="1">
        <f t="shared" si="6"/>
        <v>0.98328965155277548</v>
      </c>
      <c r="I107" s="1">
        <f t="shared" si="7"/>
        <v>0.93350283375263488</v>
      </c>
      <c r="J107" s="1">
        <f t="shared" si="8"/>
        <v>0.89616272040252942</v>
      </c>
    </row>
    <row r="108" spans="1:10" x14ac:dyDescent="0.3">
      <c r="A108" s="41">
        <v>1.42</v>
      </c>
      <c r="B108" s="1">
        <v>1.58</v>
      </c>
      <c r="C108" s="1">
        <v>1.49</v>
      </c>
      <c r="D108" s="1">
        <v>1.44</v>
      </c>
      <c r="E108" s="1">
        <f>'Сравнение с расчётом'!$P$7*'Проверка стенда по стёклам'!$D$8/100</f>
        <v>1.6068510407944609</v>
      </c>
      <c r="G108" s="1">
        <f t="shared" si="5"/>
        <v>0.88371601595249427</v>
      </c>
      <c r="H108" s="1">
        <f t="shared" si="6"/>
        <v>0.98328965155277548</v>
      </c>
      <c r="I108" s="1">
        <f t="shared" si="7"/>
        <v>0.9272794815276173</v>
      </c>
      <c r="J108" s="1">
        <f t="shared" si="8"/>
        <v>0.89616272040252942</v>
      </c>
    </row>
    <row r="109" spans="1:10" x14ac:dyDescent="0.3">
      <c r="A109" s="41">
        <v>1.34</v>
      </c>
      <c r="B109" s="1">
        <v>1.56</v>
      </c>
      <c r="C109" s="1">
        <v>1.47</v>
      </c>
      <c r="D109" s="1">
        <v>1.43</v>
      </c>
      <c r="E109" s="1">
        <f>'Сравнение с расчётом'!$P$7*'Проверка стенда по стёклам'!$D$8/100</f>
        <v>1.6068510407944609</v>
      </c>
      <c r="G109" s="1">
        <f t="shared" si="5"/>
        <v>0.83392919815235389</v>
      </c>
      <c r="H109" s="1">
        <f t="shared" si="6"/>
        <v>0.97084294710274033</v>
      </c>
      <c r="I109" s="1">
        <f t="shared" si="7"/>
        <v>0.91483277707758215</v>
      </c>
      <c r="J109" s="1">
        <f t="shared" si="8"/>
        <v>0.88993936817751185</v>
      </c>
    </row>
    <row r="110" spans="1:10" x14ac:dyDescent="0.3">
      <c r="A110" s="41">
        <v>1.18</v>
      </c>
      <c r="B110" s="1">
        <v>1.53</v>
      </c>
      <c r="C110" s="1">
        <v>1.44</v>
      </c>
      <c r="D110" s="1">
        <v>1.42</v>
      </c>
      <c r="E110" s="1">
        <f>'Сравнение с расчётом'!$P$7*'Проверка стенда по стёклам'!$D$8/100</f>
        <v>1.6068510407944609</v>
      </c>
      <c r="G110" s="1">
        <f t="shared" si="5"/>
        <v>0.73435556255207268</v>
      </c>
      <c r="H110" s="1">
        <f t="shared" si="6"/>
        <v>0.9521728904276876</v>
      </c>
      <c r="I110" s="1">
        <f t="shared" si="7"/>
        <v>0.89616272040252942</v>
      </c>
      <c r="J110" s="1">
        <f t="shared" si="8"/>
        <v>0.88371601595249427</v>
      </c>
    </row>
    <row r="111" spans="1:10" x14ac:dyDescent="0.3">
      <c r="A111" s="41">
        <v>1.08</v>
      </c>
      <c r="B111" s="1">
        <v>1.44</v>
      </c>
      <c r="C111" s="1">
        <v>1.4</v>
      </c>
      <c r="D111" s="1">
        <v>1.42</v>
      </c>
      <c r="E111" s="1">
        <f>'Сравнение с расчётом'!$P$7*'Проверка стенда по стёклам'!$D$8/100</f>
        <v>1.6068510407944609</v>
      </c>
      <c r="G111" s="1">
        <f t="shared" si="5"/>
        <v>0.67212204030189715</v>
      </c>
      <c r="H111" s="1">
        <f t="shared" si="6"/>
        <v>0.89616272040252942</v>
      </c>
      <c r="I111" s="1">
        <f t="shared" si="7"/>
        <v>0.87126931150245912</v>
      </c>
      <c r="J111" s="1">
        <f t="shared" si="8"/>
        <v>0.88371601595249427</v>
      </c>
    </row>
    <row r="112" spans="1:10" x14ac:dyDescent="0.3">
      <c r="A112" s="41">
        <v>1.1299999999999999</v>
      </c>
      <c r="B112" s="1">
        <v>1.33</v>
      </c>
      <c r="C112" s="1">
        <v>1.36</v>
      </c>
      <c r="D112" s="1">
        <v>1.42</v>
      </c>
      <c r="E112" s="1">
        <f>'Сравнение с расчётом'!$P$7*'Проверка стенда по стёклам'!$D$8/100</f>
        <v>1.6068510407944609</v>
      </c>
      <c r="G112" s="1">
        <f t="shared" si="5"/>
        <v>0.70323880142698492</v>
      </c>
      <c r="H112" s="1">
        <f t="shared" si="6"/>
        <v>0.82770584592733631</v>
      </c>
      <c r="I112" s="1">
        <f t="shared" si="7"/>
        <v>0.84637590260238904</v>
      </c>
      <c r="J112" s="1">
        <f t="shared" si="8"/>
        <v>0.88371601595249427</v>
      </c>
    </row>
    <row r="113" spans="1:10" x14ac:dyDescent="0.3">
      <c r="A113" s="41">
        <v>1.22</v>
      </c>
      <c r="B113" s="1">
        <v>1.22</v>
      </c>
      <c r="C113" s="1">
        <v>1.29</v>
      </c>
      <c r="D113" s="1">
        <v>1.43</v>
      </c>
      <c r="E113" s="1">
        <f>'Сравнение с расчётом'!$P$7*'Проверка стенда по стёклам'!$D$8/100</f>
        <v>1.6068510407944609</v>
      </c>
      <c r="G113" s="1">
        <f t="shared" si="5"/>
        <v>0.75924897145214298</v>
      </c>
      <c r="H113" s="1">
        <f t="shared" si="6"/>
        <v>0.75924897145214298</v>
      </c>
      <c r="I113" s="1">
        <f t="shared" si="7"/>
        <v>0.80281243702726601</v>
      </c>
      <c r="J113" s="1">
        <f t="shared" si="8"/>
        <v>0.88993936817751185</v>
      </c>
    </row>
    <row r="114" spans="1:10" x14ac:dyDescent="0.3">
      <c r="A114" s="41">
        <v>1.22</v>
      </c>
      <c r="B114" s="1">
        <v>1.08</v>
      </c>
      <c r="C114" s="1">
        <v>1.22</v>
      </c>
      <c r="D114" s="1">
        <v>1.42</v>
      </c>
      <c r="E114" s="1">
        <f>'Сравнение с расчётом'!$P$7*'Проверка стенда по стёклам'!$D$8/100</f>
        <v>1.6068510407944609</v>
      </c>
      <c r="G114" s="1">
        <f t="shared" si="5"/>
        <v>0.75924897145214298</v>
      </c>
      <c r="H114" s="1">
        <f t="shared" si="6"/>
        <v>0.67212204030189715</v>
      </c>
      <c r="I114" s="1">
        <f t="shared" si="7"/>
        <v>0.75924897145214298</v>
      </c>
      <c r="J114" s="1">
        <f t="shared" si="8"/>
        <v>0.88371601595249427</v>
      </c>
    </row>
    <row r="115" spans="1:10" x14ac:dyDescent="0.3">
      <c r="A115" s="41">
        <v>1.1299999999999999</v>
      </c>
      <c r="B115" s="1">
        <v>0.97</v>
      </c>
      <c r="C115" s="1">
        <v>1.1299999999999999</v>
      </c>
      <c r="D115" s="1">
        <v>1.41</v>
      </c>
      <c r="E115" s="1">
        <f>'Сравнение с расчётом'!$P$7*'Проверка стенда по стёклам'!$D$8/100</f>
        <v>1.6068510407944609</v>
      </c>
      <c r="G115" s="1">
        <f t="shared" si="5"/>
        <v>0.70323880142698492</v>
      </c>
      <c r="H115" s="1">
        <f t="shared" si="6"/>
        <v>0.60366516582670382</v>
      </c>
      <c r="I115" s="1">
        <f t="shared" si="7"/>
        <v>0.70323880142698492</v>
      </c>
      <c r="J115" s="1">
        <f t="shared" si="8"/>
        <v>0.8774926637274767</v>
      </c>
    </row>
    <row r="116" spans="1:10" x14ac:dyDescent="0.3">
      <c r="A116" s="41">
        <v>1.03</v>
      </c>
      <c r="B116" s="1">
        <v>0.88</v>
      </c>
      <c r="C116" s="1">
        <v>1.04</v>
      </c>
      <c r="D116" s="1">
        <v>1.4</v>
      </c>
      <c r="E116" s="1">
        <f>'Сравнение с расчётом'!$P$7*'Проверка стенда по стёклам'!$D$8/100</f>
        <v>1.6068510407944609</v>
      </c>
      <c r="G116" s="1">
        <f t="shared" si="5"/>
        <v>0.64100527917680927</v>
      </c>
      <c r="H116" s="1">
        <f t="shared" si="6"/>
        <v>0.54765499580154575</v>
      </c>
      <c r="I116" s="1">
        <f t="shared" si="7"/>
        <v>0.64722863140182685</v>
      </c>
      <c r="J116" s="1">
        <f t="shared" si="8"/>
        <v>0.87126931150245912</v>
      </c>
    </row>
    <row r="117" spans="1:10" x14ac:dyDescent="0.3">
      <c r="A117" s="41">
        <v>0.96</v>
      </c>
      <c r="B117" s="1">
        <v>0.85</v>
      </c>
      <c r="C117" s="1">
        <v>0.94</v>
      </c>
      <c r="D117" s="1">
        <v>1.38</v>
      </c>
      <c r="E117" s="1">
        <f>'Сравнение с расчётом'!$P$7*'Проверка стенда по стёклам'!$D$8/100</f>
        <v>1.6068510407944609</v>
      </c>
      <c r="G117" s="1">
        <f t="shared" si="5"/>
        <v>0.59744181360168624</v>
      </c>
      <c r="H117" s="1">
        <f t="shared" si="6"/>
        <v>0.52898493912649314</v>
      </c>
      <c r="I117" s="1">
        <f t="shared" si="7"/>
        <v>0.5849951091516512</v>
      </c>
      <c r="J117" s="1">
        <f t="shared" si="8"/>
        <v>0.85882260705242397</v>
      </c>
    </row>
    <row r="118" spans="1:10" x14ac:dyDescent="0.3">
      <c r="A118" s="41">
        <v>0.9</v>
      </c>
      <c r="B118" s="1">
        <v>0.88</v>
      </c>
      <c r="C118" s="1">
        <v>0.88</v>
      </c>
      <c r="D118" s="1">
        <v>1.36</v>
      </c>
      <c r="E118" s="1">
        <f>'Сравнение с расчётом'!$P$7*'Проверка стенда по стёклам'!$D$8/100</f>
        <v>1.6068510407944609</v>
      </c>
      <c r="G118" s="1">
        <f t="shared" si="5"/>
        <v>0.5601017002515809</v>
      </c>
      <c r="H118" s="1">
        <f t="shared" si="6"/>
        <v>0.54765499580154575</v>
      </c>
      <c r="I118" s="1">
        <f t="shared" si="7"/>
        <v>0.54765499580154575</v>
      </c>
      <c r="J118" s="1">
        <f t="shared" si="8"/>
        <v>0.84637590260238904</v>
      </c>
    </row>
    <row r="119" spans="1:10" x14ac:dyDescent="0.3">
      <c r="A119" s="41">
        <v>0.87</v>
      </c>
      <c r="B119" s="1">
        <v>0.96</v>
      </c>
      <c r="C119" s="1">
        <v>0.84</v>
      </c>
      <c r="D119" s="1">
        <v>1.35</v>
      </c>
      <c r="E119" s="1">
        <f>'Сравнение с расчётом'!$P$7*'Проверка стенда по стёклам'!$D$8/100</f>
        <v>1.6068510407944609</v>
      </c>
      <c r="G119" s="1">
        <f t="shared" si="5"/>
        <v>0.54143164357652818</v>
      </c>
      <c r="H119" s="1">
        <f t="shared" si="6"/>
        <v>0.59744181360168624</v>
      </c>
      <c r="I119" s="1">
        <f t="shared" si="7"/>
        <v>0.52276158690147556</v>
      </c>
      <c r="J119" s="1">
        <f t="shared" si="8"/>
        <v>0.84015255037737147</v>
      </c>
    </row>
    <row r="120" spans="1:10" x14ac:dyDescent="0.3">
      <c r="A120" s="41">
        <v>0.88</v>
      </c>
      <c r="B120" s="1">
        <v>1.05</v>
      </c>
      <c r="C120" s="1">
        <v>0.87</v>
      </c>
      <c r="D120" s="1">
        <v>1.34</v>
      </c>
      <c r="E120" s="1">
        <f>'Сравнение с расчётом'!$P$7*'Проверка стенда по стёклам'!$D$8/100</f>
        <v>1.6068510407944609</v>
      </c>
      <c r="G120" s="1">
        <f t="shared" si="5"/>
        <v>0.54765499580154575</v>
      </c>
      <c r="H120" s="1">
        <f t="shared" si="6"/>
        <v>0.65345198362684442</v>
      </c>
      <c r="I120" s="1">
        <f t="shared" si="7"/>
        <v>0.54143164357652818</v>
      </c>
      <c r="J120" s="1">
        <f t="shared" si="8"/>
        <v>0.83392919815235389</v>
      </c>
    </row>
    <row r="121" spans="1:10" x14ac:dyDescent="0.3">
      <c r="A121" s="41">
        <v>0.92</v>
      </c>
      <c r="B121" s="1">
        <v>1.1499999999999999</v>
      </c>
      <c r="C121" s="1">
        <v>0.93</v>
      </c>
      <c r="D121" s="1">
        <v>1.33</v>
      </c>
      <c r="E121" s="1">
        <f>'Сравнение с расчётом'!$P$7*'Проверка стенда по стёклам'!$D$8/100</f>
        <v>1.6068510407944609</v>
      </c>
      <c r="G121" s="1">
        <f t="shared" si="5"/>
        <v>0.57254840470161605</v>
      </c>
      <c r="H121" s="1">
        <f t="shared" si="6"/>
        <v>0.71568550587702007</v>
      </c>
      <c r="I121" s="1">
        <f t="shared" si="7"/>
        <v>0.57877175692663363</v>
      </c>
      <c r="J121" s="1">
        <f t="shared" si="8"/>
        <v>0.82770584592733631</v>
      </c>
    </row>
    <row r="122" spans="1:10" x14ac:dyDescent="0.3">
      <c r="A122" s="41">
        <v>1</v>
      </c>
      <c r="B122" s="1">
        <v>1.27</v>
      </c>
      <c r="C122" s="1">
        <v>1.02</v>
      </c>
      <c r="D122" s="1">
        <v>1.33</v>
      </c>
      <c r="E122" s="1">
        <f>'Сравнение с расчётом'!$P$7*'Проверка стенда по стёклам'!$D$8/100</f>
        <v>1.6068510407944609</v>
      </c>
      <c r="G122" s="1">
        <f t="shared" si="5"/>
        <v>0.62233522250175655</v>
      </c>
      <c r="H122" s="1">
        <f t="shared" si="6"/>
        <v>0.79036573257723086</v>
      </c>
      <c r="I122" s="1">
        <f t="shared" si="7"/>
        <v>0.6347819269517917</v>
      </c>
      <c r="J122" s="1">
        <f t="shared" si="8"/>
        <v>0.82770584592733631</v>
      </c>
    </row>
    <row r="123" spans="1:10" x14ac:dyDescent="0.3">
      <c r="A123" s="41">
        <v>1.1000000000000001</v>
      </c>
      <c r="B123" s="1">
        <v>1.35</v>
      </c>
      <c r="C123" s="1">
        <v>1.1299999999999999</v>
      </c>
      <c r="D123" s="1">
        <v>1.33</v>
      </c>
      <c r="E123" s="1">
        <f>'Сравнение с расчётом'!$P$7*'Проверка стенда по стёклам'!$D$8/100</f>
        <v>1.6068510407944609</v>
      </c>
      <c r="G123" s="1">
        <f t="shared" si="5"/>
        <v>0.6845687447519323</v>
      </c>
      <c r="H123" s="1">
        <f t="shared" si="6"/>
        <v>0.84015255037737147</v>
      </c>
      <c r="I123" s="1">
        <f t="shared" si="7"/>
        <v>0.70323880142698492</v>
      </c>
      <c r="J123" s="1">
        <f t="shared" si="8"/>
        <v>0.82770584592733631</v>
      </c>
    </row>
    <row r="124" spans="1:10" x14ac:dyDescent="0.3">
      <c r="A124" s="41">
        <v>1.2</v>
      </c>
      <c r="B124" s="1">
        <v>1.4</v>
      </c>
      <c r="C124" s="1">
        <v>1.22</v>
      </c>
      <c r="D124" s="1">
        <v>1.34</v>
      </c>
      <c r="E124" s="1">
        <f>'Сравнение с расчётом'!$P$7*'Проверка стенда по стёклам'!$D$8/100</f>
        <v>1.6068510407944609</v>
      </c>
      <c r="G124" s="1">
        <f t="shared" si="5"/>
        <v>0.74680226700210783</v>
      </c>
      <c r="H124" s="1">
        <f t="shared" si="6"/>
        <v>0.87126931150245912</v>
      </c>
      <c r="I124" s="1">
        <f t="shared" si="7"/>
        <v>0.75924897145214298</v>
      </c>
      <c r="J124" s="1">
        <f t="shared" si="8"/>
        <v>0.83392919815235389</v>
      </c>
    </row>
    <row r="125" spans="1:10" x14ac:dyDescent="0.3">
      <c r="A125" s="41">
        <v>1.31</v>
      </c>
      <c r="B125" s="1">
        <v>1.45</v>
      </c>
      <c r="C125" s="1">
        <v>1.31</v>
      </c>
      <c r="D125" s="1">
        <v>1.36</v>
      </c>
      <c r="E125" s="1">
        <f>'Сравнение с расчётом'!$P$7*'Проверка стенда по стёклам'!$D$8/100</f>
        <v>1.6068510407944609</v>
      </c>
      <c r="G125" s="1">
        <f t="shared" si="5"/>
        <v>0.81525914147730116</v>
      </c>
      <c r="H125" s="1">
        <f t="shared" si="6"/>
        <v>0.902386072627547</v>
      </c>
      <c r="I125" s="1">
        <f t="shared" si="7"/>
        <v>0.81525914147730116</v>
      </c>
      <c r="J125" s="1">
        <f t="shared" si="8"/>
        <v>0.84637590260238904</v>
      </c>
    </row>
    <row r="126" spans="1:10" x14ac:dyDescent="0.3">
      <c r="A126" s="41">
        <v>1.36</v>
      </c>
      <c r="B126" s="1">
        <v>1.49</v>
      </c>
      <c r="C126" s="1">
        <v>1.38</v>
      </c>
      <c r="D126" s="1">
        <v>1.37</v>
      </c>
      <c r="E126" s="1">
        <f>'Сравнение с расчётом'!$P$7*'Проверка стенда по стёклам'!$D$8/100</f>
        <v>1.6068510407944609</v>
      </c>
      <c r="G126" s="1">
        <f t="shared" si="5"/>
        <v>0.84637590260238904</v>
      </c>
      <c r="H126" s="1">
        <f t="shared" si="6"/>
        <v>0.9272794815276173</v>
      </c>
      <c r="I126" s="1">
        <f t="shared" si="7"/>
        <v>0.85882260705242397</v>
      </c>
      <c r="J126" s="1">
        <f t="shared" si="8"/>
        <v>0.85259925482740662</v>
      </c>
    </row>
    <row r="127" spans="1:10" x14ac:dyDescent="0.3">
      <c r="A127" s="41">
        <v>1.32</v>
      </c>
      <c r="B127" s="1">
        <v>1.53</v>
      </c>
      <c r="C127" s="1">
        <v>1.42</v>
      </c>
      <c r="D127" s="1">
        <v>1.39</v>
      </c>
      <c r="E127" s="1">
        <f>'Сравнение с расчётом'!$P$7*'Проверка стенда по стёклам'!$D$8/100</f>
        <v>1.6068510407944609</v>
      </c>
      <c r="G127" s="1">
        <f t="shared" si="5"/>
        <v>0.82148249370231874</v>
      </c>
      <c r="H127" s="1">
        <f t="shared" si="6"/>
        <v>0.9521728904276876</v>
      </c>
      <c r="I127" s="1">
        <f t="shared" si="7"/>
        <v>0.88371601595249427</v>
      </c>
      <c r="J127" s="1">
        <f t="shared" si="8"/>
        <v>0.86504595927744155</v>
      </c>
    </row>
    <row r="128" spans="1:10" x14ac:dyDescent="0.3">
      <c r="A128" s="41">
        <v>1.23</v>
      </c>
      <c r="B128" s="1">
        <v>1.56</v>
      </c>
      <c r="C128" s="1">
        <v>1.45</v>
      </c>
      <c r="D128" s="1">
        <v>1.41</v>
      </c>
      <c r="E128" s="1">
        <f>'Сравнение с расчётом'!$P$7*'Проверка стенда по стёклам'!$D$8/100</f>
        <v>1.6068510407944609</v>
      </c>
      <c r="G128" s="1">
        <f t="shared" si="5"/>
        <v>0.76547232367716056</v>
      </c>
      <c r="H128" s="1">
        <f t="shared" si="6"/>
        <v>0.97084294710274033</v>
      </c>
      <c r="I128" s="1">
        <f t="shared" si="7"/>
        <v>0.902386072627547</v>
      </c>
      <c r="J128" s="1">
        <f t="shared" si="8"/>
        <v>0.8774926637274767</v>
      </c>
    </row>
    <row r="129" spans="1:10" x14ac:dyDescent="0.3">
      <c r="A129" s="41">
        <v>1.19</v>
      </c>
      <c r="B129" s="1">
        <v>1.58</v>
      </c>
      <c r="C129" s="1">
        <v>1.48</v>
      </c>
      <c r="D129" s="1">
        <v>1.42</v>
      </c>
      <c r="E129" s="1">
        <f>'Сравнение с расчётом'!$P$7*'Проверка стенда по стёклам'!$D$8/100</f>
        <v>1.6068510407944609</v>
      </c>
      <c r="G129" s="1">
        <f t="shared" si="5"/>
        <v>0.74057891477709026</v>
      </c>
      <c r="H129" s="1">
        <f t="shared" si="6"/>
        <v>0.98328965155277548</v>
      </c>
      <c r="I129" s="1">
        <f t="shared" si="7"/>
        <v>0.92105612930259972</v>
      </c>
      <c r="J129" s="1">
        <f t="shared" si="8"/>
        <v>0.88371601595249427</v>
      </c>
    </row>
    <row r="130" spans="1:10" x14ac:dyDescent="0.3">
      <c r="A130" s="41">
        <v>1.24</v>
      </c>
      <c r="B130" s="1">
        <v>1.54</v>
      </c>
      <c r="C130" s="1">
        <v>1.5</v>
      </c>
      <c r="D130" s="1">
        <v>1.43</v>
      </c>
      <c r="E130" s="1">
        <f>'Сравнение с расчётом'!$P$7*'Проверка стенда по стёклам'!$D$8/100</f>
        <v>1.6068510407944609</v>
      </c>
      <c r="G130" s="1">
        <f t="shared" si="5"/>
        <v>0.77169567590217814</v>
      </c>
      <c r="H130" s="1">
        <f t="shared" si="6"/>
        <v>0.95839624265270518</v>
      </c>
      <c r="I130" s="1">
        <f t="shared" si="7"/>
        <v>0.93350283375263488</v>
      </c>
      <c r="J130" s="1">
        <f t="shared" si="8"/>
        <v>0.88993936817751185</v>
      </c>
    </row>
    <row r="131" spans="1:10" x14ac:dyDescent="0.3">
      <c r="A131" s="41">
        <v>1.35</v>
      </c>
      <c r="B131" s="1">
        <v>1.43</v>
      </c>
      <c r="C131" s="1">
        <v>1.5</v>
      </c>
      <c r="D131" s="1">
        <v>1.44</v>
      </c>
      <c r="E131" s="1">
        <f>'Сравнение с расчётом'!$P$7*'Проверка стенда по стёклам'!$D$8/100</f>
        <v>1.6068510407944609</v>
      </c>
      <c r="G131" s="1">
        <f t="shared" si="5"/>
        <v>0.84015255037737147</v>
      </c>
      <c r="H131" s="1">
        <f t="shared" si="6"/>
        <v>0.88993936817751185</v>
      </c>
      <c r="I131" s="1">
        <f t="shared" si="7"/>
        <v>0.93350283375263488</v>
      </c>
      <c r="J131" s="1">
        <f t="shared" si="8"/>
        <v>0.89616272040252942</v>
      </c>
    </row>
    <row r="132" spans="1:10" x14ac:dyDescent="0.3">
      <c r="A132" s="41">
        <v>1.42</v>
      </c>
      <c r="B132" s="1">
        <v>1.28</v>
      </c>
      <c r="C132" s="1">
        <v>1.5</v>
      </c>
      <c r="D132" s="1">
        <v>1.45</v>
      </c>
      <c r="E132" s="1">
        <f>'Сравнение с расчётом'!$P$7*'Проверка стенда по стёклам'!$D$8/100</f>
        <v>1.6068510407944609</v>
      </c>
      <c r="G132" s="1">
        <f t="shared" si="5"/>
        <v>0.88371601595249427</v>
      </c>
      <c r="H132" s="1">
        <f t="shared" si="6"/>
        <v>0.79658908480224844</v>
      </c>
      <c r="I132" s="1">
        <f t="shared" si="7"/>
        <v>0.93350283375263488</v>
      </c>
      <c r="J132" s="1">
        <f t="shared" si="8"/>
        <v>0.902386072627547</v>
      </c>
    </row>
    <row r="133" spans="1:10" x14ac:dyDescent="0.3">
      <c r="A133" s="41">
        <v>1.39</v>
      </c>
      <c r="B133" s="1">
        <v>1.22</v>
      </c>
      <c r="C133" s="1">
        <v>1.49</v>
      </c>
      <c r="D133" s="1">
        <v>1.45</v>
      </c>
      <c r="E133" s="1">
        <f>'Сравнение с расчётом'!$P$7*'Проверка стенда по стёклам'!$D$8/100</f>
        <v>1.6068510407944609</v>
      </c>
      <c r="G133" s="1">
        <f t="shared" si="5"/>
        <v>0.86504595927744155</v>
      </c>
      <c r="H133" s="1">
        <f t="shared" si="6"/>
        <v>0.75924897145214298</v>
      </c>
      <c r="I133" s="1">
        <f t="shared" si="7"/>
        <v>0.9272794815276173</v>
      </c>
      <c r="J133" s="1">
        <f t="shared" si="8"/>
        <v>0.902386072627547</v>
      </c>
    </row>
    <row r="134" spans="1:10" x14ac:dyDescent="0.3">
      <c r="A134" s="41">
        <v>1.32</v>
      </c>
      <c r="B134" s="1">
        <v>1.28</v>
      </c>
      <c r="C134" s="1">
        <v>1.48</v>
      </c>
      <c r="D134" s="1">
        <v>1.45</v>
      </c>
      <c r="E134" s="1">
        <f>'Сравнение с расчётом'!$P$7*'Проверка стенда по стёклам'!$D$8/100</f>
        <v>1.6068510407944609</v>
      </c>
      <c r="G134" s="1">
        <f t="shared" si="5"/>
        <v>0.82148249370231874</v>
      </c>
      <c r="H134" s="1">
        <f t="shared" si="6"/>
        <v>0.79658908480224844</v>
      </c>
      <c r="I134" s="1">
        <f t="shared" si="7"/>
        <v>0.92105612930259972</v>
      </c>
      <c r="J134" s="1">
        <f t="shared" si="8"/>
        <v>0.902386072627547</v>
      </c>
    </row>
    <row r="135" spans="1:10" x14ac:dyDescent="0.3">
      <c r="A135" s="41">
        <v>1.26</v>
      </c>
      <c r="B135" s="1">
        <v>1.41</v>
      </c>
      <c r="C135" s="1">
        <v>1.47</v>
      </c>
      <c r="D135" s="1">
        <v>1.45</v>
      </c>
      <c r="E135" s="1">
        <f>'Сравнение с расчётом'!$P$7*'Проверка стенда по стёклам'!$D$8/100</f>
        <v>1.6068510407944609</v>
      </c>
      <c r="G135" s="1">
        <f t="shared" si="5"/>
        <v>0.78414238035221329</v>
      </c>
      <c r="H135" s="1">
        <f t="shared" si="6"/>
        <v>0.8774926637274767</v>
      </c>
      <c r="I135" s="1">
        <f t="shared" si="7"/>
        <v>0.91483277707758215</v>
      </c>
      <c r="J135" s="1">
        <f t="shared" si="8"/>
        <v>0.902386072627547</v>
      </c>
    </row>
    <row r="136" spans="1:10" x14ac:dyDescent="0.3">
      <c r="A136" s="41">
        <v>1.23</v>
      </c>
      <c r="B136" s="1">
        <v>1.53</v>
      </c>
      <c r="C136" s="1">
        <v>1.46</v>
      </c>
      <c r="D136" s="1">
        <v>1.45</v>
      </c>
      <c r="E136" s="1">
        <f>'Сравнение с расчётом'!$P$7*'Проверка стенда по стёклам'!$D$8/100</f>
        <v>1.6068510407944609</v>
      </c>
      <c r="G136" s="1">
        <f t="shared" si="5"/>
        <v>0.76547232367716056</v>
      </c>
      <c r="H136" s="1">
        <f t="shared" si="6"/>
        <v>0.9521728904276876</v>
      </c>
      <c r="I136" s="1">
        <f t="shared" si="7"/>
        <v>0.90860942485256457</v>
      </c>
      <c r="J136" s="1">
        <f t="shared" si="8"/>
        <v>0.902386072627547</v>
      </c>
    </row>
    <row r="137" spans="1:10" x14ac:dyDescent="0.3">
      <c r="A137" s="41">
        <v>1.25</v>
      </c>
      <c r="B137" s="1">
        <v>1.58</v>
      </c>
      <c r="C137" s="1">
        <v>1.46</v>
      </c>
      <c r="D137" s="1">
        <v>1.45</v>
      </c>
      <c r="E137" s="1">
        <f>'Сравнение с расчётом'!$P$7*'Проверка стенда по стёклам'!$D$8/100</f>
        <v>1.6068510407944609</v>
      </c>
      <c r="G137" s="1">
        <f t="shared" si="5"/>
        <v>0.77791902812719571</v>
      </c>
      <c r="H137" s="1">
        <f t="shared" si="6"/>
        <v>0.98328965155277548</v>
      </c>
      <c r="I137" s="1">
        <f t="shared" si="7"/>
        <v>0.90860942485256457</v>
      </c>
      <c r="J137" s="1">
        <f t="shared" si="8"/>
        <v>0.902386072627547</v>
      </c>
    </row>
    <row r="138" spans="1:10" x14ac:dyDescent="0.3">
      <c r="A138" s="41">
        <v>1.3</v>
      </c>
      <c r="B138" s="1">
        <v>1.58</v>
      </c>
      <c r="C138" s="1">
        <v>1.46</v>
      </c>
      <c r="D138" s="1">
        <v>1.45</v>
      </c>
      <c r="E138" s="1">
        <f>'Сравнение с расчётом'!$P$7*'Проверка стенда по стёклам'!$D$8/100</f>
        <v>1.6068510407944609</v>
      </c>
      <c r="G138" s="1">
        <f t="shared" si="5"/>
        <v>0.80903578925228359</v>
      </c>
      <c r="H138" s="1">
        <f t="shared" si="6"/>
        <v>0.98328965155277548</v>
      </c>
      <c r="I138" s="1">
        <f t="shared" si="7"/>
        <v>0.90860942485256457</v>
      </c>
      <c r="J138" s="1">
        <f t="shared" si="8"/>
        <v>0.902386072627547</v>
      </c>
    </row>
    <row r="139" spans="1:10" x14ac:dyDescent="0.3">
      <c r="A139" s="41">
        <v>1.37</v>
      </c>
      <c r="B139" s="1">
        <v>1.58</v>
      </c>
      <c r="C139" s="1">
        <v>1.46</v>
      </c>
      <c r="D139" s="1">
        <v>1.44</v>
      </c>
      <c r="E139" s="1">
        <f>'Сравнение с расчётом'!$P$7*'Проверка стенда по стёклам'!$D$8/100</f>
        <v>1.6068510407944609</v>
      </c>
      <c r="G139" s="1">
        <f t="shared" si="5"/>
        <v>0.85259925482740662</v>
      </c>
      <c r="H139" s="1">
        <f t="shared" si="6"/>
        <v>0.98328965155277548</v>
      </c>
      <c r="I139" s="1">
        <f t="shared" si="7"/>
        <v>0.90860942485256457</v>
      </c>
      <c r="J139" s="1">
        <f t="shared" si="8"/>
        <v>0.89616272040252942</v>
      </c>
    </row>
    <row r="140" spans="1:10" x14ac:dyDescent="0.3">
      <c r="A140" s="41">
        <v>1.44</v>
      </c>
      <c r="B140" s="1">
        <v>1.58</v>
      </c>
      <c r="C140" s="1">
        <v>1.46</v>
      </c>
      <c r="D140" s="1">
        <v>1.44</v>
      </c>
      <c r="E140" s="1">
        <f>'Сравнение с расчётом'!$P$7*'Проверка стенда по стёклам'!$D$8/100</f>
        <v>1.6068510407944609</v>
      </c>
      <c r="G140" s="1">
        <f t="shared" ref="G140:G203" si="9">A140/$E140</f>
        <v>0.89616272040252942</v>
      </c>
      <c r="H140" s="1">
        <f t="shared" ref="H140:H203" si="10">B140/$E140</f>
        <v>0.98328965155277548</v>
      </c>
      <c r="I140" s="1">
        <f t="shared" ref="I140:I203" si="11">C140/$E140</f>
        <v>0.90860942485256457</v>
      </c>
      <c r="J140" s="1">
        <f t="shared" ref="J140:J203" si="12">D140/$E140</f>
        <v>0.89616272040252942</v>
      </c>
    </row>
    <row r="141" spans="1:10" x14ac:dyDescent="0.3">
      <c r="A141" s="41">
        <v>1.48</v>
      </c>
      <c r="B141" s="1">
        <v>1.58</v>
      </c>
      <c r="C141" s="1">
        <v>1.46</v>
      </c>
      <c r="D141" s="1">
        <v>1.44</v>
      </c>
      <c r="E141" s="1">
        <f>'Сравнение с расчётом'!$P$7*'Проверка стенда по стёклам'!$D$8/100</f>
        <v>1.6068510407944609</v>
      </c>
      <c r="G141" s="1">
        <f t="shared" si="9"/>
        <v>0.92105612930259972</v>
      </c>
      <c r="H141" s="1">
        <f t="shared" si="10"/>
        <v>0.98328965155277548</v>
      </c>
      <c r="I141" s="1">
        <f t="shared" si="11"/>
        <v>0.90860942485256457</v>
      </c>
      <c r="J141" s="1">
        <f t="shared" si="12"/>
        <v>0.89616272040252942</v>
      </c>
    </row>
    <row r="142" spans="1:10" x14ac:dyDescent="0.3">
      <c r="A142" s="41">
        <v>1.49</v>
      </c>
      <c r="B142" s="1">
        <v>1.58</v>
      </c>
      <c r="C142" s="1">
        <v>1.46</v>
      </c>
      <c r="D142" s="1">
        <v>1.44</v>
      </c>
      <c r="E142" s="1">
        <f>'Сравнение с расчётом'!$P$7*'Проверка стенда по стёклам'!$D$8/100</f>
        <v>1.6068510407944609</v>
      </c>
      <c r="G142" s="1">
        <f t="shared" si="9"/>
        <v>0.9272794815276173</v>
      </c>
      <c r="H142" s="1">
        <f t="shared" si="10"/>
        <v>0.98328965155277548</v>
      </c>
      <c r="I142" s="1">
        <f t="shared" si="11"/>
        <v>0.90860942485256457</v>
      </c>
      <c r="J142" s="1">
        <f t="shared" si="12"/>
        <v>0.89616272040252942</v>
      </c>
    </row>
    <row r="143" spans="1:10" x14ac:dyDescent="0.3">
      <c r="A143" s="41">
        <v>1.5</v>
      </c>
      <c r="B143" s="1">
        <v>1.58</v>
      </c>
      <c r="C143" s="1">
        <v>1.45</v>
      </c>
      <c r="D143" s="1">
        <v>1.45</v>
      </c>
      <c r="E143" s="1">
        <f>'Сравнение с расчётом'!$P$7*'Проверка стенда по стёклам'!$D$8/100</f>
        <v>1.6068510407944609</v>
      </c>
      <c r="G143" s="1">
        <f t="shared" si="9"/>
        <v>0.93350283375263488</v>
      </c>
      <c r="H143" s="1">
        <f t="shared" si="10"/>
        <v>0.98328965155277548</v>
      </c>
      <c r="I143" s="1">
        <f t="shared" si="11"/>
        <v>0.902386072627547</v>
      </c>
      <c r="J143" s="1">
        <f t="shared" si="12"/>
        <v>0.902386072627547</v>
      </c>
    </row>
    <row r="144" spans="1:10" x14ac:dyDescent="0.3">
      <c r="A144" s="41">
        <v>1.49</v>
      </c>
      <c r="B144" s="1">
        <v>1.57</v>
      </c>
      <c r="C144" s="1">
        <v>1.45</v>
      </c>
      <c r="D144" s="1">
        <v>1.45</v>
      </c>
      <c r="E144" s="1">
        <f>'Сравнение с расчётом'!$P$7*'Проверка стенда по стёклам'!$D$8/100</f>
        <v>1.6068510407944609</v>
      </c>
      <c r="G144" s="1">
        <f t="shared" si="9"/>
        <v>0.9272794815276173</v>
      </c>
      <c r="H144" s="1">
        <f t="shared" si="10"/>
        <v>0.9770662993277579</v>
      </c>
      <c r="I144" s="1">
        <f t="shared" si="11"/>
        <v>0.902386072627547</v>
      </c>
      <c r="J144" s="1">
        <f t="shared" si="12"/>
        <v>0.902386072627547</v>
      </c>
    </row>
    <row r="145" spans="1:10" x14ac:dyDescent="0.3">
      <c r="A145" s="41">
        <v>1.49</v>
      </c>
      <c r="B145" s="1">
        <v>1.55</v>
      </c>
      <c r="C145" s="1">
        <v>1.45</v>
      </c>
      <c r="D145" s="1">
        <v>1.45</v>
      </c>
      <c r="E145" s="1">
        <f>'Сравнение с расчётом'!$P$7*'Проверка стенда по стёклам'!$D$8/100</f>
        <v>1.6068510407944609</v>
      </c>
      <c r="G145" s="1">
        <f t="shared" si="9"/>
        <v>0.9272794815276173</v>
      </c>
      <c r="H145" s="1">
        <f t="shared" si="10"/>
        <v>0.96461959487772275</v>
      </c>
      <c r="I145" s="1">
        <f t="shared" si="11"/>
        <v>0.902386072627547</v>
      </c>
      <c r="J145" s="1">
        <f t="shared" si="12"/>
        <v>0.902386072627547</v>
      </c>
    </row>
    <row r="146" spans="1:10" x14ac:dyDescent="0.3">
      <c r="A146" s="41">
        <v>1.47</v>
      </c>
      <c r="B146" s="1">
        <v>1.51</v>
      </c>
      <c r="C146" s="1">
        <v>1.45</v>
      </c>
      <c r="D146" s="1">
        <v>1.45</v>
      </c>
      <c r="E146" s="1">
        <f>'Сравнение с расчётом'!$P$7*'Проверка стенда по стёклам'!$D$8/100</f>
        <v>1.6068510407944609</v>
      </c>
      <c r="G146" s="1">
        <f t="shared" si="9"/>
        <v>0.91483277707758215</v>
      </c>
      <c r="H146" s="1">
        <f t="shared" si="10"/>
        <v>0.93972618597765245</v>
      </c>
      <c r="I146" s="1">
        <f t="shared" si="11"/>
        <v>0.902386072627547</v>
      </c>
      <c r="J146" s="1">
        <f t="shared" si="12"/>
        <v>0.902386072627547</v>
      </c>
    </row>
    <row r="147" spans="1:10" x14ac:dyDescent="0.3">
      <c r="A147" s="41">
        <v>1.46</v>
      </c>
      <c r="B147" s="1">
        <v>1.44</v>
      </c>
      <c r="C147" s="1">
        <v>1.45</v>
      </c>
      <c r="D147" s="1">
        <v>1.44</v>
      </c>
      <c r="E147" s="1">
        <f>'Сравнение с расчётом'!$P$7*'Проверка стенда по стёклам'!$D$8/100</f>
        <v>1.6068510407944609</v>
      </c>
      <c r="G147" s="1">
        <f t="shared" si="9"/>
        <v>0.90860942485256457</v>
      </c>
      <c r="H147" s="1">
        <f t="shared" si="10"/>
        <v>0.89616272040252942</v>
      </c>
      <c r="I147" s="1">
        <f t="shared" si="11"/>
        <v>0.902386072627547</v>
      </c>
      <c r="J147" s="1">
        <f t="shared" si="12"/>
        <v>0.89616272040252942</v>
      </c>
    </row>
    <row r="148" spans="1:10" x14ac:dyDescent="0.3">
      <c r="A148" s="41">
        <v>1.44</v>
      </c>
      <c r="B148" s="1">
        <v>1.36</v>
      </c>
      <c r="C148" s="1">
        <v>1.46</v>
      </c>
      <c r="D148" s="1">
        <v>1.43</v>
      </c>
      <c r="E148" s="1">
        <f>'Сравнение с расчётом'!$P$7*'Проверка стенда по стёклам'!$D$8/100</f>
        <v>1.6068510407944609</v>
      </c>
      <c r="G148" s="1">
        <f t="shared" si="9"/>
        <v>0.89616272040252942</v>
      </c>
      <c r="H148" s="1">
        <f t="shared" si="10"/>
        <v>0.84637590260238904</v>
      </c>
      <c r="I148" s="1">
        <f t="shared" si="11"/>
        <v>0.90860942485256457</v>
      </c>
      <c r="J148" s="1">
        <f t="shared" si="12"/>
        <v>0.88993936817751185</v>
      </c>
    </row>
    <row r="149" spans="1:10" x14ac:dyDescent="0.3">
      <c r="A149" s="41">
        <v>1.42</v>
      </c>
      <c r="B149" s="1">
        <v>1.27</v>
      </c>
      <c r="C149" s="1">
        <v>1.46</v>
      </c>
      <c r="D149" s="1">
        <v>1.4</v>
      </c>
      <c r="E149" s="1">
        <f>'Сравнение с расчётом'!$P$7*'Проверка стенда по стёклам'!$D$8/100</f>
        <v>1.6068510407944609</v>
      </c>
      <c r="G149" s="1">
        <f t="shared" si="9"/>
        <v>0.88371601595249427</v>
      </c>
      <c r="H149" s="1">
        <f t="shared" si="10"/>
        <v>0.79036573257723086</v>
      </c>
      <c r="I149" s="1">
        <f t="shared" si="11"/>
        <v>0.90860942485256457</v>
      </c>
      <c r="J149" s="1">
        <f t="shared" si="12"/>
        <v>0.87126931150245912</v>
      </c>
    </row>
    <row r="150" spans="1:10" x14ac:dyDescent="0.3">
      <c r="A150" s="41">
        <v>1.4</v>
      </c>
      <c r="B150" s="1">
        <v>1.1599999999999999</v>
      </c>
      <c r="C150" s="1">
        <v>1.42</v>
      </c>
      <c r="D150" s="1">
        <v>1.38</v>
      </c>
      <c r="E150" s="1">
        <f>'Сравнение с расчётом'!$P$7*'Проверка стенда по стёклам'!$D$8/100</f>
        <v>1.6068510407944609</v>
      </c>
      <c r="G150" s="1">
        <f t="shared" si="9"/>
        <v>0.87126931150245912</v>
      </c>
      <c r="H150" s="1">
        <f t="shared" si="10"/>
        <v>0.72190885810203753</v>
      </c>
      <c r="I150" s="1">
        <f t="shared" si="11"/>
        <v>0.88371601595249427</v>
      </c>
      <c r="J150" s="1">
        <f t="shared" si="12"/>
        <v>0.85882260705242397</v>
      </c>
    </row>
    <row r="151" spans="1:10" x14ac:dyDescent="0.3">
      <c r="A151" s="41">
        <v>1.36</v>
      </c>
      <c r="B151" s="1">
        <v>1.08</v>
      </c>
      <c r="C151" s="1">
        <v>1.34</v>
      </c>
      <c r="D151" s="1">
        <v>1.34</v>
      </c>
      <c r="E151" s="1">
        <f>'Сравнение с расчётом'!$P$7*'Проверка стенда по стёклам'!$D$8/100</f>
        <v>1.6068510407944609</v>
      </c>
      <c r="G151" s="1">
        <f t="shared" si="9"/>
        <v>0.84637590260238904</v>
      </c>
      <c r="H151" s="1">
        <f t="shared" si="10"/>
        <v>0.67212204030189715</v>
      </c>
      <c r="I151" s="1">
        <f t="shared" si="11"/>
        <v>0.83392919815235389</v>
      </c>
      <c r="J151" s="1">
        <f t="shared" si="12"/>
        <v>0.83392919815235389</v>
      </c>
    </row>
    <row r="152" spans="1:10" x14ac:dyDescent="0.3">
      <c r="A152" s="41">
        <v>1.32</v>
      </c>
      <c r="B152" s="1">
        <v>1.01</v>
      </c>
      <c r="C152" s="1">
        <v>1.25</v>
      </c>
      <c r="D152" s="1">
        <v>1.3</v>
      </c>
      <c r="E152" s="1">
        <f>'Сравнение с расчётом'!$P$7*'Проверка стенда по стёклам'!$D$8/100</f>
        <v>1.6068510407944609</v>
      </c>
      <c r="G152" s="1">
        <f t="shared" si="9"/>
        <v>0.82148249370231874</v>
      </c>
      <c r="H152" s="1">
        <f t="shared" si="10"/>
        <v>0.62855857472677412</v>
      </c>
      <c r="I152" s="1">
        <f t="shared" si="11"/>
        <v>0.77791902812719571</v>
      </c>
      <c r="J152" s="1">
        <f t="shared" si="12"/>
        <v>0.80903578925228359</v>
      </c>
    </row>
    <row r="153" spans="1:10" x14ac:dyDescent="0.3">
      <c r="A153" s="41">
        <v>1.29</v>
      </c>
      <c r="B153" s="1">
        <v>0.98</v>
      </c>
      <c r="C153" s="1">
        <v>1.17</v>
      </c>
      <c r="D153" s="1">
        <v>1.27</v>
      </c>
      <c r="E153" s="1">
        <f>'Сравнение с расчётом'!$P$7*'Проверка стенда по стёклам'!$D$8/100</f>
        <v>1.6068510407944609</v>
      </c>
      <c r="G153" s="1">
        <f t="shared" si="9"/>
        <v>0.80281243702726601</v>
      </c>
      <c r="H153" s="1">
        <f t="shared" si="10"/>
        <v>0.6098885180517214</v>
      </c>
      <c r="I153" s="1">
        <f t="shared" si="11"/>
        <v>0.72813221032705511</v>
      </c>
      <c r="J153" s="1">
        <f t="shared" si="12"/>
        <v>0.79036573257723086</v>
      </c>
    </row>
    <row r="154" spans="1:10" x14ac:dyDescent="0.3">
      <c r="A154" s="41">
        <v>1.26</v>
      </c>
      <c r="B154" s="1">
        <v>0.97</v>
      </c>
      <c r="C154" s="1">
        <v>1.1100000000000001</v>
      </c>
      <c r="D154" s="1">
        <v>1.27</v>
      </c>
      <c r="E154" s="1">
        <f>'Сравнение с расчётом'!$P$7*'Проверка стенда по стёклам'!$D$8/100</f>
        <v>1.6068510407944609</v>
      </c>
      <c r="G154" s="1">
        <f t="shared" si="9"/>
        <v>0.78414238035221329</v>
      </c>
      <c r="H154" s="1">
        <f t="shared" si="10"/>
        <v>0.60366516582670382</v>
      </c>
      <c r="I154" s="1">
        <f t="shared" si="11"/>
        <v>0.69079209697694988</v>
      </c>
      <c r="J154" s="1">
        <f t="shared" si="12"/>
        <v>0.79036573257723086</v>
      </c>
    </row>
    <row r="155" spans="1:10" x14ac:dyDescent="0.3">
      <c r="A155" s="41">
        <v>1.23</v>
      </c>
      <c r="B155" s="1">
        <v>0.96</v>
      </c>
      <c r="C155" s="1">
        <v>1.05</v>
      </c>
      <c r="D155" s="1">
        <v>1.27</v>
      </c>
      <c r="E155" s="1">
        <f>'Сравнение с расчётом'!$P$7*'Проверка стенда по стёклам'!$D$8/100</f>
        <v>1.6068510407944609</v>
      </c>
      <c r="G155" s="1">
        <f t="shared" si="9"/>
        <v>0.76547232367716056</v>
      </c>
      <c r="H155" s="1">
        <f t="shared" si="10"/>
        <v>0.59744181360168624</v>
      </c>
      <c r="I155" s="1">
        <f t="shared" si="11"/>
        <v>0.65345198362684442</v>
      </c>
      <c r="J155" s="1">
        <f t="shared" si="12"/>
        <v>0.79036573257723086</v>
      </c>
    </row>
    <row r="156" spans="1:10" x14ac:dyDescent="0.3">
      <c r="A156" s="44">
        <v>1.26</v>
      </c>
      <c r="B156" s="1">
        <v>0.97</v>
      </c>
      <c r="C156" s="1">
        <v>1.1100000000000001</v>
      </c>
      <c r="D156" s="1">
        <v>1.27</v>
      </c>
      <c r="E156" s="1">
        <f>'Сравнение с расчётом'!$P$7*'Проверка стенда по стёклам'!$D$8/100</f>
        <v>1.6068510407944609</v>
      </c>
      <c r="G156" s="1">
        <f t="shared" si="9"/>
        <v>0.78414238035221329</v>
      </c>
      <c r="H156" s="1">
        <f t="shared" si="10"/>
        <v>0.60366516582670382</v>
      </c>
      <c r="I156" s="1">
        <f t="shared" si="11"/>
        <v>0.69079209697694988</v>
      </c>
      <c r="J156" s="1">
        <f t="shared" si="12"/>
        <v>0.79036573257723086</v>
      </c>
    </row>
    <row r="157" spans="1:10" x14ac:dyDescent="0.3">
      <c r="A157" s="41">
        <v>1.29</v>
      </c>
      <c r="B157" s="1">
        <v>0.98</v>
      </c>
      <c r="C157" s="1">
        <v>1.17</v>
      </c>
      <c r="D157" s="1">
        <v>1.27</v>
      </c>
      <c r="E157" s="1">
        <f>'Сравнение с расчётом'!$P$7*'Проверка стенда по стёклам'!$D$8/100</f>
        <v>1.6068510407944609</v>
      </c>
      <c r="G157" s="1">
        <f t="shared" si="9"/>
        <v>0.80281243702726601</v>
      </c>
      <c r="H157" s="1">
        <f t="shared" si="10"/>
        <v>0.6098885180517214</v>
      </c>
      <c r="I157" s="1">
        <f t="shared" si="11"/>
        <v>0.72813221032705511</v>
      </c>
      <c r="J157" s="1">
        <f t="shared" si="12"/>
        <v>0.79036573257723086</v>
      </c>
    </row>
    <row r="158" spans="1:10" x14ac:dyDescent="0.3">
      <c r="A158" s="41">
        <v>1.32</v>
      </c>
      <c r="B158" s="1">
        <v>1.01</v>
      </c>
      <c r="C158" s="1">
        <v>1.25</v>
      </c>
      <c r="D158" s="1">
        <v>1.29</v>
      </c>
      <c r="E158" s="1">
        <f>'Сравнение с расчётом'!$P$7*'Проверка стенда по стёклам'!$D$8/100</f>
        <v>1.6068510407944609</v>
      </c>
      <c r="G158" s="1">
        <f t="shared" si="9"/>
        <v>0.82148249370231874</v>
      </c>
      <c r="H158" s="1">
        <f t="shared" si="10"/>
        <v>0.62855857472677412</v>
      </c>
      <c r="I158" s="1">
        <f t="shared" si="11"/>
        <v>0.77791902812719571</v>
      </c>
      <c r="J158" s="1">
        <f t="shared" si="12"/>
        <v>0.80281243702726601</v>
      </c>
    </row>
    <row r="159" spans="1:10" x14ac:dyDescent="0.3">
      <c r="A159" s="41">
        <v>1.36</v>
      </c>
      <c r="B159" s="1">
        <v>1.08</v>
      </c>
      <c r="C159" s="1">
        <v>1.34</v>
      </c>
      <c r="D159" s="1">
        <v>1.33</v>
      </c>
      <c r="E159" s="1">
        <f>'Сравнение с расчётом'!$P$7*'Проверка стенда по стёклам'!$D$8/100</f>
        <v>1.6068510407944609</v>
      </c>
      <c r="G159" s="1">
        <f t="shared" si="9"/>
        <v>0.84637590260238904</v>
      </c>
      <c r="H159" s="1">
        <f t="shared" si="10"/>
        <v>0.67212204030189715</v>
      </c>
      <c r="I159" s="1">
        <f t="shared" si="11"/>
        <v>0.83392919815235389</v>
      </c>
      <c r="J159" s="1">
        <f t="shared" si="12"/>
        <v>0.82770584592733631</v>
      </c>
    </row>
    <row r="160" spans="1:10" x14ac:dyDescent="0.3">
      <c r="A160" s="41">
        <v>1.4</v>
      </c>
      <c r="B160" s="1">
        <v>1.1599999999999999</v>
      </c>
      <c r="C160" s="1">
        <v>1.42</v>
      </c>
      <c r="D160" s="1">
        <v>1.36</v>
      </c>
      <c r="E160" s="1">
        <f>'Сравнение с расчётом'!$P$7*'Проверка стенда по стёклам'!$D$8/100</f>
        <v>1.6068510407944609</v>
      </c>
      <c r="G160" s="1">
        <f t="shared" si="9"/>
        <v>0.87126931150245912</v>
      </c>
      <c r="H160" s="1">
        <f t="shared" si="10"/>
        <v>0.72190885810203753</v>
      </c>
      <c r="I160" s="1">
        <f t="shared" si="11"/>
        <v>0.88371601595249427</v>
      </c>
      <c r="J160" s="1">
        <f t="shared" si="12"/>
        <v>0.84637590260238904</v>
      </c>
    </row>
    <row r="161" spans="1:10" x14ac:dyDescent="0.3">
      <c r="A161" s="41">
        <v>1.42</v>
      </c>
      <c r="B161" s="1">
        <v>1.27</v>
      </c>
      <c r="C161" s="1">
        <v>1.46</v>
      </c>
      <c r="D161" s="1">
        <v>1.38</v>
      </c>
      <c r="E161" s="1">
        <f>'Сравнение с расчётом'!$P$7*'Проверка стенда по стёклам'!$D$8/100</f>
        <v>1.6068510407944609</v>
      </c>
      <c r="G161" s="1">
        <f t="shared" si="9"/>
        <v>0.88371601595249427</v>
      </c>
      <c r="H161" s="1">
        <f t="shared" si="10"/>
        <v>0.79036573257723086</v>
      </c>
      <c r="I161" s="1">
        <f t="shared" si="11"/>
        <v>0.90860942485256457</v>
      </c>
      <c r="J161" s="1">
        <f t="shared" si="12"/>
        <v>0.85882260705242397</v>
      </c>
    </row>
    <row r="162" spans="1:10" x14ac:dyDescent="0.3">
      <c r="A162" s="41">
        <v>1.44</v>
      </c>
      <c r="B162" s="1">
        <v>1.36</v>
      </c>
      <c r="C162" s="1">
        <v>1.46</v>
      </c>
      <c r="D162" s="1">
        <v>1.39</v>
      </c>
      <c r="E162" s="1">
        <f>'Сравнение с расчётом'!$P$7*'Проверка стенда по стёклам'!$D$8/100</f>
        <v>1.6068510407944609</v>
      </c>
      <c r="G162" s="1">
        <f t="shared" si="9"/>
        <v>0.89616272040252942</v>
      </c>
      <c r="H162" s="1">
        <f t="shared" si="10"/>
        <v>0.84637590260238904</v>
      </c>
      <c r="I162" s="1">
        <f t="shared" si="11"/>
        <v>0.90860942485256457</v>
      </c>
      <c r="J162" s="1">
        <f t="shared" si="12"/>
        <v>0.86504595927744155</v>
      </c>
    </row>
    <row r="163" spans="1:10" x14ac:dyDescent="0.3">
      <c r="A163" s="41">
        <v>1.46</v>
      </c>
      <c r="B163" s="1">
        <v>1.44</v>
      </c>
      <c r="C163" s="1">
        <v>1.45</v>
      </c>
      <c r="D163" s="1">
        <v>1.39</v>
      </c>
      <c r="E163" s="1">
        <f>'Сравнение с расчётом'!$P$7*'Проверка стенда по стёклам'!$D$8/100</f>
        <v>1.6068510407944609</v>
      </c>
      <c r="G163" s="1">
        <f t="shared" si="9"/>
        <v>0.90860942485256457</v>
      </c>
      <c r="H163" s="1">
        <f t="shared" si="10"/>
        <v>0.89616272040252942</v>
      </c>
      <c r="I163" s="1">
        <f t="shared" si="11"/>
        <v>0.902386072627547</v>
      </c>
      <c r="J163" s="1">
        <f t="shared" si="12"/>
        <v>0.86504595927744155</v>
      </c>
    </row>
    <row r="164" spans="1:10" x14ac:dyDescent="0.3">
      <c r="A164" s="41">
        <v>1.47</v>
      </c>
      <c r="B164" s="1">
        <v>1.51</v>
      </c>
      <c r="C164" s="1">
        <v>1.45</v>
      </c>
      <c r="D164" s="1">
        <v>1.39</v>
      </c>
      <c r="E164" s="1">
        <f>'Сравнение с расчётом'!$P$7*'Проверка стенда по стёклам'!$D$8/100</f>
        <v>1.6068510407944609</v>
      </c>
      <c r="G164" s="1">
        <f t="shared" si="9"/>
        <v>0.91483277707758215</v>
      </c>
      <c r="H164" s="1">
        <f t="shared" si="10"/>
        <v>0.93972618597765245</v>
      </c>
      <c r="I164" s="1">
        <f t="shared" si="11"/>
        <v>0.902386072627547</v>
      </c>
      <c r="J164" s="1">
        <f t="shared" si="12"/>
        <v>0.86504595927744155</v>
      </c>
    </row>
    <row r="165" spans="1:10" x14ac:dyDescent="0.3">
      <c r="A165" s="41">
        <v>1.49</v>
      </c>
      <c r="B165" s="1">
        <v>1.55</v>
      </c>
      <c r="C165" s="1">
        <v>1.45</v>
      </c>
      <c r="D165" s="1">
        <v>1.39</v>
      </c>
      <c r="E165" s="1">
        <f>'Сравнение с расчётом'!$P$7*'Проверка стенда по стёклам'!$D$8/100</f>
        <v>1.6068510407944609</v>
      </c>
      <c r="G165" s="1">
        <f t="shared" si="9"/>
        <v>0.9272794815276173</v>
      </c>
      <c r="H165" s="1">
        <f t="shared" si="10"/>
        <v>0.96461959487772275</v>
      </c>
      <c r="I165" s="1">
        <f t="shared" si="11"/>
        <v>0.902386072627547</v>
      </c>
      <c r="J165" s="1">
        <f t="shared" si="12"/>
        <v>0.86504595927744155</v>
      </c>
    </row>
    <row r="166" spans="1:10" x14ac:dyDescent="0.3">
      <c r="A166" s="41">
        <v>1.49</v>
      </c>
      <c r="B166" s="1">
        <v>1.57</v>
      </c>
      <c r="C166" s="1">
        <v>1.45</v>
      </c>
      <c r="D166" s="1">
        <v>1.38</v>
      </c>
      <c r="E166" s="1">
        <f>'Сравнение с расчётом'!$P$7*'Проверка стенда по стёклам'!$D$8/100</f>
        <v>1.6068510407944609</v>
      </c>
      <c r="G166" s="1">
        <f t="shared" si="9"/>
        <v>0.9272794815276173</v>
      </c>
      <c r="H166" s="1">
        <f t="shared" si="10"/>
        <v>0.9770662993277579</v>
      </c>
      <c r="I166" s="1">
        <f t="shared" si="11"/>
        <v>0.902386072627547</v>
      </c>
      <c r="J166" s="1">
        <f t="shared" si="12"/>
        <v>0.85882260705242397</v>
      </c>
    </row>
    <row r="167" spans="1:10" x14ac:dyDescent="0.3">
      <c r="A167" s="41">
        <v>1.5</v>
      </c>
      <c r="B167" s="1">
        <v>1.58</v>
      </c>
      <c r="C167" s="1">
        <v>1.45</v>
      </c>
      <c r="D167" s="1">
        <v>1.38</v>
      </c>
      <c r="E167" s="1">
        <f>'Сравнение с расчётом'!$P$7*'Проверка стенда по стёклам'!$D$8/100</f>
        <v>1.6068510407944609</v>
      </c>
      <c r="G167" s="1">
        <f t="shared" si="9"/>
        <v>0.93350283375263488</v>
      </c>
      <c r="H167" s="1">
        <f t="shared" si="10"/>
        <v>0.98328965155277548</v>
      </c>
      <c r="I167" s="1">
        <f t="shared" si="11"/>
        <v>0.902386072627547</v>
      </c>
      <c r="J167" s="1">
        <f t="shared" si="12"/>
        <v>0.85882260705242397</v>
      </c>
    </row>
    <row r="168" spans="1:10" x14ac:dyDescent="0.3">
      <c r="A168" s="41">
        <v>1.49</v>
      </c>
      <c r="B168" s="1">
        <v>1.58</v>
      </c>
      <c r="C168" s="1">
        <v>1.46</v>
      </c>
      <c r="D168" s="1">
        <v>1.38</v>
      </c>
      <c r="E168" s="1">
        <f>'Сравнение с расчётом'!$P$7*'Проверка стенда по стёклам'!$D$8/100</f>
        <v>1.6068510407944609</v>
      </c>
      <c r="G168" s="1">
        <f t="shared" si="9"/>
        <v>0.9272794815276173</v>
      </c>
      <c r="H168" s="1">
        <f t="shared" si="10"/>
        <v>0.98328965155277548</v>
      </c>
      <c r="I168" s="1">
        <f t="shared" si="11"/>
        <v>0.90860942485256457</v>
      </c>
      <c r="J168" s="1">
        <f t="shared" si="12"/>
        <v>0.85882260705242397</v>
      </c>
    </row>
    <row r="169" spans="1:10" x14ac:dyDescent="0.3">
      <c r="A169" s="41">
        <v>1.48</v>
      </c>
      <c r="B169" s="1">
        <v>1.58</v>
      </c>
      <c r="C169" s="1">
        <v>1.46</v>
      </c>
      <c r="D169" s="1">
        <v>1.38</v>
      </c>
      <c r="E169" s="1">
        <f>'Сравнение с расчётом'!$P$7*'Проверка стенда по стёклам'!$D$8/100</f>
        <v>1.6068510407944609</v>
      </c>
      <c r="G169" s="1">
        <f t="shared" si="9"/>
        <v>0.92105612930259972</v>
      </c>
      <c r="H169" s="1">
        <f t="shared" si="10"/>
        <v>0.98328965155277548</v>
      </c>
      <c r="I169" s="1">
        <f t="shared" si="11"/>
        <v>0.90860942485256457</v>
      </c>
      <c r="J169" s="1">
        <f t="shared" si="12"/>
        <v>0.85882260705242397</v>
      </c>
    </row>
    <row r="170" spans="1:10" x14ac:dyDescent="0.3">
      <c r="A170" s="41">
        <v>1.44</v>
      </c>
      <c r="B170" s="1">
        <v>1.58</v>
      </c>
      <c r="C170" s="1">
        <v>1.46</v>
      </c>
      <c r="D170" s="1">
        <v>1.38</v>
      </c>
      <c r="E170" s="1">
        <f>'Сравнение с расчётом'!$P$7*'Проверка стенда по стёклам'!$D$8/100</f>
        <v>1.6068510407944609</v>
      </c>
      <c r="G170" s="1">
        <f t="shared" si="9"/>
        <v>0.89616272040252942</v>
      </c>
      <c r="H170" s="1">
        <f t="shared" si="10"/>
        <v>0.98328965155277548</v>
      </c>
      <c r="I170" s="1">
        <f t="shared" si="11"/>
        <v>0.90860942485256457</v>
      </c>
      <c r="J170" s="1">
        <f t="shared" si="12"/>
        <v>0.85882260705242397</v>
      </c>
    </row>
    <row r="171" spans="1:10" x14ac:dyDescent="0.3">
      <c r="A171" s="41">
        <v>1.37</v>
      </c>
      <c r="B171" s="1">
        <v>1.58</v>
      </c>
      <c r="C171" s="1">
        <v>1.46</v>
      </c>
      <c r="D171" s="1">
        <v>1.39</v>
      </c>
      <c r="E171" s="1">
        <f>'Сравнение с расчётом'!$P$7*'Проверка стенда по стёклам'!$D$8/100</f>
        <v>1.6068510407944609</v>
      </c>
      <c r="G171" s="1">
        <f t="shared" si="9"/>
        <v>0.85259925482740662</v>
      </c>
      <c r="H171" s="1">
        <f t="shared" si="10"/>
        <v>0.98328965155277548</v>
      </c>
      <c r="I171" s="1">
        <f t="shared" si="11"/>
        <v>0.90860942485256457</v>
      </c>
      <c r="J171" s="1">
        <f t="shared" si="12"/>
        <v>0.86504595927744155</v>
      </c>
    </row>
    <row r="172" spans="1:10" x14ac:dyDescent="0.3">
      <c r="A172" s="41">
        <v>1.3</v>
      </c>
      <c r="B172" s="1">
        <v>1.58</v>
      </c>
      <c r="C172" s="1">
        <v>1.46</v>
      </c>
      <c r="D172" s="1">
        <v>1.41</v>
      </c>
      <c r="E172" s="1">
        <f>'Сравнение с расчётом'!$P$7*'Проверка стенда по стёклам'!$D$8/100</f>
        <v>1.6068510407944609</v>
      </c>
      <c r="G172" s="1">
        <f t="shared" si="9"/>
        <v>0.80903578925228359</v>
      </c>
      <c r="H172" s="1">
        <f t="shared" si="10"/>
        <v>0.98328965155277548</v>
      </c>
      <c r="I172" s="1">
        <f t="shared" si="11"/>
        <v>0.90860942485256457</v>
      </c>
      <c r="J172" s="1">
        <f t="shared" si="12"/>
        <v>0.8774926637274767</v>
      </c>
    </row>
    <row r="173" spans="1:10" x14ac:dyDescent="0.3">
      <c r="A173" s="41">
        <v>1.25</v>
      </c>
      <c r="B173" s="1">
        <v>1.58</v>
      </c>
      <c r="C173" s="1">
        <v>1.46</v>
      </c>
      <c r="D173" s="1">
        <v>1.42</v>
      </c>
      <c r="E173" s="1">
        <f>'Сравнение с расчётом'!$P$7*'Проверка стенда по стёклам'!$D$8/100</f>
        <v>1.6068510407944609</v>
      </c>
      <c r="G173" s="1">
        <f t="shared" si="9"/>
        <v>0.77791902812719571</v>
      </c>
      <c r="H173" s="1">
        <f t="shared" si="10"/>
        <v>0.98328965155277548</v>
      </c>
      <c r="I173" s="1">
        <f t="shared" si="11"/>
        <v>0.90860942485256457</v>
      </c>
      <c r="J173" s="1">
        <f t="shared" si="12"/>
        <v>0.88371601595249427</v>
      </c>
    </row>
    <row r="174" spans="1:10" x14ac:dyDescent="0.3">
      <c r="A174" s="41">
        <v>1.23</v>
      </c>
      <c r="B174" s="1">
        <v>1.53</v>
      </c>
      <c r="C174" s="1">
        <v>1.46</v>
      </c>
      <c r="D174" s="1">
        <v>1.43</v>
      </c>
      <c r="E174" s="1">
        <f>'Сравнение с расчётом'!$P$7*'Проверка стенда по стёклам'!$D$8/100</f>
        <v>1.6068510407944609</v>
      </c>
      <c r="G174" s="1">
        <f t="shared" si="9"/>
        <v>0.76547232367716056</v>
      </c>
      <c r="H174" s="1">
        <f t="shared" si="10"/>
        <v>0.9521728904276876</v>
      </c>
      <c r="I174" s="1">
        <f t="shared" si="11"/>
        <v>0.90860942485256457</v>
      </c>
      <c r="J174" s="1">
        <f t="shared" si="12"/>
        <v>0.88993936817751185</v>
      </c>
    </row>
    <row r="175" spans="1:10" x14ac:dyDescent="0.3">
      <c r="A175" s="41">
        <v>1.26</v>
      </c>
      <c r="B175" s="1">
        <v>1.41</v>
      </c>
      <c r="C175" s="1">
        <v>1.47</v>
      </c>
      <c r="D175" s="1">
        <v>1.43</v>
      </c>
      <c r="E175" s="1">
        <f>'Сравнение с расчётом'!$P$7*'Проверка стенда по стёклам'!$D$8/100</f>
        <v>1.6068510407944609</v>
      </c>
      <c r="G175" s="1">
        <f t="shared" si="9"/>
        <v>0.78414238035221329</v>
      </c>
      <c r="H175" s="1">
        <f t="shared" si="10"/>
        <v>0.8774926637274767</v>
      </c>
      <c r="I175" s="1">
        <f t="shared" si="11"/>
        <v>0.91483277707758215</v>
      </c>
      <c r="J175" s="1">
        <f t="shared" si="12"/>
        <v>0.88993936817751185</v>
      </c>
    </row>
    <row r="176" spans="1:10" x14ac:dyDescent="0.3">
      <c r="A176" s="41">
        <v>1.32</v>
      </c>
      <c r="B176" s="1">
        <v>1.28</v>
      </c>
      <c r="C176" s="1">
        <v>1.48</v>
      </c>
      <c r="D176" s="1">
        <v>1.42</v>
      </c>
      <c r="E176" s="1">
        <f>'Сравнение с расчётом'!$P$7*'Проверка стенда по стёклам'!$D$8/100</f>
        <v>1.6068510407944609</v>
      </c>
      <c r="G176" s="1">
        <f t="shared" si="9"/>
        <v>0.82148249370231874</v>
      </c>
      <c r="H176" s="1">
        <f t="shared" si="10"/>
        <v>0.79658908480224844</v>
      </c>
      <c r="I176" s="1">
        <f t="shared" si="11"/>
        <v>0.92105612930259972</v>
      </c>
      <c r="J176" s="1">
        <f t="shared" si="12"/>
        <v>0.88371601595249427</v>
      </c>
    </row>
    <row r="177" spans="1:10" x14ac:dyDescent="0.3">
      <c r="A177" s="41">
        <v>1.39</v>
      </c>
      <c r="B177" s="1">
        <v>1.22</v>
      </c>
      <c r="C177" s="1">
        <v>1.49</v>
      </c>
      <c r="D177" s="1">
        <v>1.41</v>
      </c>
      <c r="E177" s="1">
        <f>'Сравнение с расчётом'!$P$7*'Проверка стенда по стёклам'!$D$8/100</f>
        <v>1.6068510407944609</v>
      </c>
      <c r="G177" s="1">
        <f t="shared" si="9"/>
        <v>0.86504595927744155</v>
      </c>
      <c r="H177" s="1">
        <f t="shared" si="10"/>
        <v>0.75924897145214298</v>
      </c>
      <c r="I177" s="1">
        <f t="shared" si="11"/>
        <v>0.9272794815276173</v>
      </c>
      <c r="J177" s="1">
        <f t="shared" si="12"/>
        <v>0.8774926637274767</v>
      </c>
    </row>
    <row r="178" spans="1:10" x14ac:dyDescent="0.3">
      <c r="A178" s="41">
        <v>1.42</v>
      </c>
      <c r="B178" s="1">
        <v>1.28</v>
      </c>
      <c r="C178" s="1">
        <v>1.5</v>
      </c>
      <c r="D178" s="1">
        <v>1.41</v>
      </c>
      <c r="E178" s="1">
        <f>'Сравнение с расчётом'!$P$7*'Проверка стенда по стёклам'!$D$8/100</f>
        <v>1.6068510407944609</v>
      </c>
      <c r="G178" s="1">
        <f t="shared" si="9"/>
        <v>0.88371601595249427</v>
      </c>
      <c r="H178" s="1">
        <f t="shared" si="10"/>
        <v>0.79658908480224844</v>
      </c>
      <c r="I178" s="1">
        <f t="shared" si="11"/>
        <v>0.93350283375263488</v>
      </c>
      <c r="J178" s="1">
        <f t="shared" si="12"/>
        <v>0.8774926637274767</v>
      </c>
    </row>
    <row r="179" spans="1:10" x14ac:dyDescent="0.3">
      <c r="A179" s="41">
        <v>1.35</v>
      </c>
      <c r="B179" s="1">
        <v>1.43</v>
      </c>
      <c r="C179" s="1">
        <v>1.5</v>
      </c>
      <c r="D179" s="1">
        <v>1.41</v>
      </c>
      <c r="E179" s="1">
        <f>'Сравнение с расчётом'!$P$7*'Проверка стенда по стёклам'!$D$8/100</f>
        <v>1.6068510407944609</v>
      </c>
      <c r="G179" s="1">
        <f t="shared" si="9"/>
        <v>0.84015255037737147</v>
      </c>
      <c r="H179" s="1">
        <f t="shared" si="10"/>
        <v>0.88993936817751185</v>
      </c>
      <c r="I179" s="1">
        <f t="shared" si="11"/>
        <v>0.93350283375263488</v>
      </c>
      <c r="J179" s="1">
        <f t="shared" si="12"/>
        <v>0.8774926637274767</v>
      </c>
    </row>
    <row r="180" spans="1:10" x14ac:dyDescent="0.3">
      <c r="A180" s="41">
        <v>1.24</v>
      </c>
      <c r="B180" s="1">
        <v>1.54</v>
      </c>
      <c r="C180" s="1">
        <v>1.5</v>
      </c>
      <c r="D180" s="1">
        <v>1.4</v>
      </c>
      <c r="E180" s="1">
        <f>'Сравнение с расчётом'!$P$7*'Проверка стенда по стёклам'!$D$8/100</f>
        <v>1.6068510407944609</v>
      </c>
      <c r="G180" s="1">
        <f t="shared" si="9"/>
        <v>0.77169567590217814</v>
      </c>
      <c r="H180" s="1">
        <f t="shared" si="10"/>
        <v>0.95839624265270518</v>
      </c>
      <c r="I180" s="1">
        <f t="shared" si="11"/>
        <v>0.93350283375263488</v>
      </c>
      <c r="J180" s="1">
        <f t="shared" si="12"/>
        <v>0.87126931150245912</v>
      </c>
    </row>
    <row r="181" spans="1:10" x14ac:dyDescent="0.3">
      <c r="A181" s="41">
        <v>1.19</v>
      </c>
      <c r="B181" s="1">
        <v>1.58</v>
      </c>
      <c r="C181" s="1">
        <v>1.48</v>
      </c>
      <c r="D181" s="1">
        <v>1.4</v>
      </c>
      <c r="E181" s="1">
        <f>'Сравнение с расчётом'!$P$7*'Проверка стенда по стёклам'!$D$8/100</f>
        <v>1.6068510407944609</v>
      </c>
      <c r="G181" s="1">
        <f t="shared" si="9"/>
        <v>0.74057891477709026</v>
      </c>
      <c r="H181" s="1">
        <f t="shared" si="10"/>
        <v>0.98328965155277548</v>
      </c>
      <c r="I181" s="1">
        <f t="shared" si="11"/>
        <v>0.92105612930259972</v>
      </c>
      <c r="J181" s="1">
        <f t="shared" si="12"/>
        <v>0.87126931150245912</v>
      </c>
    </row>
    <row r="182" spans="1:10" x14ac:dyDescent="0.3">
      <c r="A182" s="41">
        <v>1.23</v>
      </c>
      <c r="B182" s="1">
        <v>1.56</v>
      </c>
      <c r="C182" s="1">
        <v>1.45</v>
      </c>
      <c r="D182" s="1">
        <v>1.39</v>
      </c>
      <c r="E182" s="1">
        <f>'Сравнение с расчётом'!$P$7*'Проверка стенда по стёклам'!$D$8/100</f>
        <v>1.6068510407944609</v>
      </c>
      <c r="G182" s="1">
        <f t="shared" si="9"/>
        <v>0.76547232367716056</v>
      </c>
      <c r="H182" s="1">
        <f t="shared" si="10"/>
        <v>0.97084294710274033</v>
      </c>
      <c r="I182" s="1">
        <f t="shared" si="11"/>
        <v>0.902386072627547</v>
      </c>
      <c r="J182" s="1">
        <f t="shared" si="12"/>
        <v>0.86504595927744155</v>
      </c>
    </row>
    <row r="183" spans="1:10" x14ac:dyDescent="0.3">
      <c r="A183" s="41">
        <v>1.32</v>
      </c>
      <c r="B183" s="1">
        <v>1.53</v>
      </c>
      <c r="C183" s="1">
        <v>1.42</v>
      </c>
      <c r="D183" s="1">
        <v>1.38</v>
      </c>
      <c r="E183" s="1">
        <f>'Сравнение с расчётом'!$P$7*'Проверка стенда по стёклам'!$D$8/100</f>
        <v>1.6068510407944609</v>
      </c>
      <c r="G183" s="1">
        <f t="shared" si="9"/>
        <v>0.82148249370231874</v>
      </c>
      <c r="H183" s="1">
        <f t="shared" si="10"/>
        <v>0.9521728904276876</v>
      </c>
      <c r="I183" s="1">
        <f t="shared" si="11"/>
        <v>0.88371601595249427</v>
      </c>
      <c r="J183" s="1">
        <f t="shared" si="12"/>
        <v>0.85882260705242397</v>
      </c>
    </row>
    <row r="184" spans="1:10" x14ac:dyDescent="0.3">
      <c r="A184" s="41">
        <v>1.36</v>
      </c>
      <c r="B184" s="1">
        <v>1.49</v>
      </c>
      <c r="C184" s="1">
        <v>1.38</v>
      </c>
      <c r="D184" s="1">
        <v>1.38</v>
      </c>
      <c r="E184" s="1">
        <f>'Сравнение с расчётом'!$P$7*'Проверка стенда по стёклам'!$D$8/100</f>
        <v>1.6068510407944609</v>
      </c>
      <c r="G184" s="1">
        <f t="shared" si="9"/>
        <v>0.84637590260238904</v>
      </c>
      <c r="H184" s="1">
        <f t="shared" si="10"/>
        <v>0.9272794815276173</v>
      </c>
      <c r="I184" s="1">
        <f t="shared" si="11"/>
        <v>0.85882260705242397</v>
      </c>
      <c r="J184" s="1">
        <f t="shared" si="12"/>
        <v>0.85882260705242397</v>
      </c>
    </row>
    <row r="185" spans="1:10" x14ac:dyDescent="0.3">
      <c r="A185" s="41">
        <v>1.31</v>
      </c>
      <c r="B185" s="1">
        <v>1.45</v>
      </c>
      <c r="C185" s="1">
        <v>1.31</v>
      </c>
      <c r="D185" s="1">
        <v>1.38</v>
      </c>
      <c r="E185" s="1">
        <f>'Сравнение с расчётом'!$P$7*'Проверка стенда по стёклам'!$D$8/100</f>
        <v>1.6068510407944609</v>
      </c>
      <c r="G185" s="1">
        <f t="shared" si="9"/>
        <v>0.81525914147730116</v>
      </c>
      <c r="H185" s="1">
        <f t="shared" si="10"/>
        <v>0.902386072627547</v>
      </c>
      <c r="I185" s="1">
        <f t="shared" si="11"/>
        <v>0.81525914147730116</v>
      </c>
      <c r="J185" s="1">
        <f t="shared" si="12"/>
        <v>0.85882260705242397</v>
      </c>
    </row>
    <row r="186" spans="1:10" x14ac:dyDescent="0.3">
      <c r="A186" s="41">
        <v>1.2</v>
      </c>
      <c r="B186" s="1">
        <v>1.4</v>
      </c>
      <c r="C186" s="1">
        <v>1.22</v>
      </c>
      <c r="D186" s="1">
        <v>1.39</v>
      </c>
      <c r="E186" s="1">
        <f>'Сравнение с расчётом'!$P$7*'Проверка стенда по стёклам'!$D$8/100</f>
        <v>1.6068510407944609</v>
      </c>
      <c r="G186" s="1">
        <f t="shared" si="9"/>
        <v>0.74680226700210783</v>
      </c>
      <c r="H186" s="1">
        <f t="shared" si="10"/>
        <v>0.87126931150245912</v>
      </c>
      <c r="I186" s="1">
        <f t="shared" si="11"/>
        <v>0.75924897145214298</v>
      </c>
      <c r="J186" s="1">
        <f t="shared" si="12"/>
        <v>0.86504595927744155</v>
      </c>
    </row>
    <row r="187" spans="1:10" x14ac:dyDescent="0.3">
      <c r="A187" s="41">
        <v>1.1000000000000001</v>
      </c>
      <c r="B187" s="1">
        <v>1.35</v>
      </c>
      <c r="C187" s="1">
        <v>1.1299999999999999</v>
      </c>
      <c r="D187" s="1">
        <v>1.39</v>
      </c>
      <c r="E187" s="1">
        <f>'Сравнение с расчётом'!$P$7*'Проверка стенда по стёклам'!$D$8/100</f>
        <v>1.6068510407944609</v>
      </c>
      <c r="G187" s="1">
        <f t="shared" si="9"/>
        <v>0.6845687447519323</v>
      </c>
      <c r="H187" s="1">
        <f t="shared" si="10"/>
        <v>0.84015255037737147</v>
      </c>
      <c r="I187" s="1">
        <f t="shared" si="11"/>
        <v>0.70323880142698492</v>
      </c>
      <c r="J187" s="1">
        <f t="shared" si="12"/>
        <v>0.86504595927744155</v>
      </c>
    </row>
    <row r="188" spans="1:10" x14ac:dyDescent="0.3">
      <c r="A188" s="41">
        <v>1</v>
      </c>
      <c r="B188" s="1">
        <v>1.27</v>
      </c>
      <c r="C188" s="1">
        <v>1.02</v>
      </c>
      <c r="D188" s="1">
        <v>1.38</v>
      </c>
      <c r="E188" s="1">
        <f>'Сравнение с расчётом'!$P$7*'Проверка стенда по стёклам'!$D$8/100</f>
        <v>1.6068510407944609</v>
      </c>
      <c r="G188" s="1">
        <f t="shared" si="9"/>
        <v>0.62233522250175655</v>
      </c>
      <c r="H188" s="1">
        <f t="shared" si="10"/>
        <v>0.79036573257723086</v>
      </c>
      <c r="I188" s="1">
        <f t="shared" si="11"/>
        <v>0.6347819269517917</v>
      </c>
      <c r="J188" s="1">
        <f t="shared" si="12"/>
        <v>0.85882260705242397</v>
      </c>
    </row>
    <row r="189" spans="1:10" x14ac:dyDescent="0.3">
      <c r="A189" s="41">
        <v>0.92</v>
      </c>
      <c r="B189" s="1">
        <v>1.1499999999999999</v>
      </c>
      <c r="C189" s="1">
        <v>0.93</v>
      </c>
      <c r="D189" s="1">
        <v>1.36</v>
      </c>
      <c r="E189" s="1">
        <f>'Сравнение с расчётом'!$P$7*'Проверка стенда по стёклам'!$D$8/100</f>
        <v>1.6068510407944609</v>
      </c>
      <c r="G189" s="1">
        <f t="shared" si="9"/>
        <v>0.57254840470161605</v>
      </c>
      <c r="H189" s="1">
        <f t="shared" si="10"/>
        <v>0.71568550587702007</v>
      </c>
      <c r="I189" s="1">
        <f t="shared" si="11"/>
        <v>0.57877175692663363</v>
      </c>
      <c r="J189" s="1">
        <f t="shared" si="12"/>
        <v>0.84637590260238904</v>
      </c>
    </row>
    <row r="190" spans="1:10" x14ac:dyDescent="0.3">
      <c r="A190" s="41">
        <v>0.88</v>
      </c>
      <c r="B190" s="1">
        <v>1.05</v>
      </c>
      <c r="C190" s="1">
        <v>0.87</v>
      </c>
      <c r="D190" s="1">
        <v>1.35</v>
      </c>
      <c r="E190" s="1">
        <f>'Сравнение с расчётом'!$P$7*'Проверка стенда по стёклам'!$D$8/100</f>
        <v>1.6068510407944609</v>
      </c>
      <c r="G190" s="1">
        <f t="shared" si="9"/>
        <v>0.54765499580154575</v>
      </c>
      <c r="H190" s="1">
        <f t="shared" si="10"/>
        <v>0.65345198362684442</v>
      </c>
      <c r="I190" s="1">
        <f t="shared" si="11"/>
        <v>0.54143164357652818</v>
      </c>
      <c r="J190" s="1">
        <f t="shared" si="12"/>
        <v>0.84015255037737147</v>
      </c>
    </row>
    <row r="191" spans="1:10" x14ac:dyDescent="0.3">
      <c r="A191" s="41">
        <v>0.87</v>
      </c>
      <c r="B191" s="1">
        <v>0.96</v>
      </c>
      <c r="C191" s="1">
        <v>0.84</v>
      </c>
      <c r="D191" s="1">
        <v>1.34</v>
      </c>
      <c r="E191" s="1">
        <f>'Сравнение с расчётом'!$P$7*'Проверка стенда по стёклам'!$D$8/100</f>
        <v>1.6068510407944609</v>
      </c>
      <c r="G191" s="1">
        <f t="shared" si="9"/>
        <v>0.54143164357652818</v>
      </c>
      <c r="H191" s="1">
        <f t="shared" si="10"/>
        <v>0.59744181360168624</v>
      </c>
      <c r="I191" s="1">
        <f t="shared" si="11"/>
        <v>0.52276158690147556</v>
      </c>
      <c r="J191" s="1">
        <f t="shared" si="12"/>
        <v>0.83392919815235389</v>
      </c>
    </row>
    <row r="192" spans="1:10" x14ac:dyDescent="0.3">
      <c r="A192" s="41">
        <v>0.9</v>
      </c>
      <c r="B192" s="1">
        <v>0.88</v>
      </c>
      <c r="C192" s="1">
        <v>0.88</v>
      </c>
      <c r="D192" s="1">
        <v>1.33</v>
      </c>
      <c r="E192" s="1">
        <f>'Сравнение с расчётом'!$P$7*'Проверка стенда по стёклам'!$D$8/100</f>
        <v>1.6068510407944609</v>
      </c>
      <c r="G192" s="1">
        <f t="shared" si="9"/>
        <v>0.5601017002515809</v>
      </c>
      <c r="H192" s="1">
        <f t="shared" si="10"/>
        <v>0.54765499580154575</v>
      </c>
      <c r="I192" s="1">
        <f t="shared" si="11"/>
        <v>0.54765499580154575</v>
      </c>
      <c r="J192" s="1">
        <f t="shared" si="12"/>
        <v>0.82770584592733631</v>
      </c>
    </row>
    <row r="193" spans="1:10" x14ac:dyDescent="0.3">
      <c r="A193" s="41">
        <v>0.96</v>
      </c>
      <c r="B193" s="1">
        <v>0.85</v>
      </c>
      <c r="C193" s="1">
        <v>0.94</v>
      </c>
      <c r="D193" s="1">
        <v>1.34</v>
      </c>
      <c r="E193" s="1">
        <f>'Сравнение с расчётом'!$P$7*'Проверка стенда по стёклам'!$D$8/100</f>
        <v>1.6068510407944609</v>
      </c>
      <c r="G193" s="1">
        <f t="shared" si="9"/>
        <v>0.59744181360168624</v>
      </c>
      <c r="H193" s="1">
        <f t="shared" si="10"/>
        <v>0.52898493912649314</v>
      </c>
      <c r="I193" s="1">
        <f t="shared" si="11"/>
        <v>0.5849951091516512</v>
      </c>
      <c r="J193" s="1">
        <f t="shared" si="12"/>
        <v>0.83392919815235389</v>
      </c>
    </row>
    <row r="194" spans="1:10" x14ac:dyDescent="0.3">
      <c r="A194" s="41">
        <v>1.03</v>
      </c>
      <c r="B194" s="1">
        <v>0.88</v>
      </c>
      <c r="C194" s="1">
        <v>1.04</v>
      </c>
      <c r="D194" s="1">
        <v>1.34</v>
      </c>
      <c r="E194" s="1">
        <f>'Сравнение с расчётом'!$P$7*'Проверка стенда по стёклам'!$D$8/100</f>
        <v>1.6068510407944609</v>
      </c>
      <c r="G194" s="1">
        <f t="shared" si="9"/>
        <v>0.64100527917680927</v>
      </c>
      <c r="H194" s="1">
        <f t="shared" si="10"/>
        <v>0.54765499580154575</v>
      </c>
      <c r="I194" s="1">
        <f t="shared" si="11"/>
        <v>0.64722863140182685</v>
      </c>
      <c r="J194" s="1">
        <f t="shared" si="12"/>
        <v>0.83392919815235389</v>
      </c>
    </row>
    <row r="195" spans="1:10" x14ac:dyDescent="0.3">
      <c r="A195" s="41">
        <v>1.1299999999999999</v>
      </c>
      <c r="B195" s="1">
        <v>0.97</v>
      </c>
      <c r="C195" s="1">
        <v>1.1299999999999999</v>
      </c>
      <c r="D195" s="1">
        <v>1.35</v>
      </c>
      <c r="E195" s="1">
        <f>'Сравнение с расчётом'!$P$7*'Проверка стенда по стёклам'!$D$8/100</f>
        <v>1.6068510407944609</v>
      </c>
      <c r="G195" s="1">
        <f t="shared" si="9"/>
        <v>0.70323880142698492</v>
      </c>
      <c r="H195" s="1">
        <f t="shared" si="10"/>
        <v>0.60366516582670382</v>
      </c>
      <c r="I195" s="1">
        <f t="shared" si="11"/>
        <v>0.70323880142698492</v>
      </c>
      <c r="J195" s="1">
        <f t="shared" si="12"/>
        <v>0.84015255037737147</v>
      </c>
    </row>
    <row r="196" spans="1:10" x14ac:dyDescent="0.3">
      <c r="A196" s="41">
        <v>1.22</v>
      </c>
      <c r="B196" s="1">
        <v>1.08</v>
      </c>
      <c r="C196" s="1">
        <v>1.22</v>
      </c>
      <c r="D196" s="1">
        <v>1.36</v>
      </c>
      <c r="E196" s="1">
        <f>'Сравнение с расчётом'!$P$7*'Проверка стенда по стёклам'!$D$8/100</f>
        <v>1.6068510407944609</v>
      </c>
      <c r="G196" s="1">
        <f t="shared" si="9"/>
        <v>0.75924897145214298</v>
      </c>
      <c r="H196" s="1">
        <f t="shared" si="10"/>
        <v>0.67212204030189715</v>
      </c>
      <c r="I196" s="1">
        <f t="shared" si="11"/>
        <v>0.75924897145214298</v>
      </c>
      <c r="J196" s="1">
        <f t="shared" si="12"/>
        <v>0.84637590260238904</v>
      </c>
    </row>
    <row r="197" spans="1:10" x14ac:dyDescent="0.3">
      <c r="A197" s="41">
        <v>1.22</v>
      </c>
      <c r="B197" s="1">
        <v>1.22</v>
      </c>
      <c r="C197" s="1">
        <v>1.29</v>
      </c>
      <c r="D197" s="1">
        <v>1.37</v>
      </c>
      <c r="E197" s="1">
        <f>'Сравнение с расчётом'!$P$7*'Проверка стенда по стёклам'!$D$8/100</f>
        <v>1.6068510407944609</v>
      </c>
      <c r="G197" s="1">
        <f t="shared" si="9"/>
        <v>0.75924897145214298</v>
      </c>
      <c r="H197" s="1">
        <f t="shared" si="10"/>
        <v>0.75924897145214298</v>
      </c>
      <c r="I197" s="1">
        <f t="shared" si="11"/>
        <v>0.80281243702726601</v>
      </c>
      <c r="J197" s="1">
        <f t="shared" si="12"/>
        <v>0.85259925482740662</v>
      </c>
    </row>
    <row r="198" spans="1:10" x14ac:dyDescent="0.3">
      <c r="A198" s="41">
        <v>1.1299999999999999</v>
      </c>
      <c r="B198" s="1">
        <v>1.33</v>
      </c>
      <c r="C198" s="1">
        <v>1.36</v>
      </c>
      <c r="D198" s="1">
        <v>1.37</v>
      </c>
      <c r="E198" s="1">
        <f>'Сравнение с расчётом'!$P$7*'Проверка стенда по стёклам'!$D$8/100</f>
        <v>1.6068510407944609</v>
      </c>
      <c r="G198" s="1">
        <f t="shared" si="9"/>
        <v>0.70323880142698492</v>
      </c>
      <c r="H198" s="1">
        <f t="shared" si="10"/>
        <v>0.82770584592733631</v>
      </c>
      <c r="I198" s="1">
        <f t="shared" si="11"/>
        <v>0.84637590260238904</v>
      </c>
      <c r="J198" s="1">
        <f t="shared" si="12"/>
        <v>0.85259925482740662</v>
      </c>
    </row>
    <row r="199" spans="1:10" x14ac:dyDescent="0.3">
      <c r="A199" s="41">
        <v>1.08</v>
      </c>
      <c r="B199" s="1">
        <v>1.44</v>
      </c>
      <c r="C199" s="1">
        <v>1.4</v>
      </c>
      <c r="D199" s="1">
        <v>1.39</v>
      </c>
      <c r="E199" s="1">
        <f>'Сравнение с расчётом'!$P$7*'Проверка стенда по стёклам'!$D$8/100</f>
        <v>1.6068510407944609</v>
      </c>
      <c r="G199" s="1">
        <f t="shared" si="9"/>
        <v>0.67212204030189715</v>
      </c>
      <c r="H199" s="1">
        <f t="shared" si="10"/>
        <v>0.89616272040252942</v>
      </c>
      <c r="I199" s="1">
        <f t="shared" si="11"/>
        <v>0.87126931150245912</v>
      </c>
      <c r="J199" s="1">
        <f t="shared" si="12"/>
        <v>0.86504595927744155</v>
      </c>
    </row>
    <row r="200" spans="1:10" x14ac:dyDescent="0.3">
      <c r="A200" s="41">
        <v>1.18</v>
      </c>
      <c r="B200" s="1">
        <v>1.53</v>
      </c>
      <c r="C200" s="1">
        <v>1.44</v>
      </c>
      <c r="D200" s="1">
        <v>1.4</v>
      </c>
      <c r="E200" s="1">
        <f>'Сравнение с расчётом'!$P$7*'Проверка стенда по стёклам'!$D$8/100</f>
        <v>1.6068510407944609</v>
      </c>
      <c r="G200" s="1">
        <f t="shared" si="9"/>
        <v>0.73435556255207268</v>
      </c>
      <c r="H200" s="1">
        <f t="shared" si="10"/>
        <v>0.9521728904276876</v>
      </c>
      <c r="I200" s="1">
        <f t="shared" si="11"/>
        <v>0.89616272040252942</v>
      </c>
      <c r="J200" s="1">
        <f t="shared" si="12"/>
        <v>0.87126931150245912</v>
      </c>
    </row>
    <row r="201" spans="1:10" x14ac:dyDescent="0.3">
      <c r="A201" s="41">
        <v>1.34</v>
      </c>
      <c r="B201" s="1">
        <v>1.56</v>
      </c>
      <c r="C201" s="1">
        <v>1.47</v>
      </c>
      <c r="D201" s="1">
        <v>1.41</v>
      </c>
      <c r="E201" s="1">
        <f>'Сравнение с расчётом'!$P$7*'Проверка стенда по стёклам'!$D$8/100</f>
        <v>1.6068510407944609</v>
      </c>
      <c r="G201" s="1">
        <f t="shared" si="9"/>
        <v>0.83392919815235389</v>
      </c>
      <c r="H201" s="1">
        <f t="shared" si="10"/>
        <v>0.97084294710274033</v>
      </c>
      <c r="I201" s="1">
        <f t="shared" si="11"/>
        <v>0.91483277707758215</v>
      </c>
      <c r="J201" s="1">
        <f t="shared" si="12"/>
        <v>0.8774926637274767</v>
      </c>
    </row>
    <row r="202" spans="1:10" x14ac:dyDescent="0.3">
      <c r="A202" s="41">
        <v>1.42</v>
      </c>
      <c r="B202" s="1">
        <v>1.58</v>
      </c>
      <c r="C202" s="1">
        <v>1.49</v>
      </c>
      <c r="D202" s="1">
        <v>1.41</v>
      </c>
      <c r="E202" s="1">
        <f>'Сравнение с расчётом'!$P$7*'Проверка стенда по стёклам'!$D$8/100</f>
        <v>1.6068510407944609</v>
      </c>
      <c r="G202" s="1">
        <f t="shared" si="9"/>
        <v>0.88371601595249427</v>
      </c>
      <c r="H202" s="1">
        <f t="shared" si="10"/>
        <v>0.98328965155277548</v>
      </c>
      <c r="I202" s="1">
        <f t="shared" si="11"/>
        <v>0.9272794815276173</v>
      </c>
      <c r="J202" s="1">
        <f t="shared" si="12"/>
        <v>0.8774926637274767</v>
      </c>
    </row>
    <row r="203" spans="1:10" x14ac:dyDescent="0.3">
      <c r="A203" s="41">
        <v>1.37</v>
      </c>
      <c r="B203" s="1">
        <v>1.58</v>
      </c>
      <c r="C203" s="1">
        <v>1.5</v>
      </c>
      <c r="D203" s="1">
        <v>1.43</v>
      </c>
      <c r="E203" s="1">
        <f>'Сравнение с расчётом'!$P$7*'Проверка стенда по стёклам'!$D$8/100</f>
        <v>1.6068510407944609</v>
      </c>
      <c r="G203" s="1">
        <f t="shared" si="9"/>
        <v>0.85259925482740662</v>
      </c>
      <c r="H203" s="1">
        <f t="shared" si="10"/>
        <v>0.98328965155277548</v>
      </c>
      <c r="I203" s="1">
        <f t="shared" si="11"/>
        <v>0.93350283375263488</v>
      </c>
      <c r="J203" s="1">
        <f t="shared" si="12"/>
        <v>0.88993936817751185</v>
      </c>
    </row>
    <row r="204" spans="1:10" x14ac:dyDescent="0.3">
      <c r="A204" s="41">
        <v>1.29</v>
      </c>
      <c r="B204" s="1">
        <v>1.58</v>
      </c>
      <c r="C204" s="1">
        <v>1.51</v>
      </c>
      <c r="D204" s="1">
        <v>1.43</v>
      </c>
      <c r="E204" s="1">
        <f>'Сравнение с расчётом'!$P$7*'Проверка стенда по стёклам'!$D$8/100</f>
        <v>1.6068510407944609</v>
      </c>
      <c r="G204" s="1">
        <f t="shared" ref="G204:G267" si="13">A204/$E204</f>
        <v>0.80281243702726601</v>
      </c>
      <c r="H204" s="1">
        <f t="shared" ref="H204:H267" si="14">B204/$E204</f>
        <v>0.98328965155277548</v>
      </c>
      <c r="I204" s="1">
        <f t="shared" ref="I204:I267" si="15">C204/$E204</f>
        <v>0.93972618597765245</v>
      </c>
      <c r="J204" s="1">
        <f t="shared" ref="J204:J267" si="16">D204/$E204</f>
        <v>0.88993936817751185</v>
      </c>
    </row>
    <row r="205" spans="1:10" x14ac:dyDescent="0.3">
      <c r="A205" s="41">
        <v>1.23</v>
      </c>
      <c r="B205" s="1">
        <v>1.49</v>
      </c>
      <c r="C205" s="1">
        <v>1.51</v>
      </c>
      <c r="D205" s="1">
        <v>1.44</v>
      </c>
      <c r="E205" s="1">
        <f>'Сравнение с расчётом'!$P$7*'Проверка стенда по стёклам'!$D$8/100</f>
        <v>1.6068510407944609</v>
      </c>
      <c r="G205" s="1">
        <f t="shared" si="13"/>
        <v>0.76547232367716056</v>
      </c>
      <c r="H205" s="1">
        <f t="shared" si="14"/>
        <v>0.9272794815276173</v>
      </c>
      <c r="I205" s="1">
        <f t="shared" si="15"/>
        <v>0.93972618597765245</v>
      </c>
      <c r="J205" s="1">
        <f t="shared" si="16"/>
        <v>0.89616272040252942</v>
      </c>
    </row>
    <row r="206" spans="1:10" x14ac:dyDescent="0.3">
      <c r="A206" s="41">
        <v>1.22</v>
      </c>
      <c r="B206" s="1">
        <v>1.38</v>
      </c>
      <c r="C206" s="1">
        <v>1.5</v>
      </c>
      <c r="D206" s="1">
        <v>1.44</v>
      </c>
      <c r="E206" s="1">
        <f>'Сравнение с расчётом'!$P$7*'Проверка стенда по стёклам'!$D$8/100</f>
        <v>1.6068510407944609</v>
      </c>
      <c r="G206" s="1">
        <f t="shared" si="13"/>
        <v>0.75924897145214298</v>
      </c>
      <c r="H206" s="1">
        <f t="shared" si="14"/>
        <v>0.85882260705242397</v>
      </c>
      <c r="I206" s="1">
        <f t="shared" si="15"/>
        <v>0.93350283375263488</v>
      </c>
      <c r="J206" s="1">
        <f t="shared" si="16"/>
        <v>0.89616272040252942</v>
      </c>
    </row>
    <row r="207" spans="1:10" x14ac:dyDescent="0.3">
      <c r="A207" s="41">
        <v>1.26</v>
      </c>
      <c r="B207" s="1">
        <v>1.31</v>
      </c>
      <c r="C207" s="1">
        <v>1.5</v>
      </c>
      <c r="D207" s="1">
        <v>1.44</v>
      </c>
      <c r="E207" s="1">
        <f>'Сравнение с расчётом'!$P$7*'Проверка стенда по стёклам'!$D$8/100</f>
        <v>1.6068510407944609</v>
      </c>
      <c r="G207" s="1">
        <f t="shared" si="13"/>
        <v>0.78414238035221329</v>
      </c>
      <c r="H207" s="1">
        <f t="shared" si="14"/>
        <v>0.81525914147730116</v>
      </c>
      <c r="I207" s="1">
        <f t="shared" si="15"/>
        <v>0.93350283375263488</v>
      </c>
      <c r="J207" s="1">
        <f t="shared" si="16"/>
        <v>0.89616272040252942</v>
      </c>
    </row>
    <row r="208" spans="1:10" x14ac:dyDescent="0.3">
      <c r="A208" s="41">
        <v>1.33</v>
      </c>
      <c r="B208" s="1">
        <v>1.34</v>
      </c>
      <c r="C208" s="1">
        <v>1.49</v>
      </c>
      <c r="D208" s="1">
        <v>1.45</v>
      </c>
      <c r="E208" s="1">
        <f>'Сравнение с расчётом'!$P$7*'Проверка стенда по стёклам'!$D$8/100</f>
        <v>1.6068510407944609</v>
      </c>
      <c r="G208" s="1">
        <f t="shared" si="13"/>
        <v>0.82770584592733631</v>
      </c>
      <c r="H208" s="1">
        <f t="shared" si="14"/>
        <v>0.83392919815235389</v>
      </c>
      <c r="I208" s="1">
        <f t="shared" si="15"/>
        <v>0.9272794815276173</v>
      </c>
      <c r="J208" s="1">
        <f t="shared" si="16"/>
        <v>0.902386072627547</v>
      </c>
    </row>
    <row r="209" spans="1:10" x14ac:dyDescent="0.3">
      <c r="A209" s="41">
        <v>1.4</v>
      </c>
      <c r="B209" s="1">
        <v>1.43</v>
      </c>
      <c r="C209" s="1">
        <v>1.49</v>
      </c>
      <c r="D209" s="1">
        <v>1.45</v>
      </c>
      <c r="E209" s="1">
        <f>'Сравнение с расчётом'!$P$7*'Проверка стенда по стёклам'!$D$8/100</f>
        <v>1.6068510407944609</v>
      </c>
      <c r="G209" s="1">
        <f t="shared" si="13"/>
        <v>0.87126931150245912</v>
      </c>
      <c r="H209" s="1">
        <f t="shared" si="14"/>
        <v>0.88993936817751185</v>
      </c>
      <c r="I209" s="1">
        <f t="shared" si="15"/>
        <v>0.9272794815276173</v>
      </c>
      <c r="J209" s="1">
        <f t="shared" si="16"/>
        <v>0.902386072627547</v>
      </c>
    </row>
    <row r="210" spans="1:10" x14ac:dyDescent="0.3">
      <c r="A210" s="41">
        <v>1.47</v>
      </c>
      <c r="B210" s="1">
        <v>1.54</v>
      </c>
      <c r="C210" s="1">
        <v>1.49</v>
      </c>
      <c r="D210" s="1">
        <v>1.46</v>
      </c>
      <c r="E210" s="1">
        <f>'Сравнение с расчётом'!$P$7*'Проверка стенда по стёклам'!$D$8/100</f>
        <v>1.6068510407944609</v>
      </c>
      <c r="G210" s="1">
        <f t="shared" si="13"/>
        <v>0.91483277707758215</v>
      </c>
      <c r="H210" s="1">
        <f t="shared" si="14"/>
        <v>0.95839624265270518</v>
      </c>
      <c r="I210" s="1">
        <f t="shared" si="15"/>
        <v>0.9272794815276173</v>
      </c>
      <c r="J210" s="1">
        <f t="shared" si="16"/>
        <v>0.90860942485256457</v>
      </c>
    </row>
    <row r="211" spans="1:10" x14ac:dyDescent="0.3">
      <c r="A211" s="41">
        <v>1.51</v>
      </c>
      <c r="B211" s="1">
        <v>1.58</v>
      </c>
      <c r="C211" s="1">
        <v>1.5</v>
      </c>
      <c r="D211" s="1">
        <v>1.46</v>
      </c>
      <c r="E211" s="1">
        <f>'Сравнение с расчётом'!$P$7*'Проверка стенда по стёклам'!$D$8/100</f>
        <v>1.6068510407944609</v>
      </c>
      <c r="G211" s="1">
        <f t="shared" si="13"/>
        <v>0.93972618597765245</v>
      </c>
      <c r="H211" s="1">
        <f t="shared" si="14"/>
        <v>0.98328965155277548</v>
      </c>
      <c r="I211" s="1">
        <f t="shared" si="15"/>
        <v>0.93350283375263488</v>
      </c>
      <c r="J211" s="1">
        <f t="shared" si="16"/>
        <v>0.90860942485256457</v>
      </c>
    </row>
    <row r="212" spans="1:10" x14ac:dyDescent="0.3">
      <c r="A212" s="41">
        <v>1.52</v>
      </c>
      <c r="B212" s="1">
        <v>1.58</v>
      </c>
      <c r="C212" s="1">
        <v>1.5</v>
      </c>
      <c r="D212" s="1">
        <v>1.45</v>
      </c>
      <c r="E212" s="1">
        <f>'Сравнение с расчётом'!$P$7*'Проверка стенда по стёклам'!$D$8/100</f>
        <v>1.6068510407944609</v>
      </c>
      <c r="G212" s="1">
        <f t="shared" si="13"/>
        <v>0.94594953820267003</v>
      </c>
      <c r="H212" s="1">
        <f t="shared" si="14"/>
        <v>0.98328965155277548</v>
      </c>
      <c r="I212" s="1">
        <f t="shared" si="15"/>
        <v>0.93350283375263488</v>
      </c>
      <c r="J212" s="1">
        <f t="shared" si="16"/>
        <v>0.902386072627547</v>
      </c>
    </row>
    <row r="213" spans="1:10" x14ac:dyDescent="0.3">
      <c r="A213" s="41">
        <v>1.52</v>
      </c>
      <c r="B213" s="1">
        <v>1.58</v>
      </c>
      <c r="C213" s="1">
        <v>1.5</v>
      </c>
      <c r="D213" s="1">
        <v>1.45</v>
      </c>
      <c r="E213" s="1">
        <f>'Сравнение с расчётом'!$P$7*'Проверка стенда по стёклам'!$D$8/100</f>
        <v>1.6068510407944609</v>
      </c>
      <c r="G213" s="1">
        <f t="shared" si="13"/>
        <v>0.94594953820267003</v>
      </c>
      <c r="H213" s="1">
        <f t="shared" si="14"/>
        <v>0.98328965155277548</v>
      </c>
      <c r="I213" s="1">
        <f t="shared" si="15"/>
        <v>0.93350283375263488</v>
      </c>
      <c r="J213" s="1">
        <f t="shared" si="16"/>
        <v>0.902386072627547</v>
      </c>
    </row>
    <row r="214" spans="1:10" x14ac:dyDescent="0.3">
      <c r="A214" s="41">
        <v>1.51</v>
      </c>
      <c r="B214" s="1">
        <v>1.58</v>
      </c>
      <c r="C214" s="1">
        <v>1.5</v>
      </c>
      <c r="D214" s="1">
        <v>1.45</v>
      </c>
      <c r="E214" s="1">
        <f>'Сравнение с расчётом'!$P$7*'Проверка стенда по стёклам'!$D$8/100</f>
        <v>1.6068510407944609</v>
      </c>
      <c r="G214" s="1">
        <f t="shared" si="13"/>
        <v>0.93972618597765245</v>
      </c>
      <c r="H214" s="1">
        <f t="shared" si="14"/>
        <v>0.98328965155277548</v>
      </c>
      <c r="I214" s="1">
        <f t="shared" si="15"/>
        <v>0.93350283375263488</v>
      </c>
      <c r="J214" s="1">
        <f t="shared" si="16"/>
        <v>0.902386072627547</v>
      </c>
    </row>
    <row r="215" spans="1:10" x14ac:dyDescent="0.3">
      <c r="A215" s="41">
        <v>1.5</v>
      </c>
      <c r="B215" s="1">
        <v>1.58</v>
      </c>
      <c r="C215" s="1">
        <v>1.5</v>
      </c>
      <c r="D215" s="1">
        <v>1.45</v>
      </c>
      <c r="E215" s="1">
        <f>'Сравнение с расчётом'!$P$7*'Проверка стенда по стёклам'!$D$8/100</f>
        <v>1.6068510407944609</v>
      </c>
      <c r="G215" s="1">
        <f t="shared" si="13"/>
        <v>0.93350283375263488</v>
      </c>
      <c r="H215" s="1">
        <f t="shared" si="14"/>
        <v>0.98328965155277548</v>
      </c>
      <c r="I215" s="1">
        <f t="shared" si="15"/>
        <v>0.93350283375263488</v>
      </c>
      <c r="J215" s="1">
        <f t="shared" si="16"/>
        <v>0.902386072627547</v>
      </c>
    </row>
    <row r="216" spans="1:10" x14ac:dyDescent="0.3">
      <c r="A216" s="41">
        <v>1.48</v>
      </c>
      <c r="B216" s="1">
        <v>1.58</v>
      </c>
      <c r="C216" s="1">
        <v>1.5</v>
      </c>
      <c r="D216" s="1">
        <v>1.45</v>
      </c>
      <c r="E216" s="1">
        <f>'Сравнение с расчётом'!$P$7*'Проверка стенда по стёклам'!$D$8/100</f>
        <v>1.6068510407944609</v>
      </c>
      <c r="G216" s="1">
        <f t="shared" si="13"/>
        <v>0.92105612930259972</v>
      </c>
      <c r="H216" s="1">
        <f t="shared" si="14"/>
        <v>0.98328965155277548</v>
      </c>
      <c r="I216" s="1">
        <f t="shared" si="15"/>
        <v>0.93350283375263488</v>
      </c>
      <c r="J216" s="1">
        <f t="shared" si="16"/>
        <v>0.902386072627547</v>
      </c>
    </row>
    <row r="217" spans="1:10" x14ac:dyDescent="0.3">
      <c r="A217" s="41">
        <v>1.45</v>
      </c>
      <c r="B217" s="1">
        <v>1.56</v>
      </c>
      <c r="C217" s="1">
        <v>1.5</v>
      </c>
      <c r="D217" s="1">
        <v>1.44</v>
      </c>
      <c r="E217" s="1">
        <f>'Сравнение с расчётом'!$P$7*'Проверка стенда по стёклам'!$D$8/100</f>
        <v>1.6068510407944609</v>
      </c>
      <c r="G217" s="1">
        <f t="shared" si="13"/>
        <v>0.902386072627547</v>
      </c>
      <c r="H217" s="1">
        <f t="shared" si="14"/>
        <v>0.97084294710274033</v>
      </c>
      <c r="I217" s="1">
        <f t="shared" si="15"/>
        <v>0.93350283375263488</v>
      </c>
      <c r="J217" s="1">
        <f t="shared" si="16"/>
        <v>0.89616272040252942</v>
      </c>
    </row>
    <row r="218" spans="1:10" x14ac:dyDescent="0.3">
      <c r="A218" s="41">
        <v>1.41</v>
      </c>
      <c r="B218" s="1">
        <v>1.52</v>
      </c>
      <c r="C218" s="1">
        <v>1.49</v>
      </c>
      <c r="D218" s="1">
        <v>1.43</v>
      </c>
      <c r="E218" s="1">
        <f>'Сравнение с расчётом'!$P$7*'Проверка стенда по стёклам'!$D$8/100</f>
        <v>1.6068510407944609</v>
      </c>
      <c r="G218" s="1">
        <f t="shared" si="13"/>
        <v>0.8774926637274767</v>
      </c>
      <c r="H218" s="1">
        <f t="shared" si="14"/>
        <v>0.94594953820267003</v>
      </c>
      <c r="I218" s="1">
        <f t="shared" si="15"/>
        <v>0.9272794815276173</v>
      </c>
      <c r="J218" s="1">
        <f t="shared" si="16"/>
        <v>0.88993936817751185</v>
      </c>
    </row>
    <row r="219" spans="1:10" x14ac:dyDescent="0.3">
      <c r="A219" s="41">
        <v>1.37</v>
      </c>
      <c r="B219" s="1">
        <v>1.46</v>
      </c>
      <c r="C219" s="1">
        <v>1.48</v>
      </c>
      <c r="D219" s="1">
        <v>1.42</v>
      </c>
      <c r="E219" s="1">
        <f>'Сравнение с расчётом'!$P$7*'Проверка стенда по стёклам'!$D$8/100</f>
        <v>1.6068510407944609</v>
      </c>
      <c r="G219" s="1">
        <f t="shared" si="13"/>
        <v>0.85259925482740662</v>
      </c>
      <c r="H219" s="1">
        <f t="shared" si="14"/>
        <v>0.90860942485256457</v>
      </c>
      <c r="I219" s="1">
        <f t="shared" si="15"/>
        <v>0.92105612930259972</v>
      </c>
      <c r="J219" s="1">
        <f t="shared" si="16"/>
        <v>0.88371601595249427</v>
      </c>
    </row>
    <row r="220" spans="1:10" x14ac:dyDescent="0.3">
      <c r="A220" s="41">
        <v>1.33</v>
      </c>
      <c r="B220" s="1">
        <v>1.41</v>
      </c>
      <c r="C220" s="1">
        <v>1.47</v>
      </c>
      <c r="D220" s="1">
        <v>1.38</v>
      </c>
      <c r="E220" s="1">
        <f>'Сравнение с расчётом'!$P$7*'Проверка стенда по стёклам'!$D$8/100</f>
        <v>1.6068510407944609</v>
      </c>
      <c r="G220" s="1">
        <f t="shared" si="13"/>
        <v>0.82770584592733631</v>
      </c>
      <c r="H220" s="1">
        <f t="shared" si="14"/>
        <v>0.8774926637274767</v>
      </c>
      <c r="I220" s="1">
        <f t="shared" si="15"/>
        <v>0.91483277707758215</v>
      </c>
      <c r="J220" s="1">
        <f t="shared" si="16"/>
        <v>0.85882260705242397</v>
      </c>
    </row>
    <row r="221" spans="1:10" x14ac:dyDescent="0.3">
      <c r="A221" s="41">
        <v>1.27</v>
      </c>
      <c r="B221" s="1">
        <v>1.35</v>
      </c>
      <c r="C221" s="1">
        <v>1.44</v>
      </c>
      <c r="D221" s="1">
        <v>1.36</v>
      </c>
      <c r="E221" s="1">
        <f>'Сравнение с расчётом'!$P$7*'Проверка стенда по стёклам'!$D$8/100</f>
        <v>1.6068510407944609</v>
      </c>
      <c r="G221" s="1">
        <f t="shared" si="13"/>
        <v>0.79036573257723086</v>
      </c>
      <c r="H221" s="1">
        <f t="shared" si="14"/>
        <v>0.84015255037737147</v>
      </c>
      <c r="I221" s="1">
        <f t="shared" si="15"/>
        <v>0.89616272040252942</v>
      </c>
      <c r="J221" s="1">
        <f t="shared" si="16"/>
        <v>0.84637590260238904</v>
      </c>
    </row>
    <row r="222" spans="1:10" x14ac:dyDescent="0.3">
      <c r="A222" s="41">
        <v>1.23</v>
      </c>
      <c r="B222" s="1">
        <v>1.29</v>
      </c>
      <c r="C222" s="1">
        <v>1.36</v>
      </c>
      <c r="D222" s="1">
        <v>1.32</v>
      </c>
      <c r="E222" s="1">
        <f>'Сравнение с расчётом'!$P$7*'Проверка стенда по стёклам'!$D$8/100</f>
        <v>1.6068510407944609</v>
      </c>
      <c r="G222" s="1">
        <f t="shared" si="13"/>
        <v>0.76547232367716056</v>
      </c>
      <c r="H222" s="1">
        <f t="shared" si="14"/>
        <v>0.80281243702726601</v>
      </c>
      <c r="I222" s="1">
        <f t="shared" si="15"/>
        <v>0.84637590260238904</v>
      </c>
      <c r="J222" s="1">
        <f t="shared" si="16"/>
        <v>0.82148249370231874</v>
      </c>
    </row>
    <row r="223" spans="1:10" x14ac:dyDescent="0.3">
      <c r="A223" s="41">
        <v>1.19</v>
      </c>
      <c r="B223" s="1">
        <v>1.23</v>
      </c>
      <c r="C223" s="1">
        <v>1.29</v>
      </c>
      <c r="D223" s="1">
        <v>1.29</v>
      </c>
      <c r="E223" s="1">
        <f>'Сравнение с расчётом'!$P$7*'Проверка стенда по стёклам'!$D$8/100</f>
        <v>1.6068510407944609</v>
      </c>
      <c r="G223" s="1">
        <f t="shared" si="13"/>
        <v>0.74057891477709026</v>
      </c>
      <c r="H223" s="1">
        <f t="shared" si="14"/>
        <v>0.76547232367716056</v>
      </c>
      <c r="I223" s="1">
        <f t="shared" si="15"/>
        <v>0.80281243702726601</v>
      </c>
      <c r="J223" s="1">
        <f t="shared" si="16"/>
        <v>0.80281243702726601</v>
      </c>
    </row>
    <row r="224" spans="1:10" x14ac:dyDescent="0.3">
      <c r="A224" s="41">
        <v>1.17</v>
      </c>
      <c r="B224" s="1">
        <v>1.17</v>
      </c>
      <c r="C224" s="1">
        <v>1.22</v>
      </c>
      <c r="D224" s="1">
        <v>1.27</v>
      </c>
      <c r="E224" s="1">
        <f>'Сравнение с расчётом'!$P$7*'Проверка стенда по стёклам'!$D$8/100</f>
        <v>1.6068510407944609</v>
      </c>
      <c r="G224" s="1">
        <f t="shared" si="13"/>
        <v>0.72813221032705511</v>
      </c>
      <c r="H224" s="1">
        <f t="shared" si="14"/>
        <v>0.72813221032705511</v>
      </c>
      <c r="I224" s="1">
        <f t="shared" si="15"/>
        <v>0.75924897145214298</v>
      </c>
      <c r="J224" s="1">
        <f t="shared" si="16"/>
        <v>0.79036573257723086</v>
      </c>
    </row>
    <row r="225" spans="1:10" x14ac:dyDescent="0.3">
      <c r="A225" s="41">
        <v>1.1499999999999999</v>
      </c>
      <c r="B225" s="1">
        <v>1.1200000000000001</v>
      </c>
      <c r="C225" s="1">
        <v>1.1599999999999999</v>
      </c>
      <c r="D225" s="1">
        <v>1.27</v>
      </c>
      <c r="E225" s="1">
        <f>'Сравнение с расчётом'!$P$7*'Проверка стенда по стёклам'!$D$8/100</f>
        <v>1.6068510407944609</v>
      </c>
      <c r="G225" s="1">
        <f t="shared" si="13"/>
        <v>0.71568550587702007</v>
      </c>
      <c r="H225" s="1">
        <f t="shared" si="14"/>
        <v>0.69701544920196745</v>
      </c>
      <c r="I225" s="1">
        <f t="shared" si="15"/>
        <v>0.72190885810203753</v>
      </c>
      <c r="J225" s="1">
        <f t="shared" si="16"/>
        <v>0.79036573257723086</v>
      </c>
    </row>
    <row r="226" spans="1:10" x14ac:dyDescent="0.3">
      <c r="A226" s="41">
        <v>1.1399999999999999</v>
      </c>
      <c r="B226" s="1">
        <v>1.1000000000000001</v>
      </c>
      <c r="C226" s="1">
        <v>1.1100000000000001</v>
      </c>
      <c r="D226" s="1">
        <v>1.27</v>
      </c>
      <c r="E226" s="1">
        <f>'Сравнение с расчётом'!$P$7*'Проверка стенда по стёклам'!$D$8/100</f>
        <v>1.6068510407944609</v>
      </c>
      <c r="G226" s="1">
        <f t="shared" si="13"/>
        <v>0.70946215365200249</v>
      </c>
      <c r="H226" s="1">
        <f t="shared" si="14"/>
        <v>0.6845687447519323</v>
      </c>
      <c r="I226" s="1">
        <f t="shared" si="15"/>
        <v>0.69079209697694988</v>
      </c>
      <c r="J226" s="1">
        <f t="shared" si="16"/>
        <v>0.79036573257723086</v>
      </c>
    </row>
    <row r="227" spans="1:10" x14ac:dyDescent="0.3">
      <c r="A227" s="41">
        <v>1.1499999999999999</v>
      </c>
      <c r="B227" s="1">
        <v>1.1000000000000001</v>
      </c>
      <c r="C227" s="1">
        <v>1.1100000000000001</v>
      </c>
      <c r="D227" s="1">
        <v>1.27</v>
      </c>
      <c r="E227" s="1">
        <f>'Сравнение с расчётом'!$P$7*'Проверка стенда по стёклам'!$D$8/100</f>
        <v>1.6068510407944609</v>
      </c>
      <c r="G227" s="1">
        <f t="shared" si="13"/>
        <v>0.71568550587702007</v>
      </c>
      <c r="H227" s="1">
        <f t="shared" si="14"/>
        <v>0.6845687447519323</v>
      </c>
      <c r="I227" s="1">
        <f t="shared" si="15"/>
        <v>0.69079209697694988</v>
      </c>
      <c r="J227" s="1">
        <f t="shared" si="16"/>
        <v>0.79036573257723086</v>
      </c>
    </row>
    <row r="228" spans="1:10" x14ac:dyDescent="0.3">
      <c r="A228" s="41">
        <v>1.17</v>
      </c>
      <c r="B228" s="1">
        <v>1.1200000000000001</v>
      </c>
      <c r="C228" s="1">
        <v>1.1599999999999999</v>
      </c>
      <c r="D228" s="1">
        <v>1.29</v>
      </c>
      <c r="E228" s="1">
        <f>'Сравнение с расчётом'!$P$7*'Проверка стенда по стёклам'!$D$8/100</f>
        <v>1.6068510407944609</v>
      </c>
      <c r="G228" s="1">
        <f t="shared" si="13"/>
        <v>0.72813221032705511</v>
      </c>
      <c r="H228" s="1">
        <f t="shared" si="14"/>
        <v>0.69701544920196745</v>
      </c>
      <c r="I228" s="1">
        <f t="shared" si="15"/>
        <v>0.72190885810203753</v>
      </c>
      <c r="J228" s="1">
        <f t="shared" si="16"/>
        <v>0.80281243702726601</v>
      </c>
    </row>
    <row r="229" spans="1:10" x14ac:dyDescent="0.3">
      <c r="A229">
        <v>1.19</v>
      </c>
      <c r="B229" s="1">
        <v>1.17</v>
      </c>
      <c r="C229" s="1">
        <v>1.22</v>
      </c>
      <c r="D229" s="1">
        <v>1.33</v>
      </c>
      <c r="E229" s="1">
        <f>'Сравнение с расчётом'!$P$7*'Проверка стенда по стёклам'!$D$8/100</f>
        <v>1.6068510407944609</v>
      </c>
      <c r="G229" s="1">
        <f t="shared" si="13"/>
        <v>0.74057891477709026</v>
      </c>
      <c r="H229" s="1">
        <f t="shared" si="14"/>
        <v>0.72813221032705511</v>
      </c>
      <c r="I229" s="1">
        <f t="shared" si="15"/>
        <v>0.75924897145214298</v>
      </c>
      <c r="J229" s="1">
        <f t="shared" si="16"/>
        <v>0.82770584592733631</v>
      </c>
    </row>
    <row r="230" spans="1:10" x14ac:dyDescent="0.3">
      <c r="A230" s="44">
        <v>1.23</v>
      </c>
      <c r="B230" s="1">
        <v>1.23</v>
      </c>
      <c r="C230" s="1">
        <v>1.29</v>
      </c>
      <c r="D230" s="1">
        <v>1.38</v>
      </c>
      <c r="E230" s="1">
        <f>'Сравнение с расчётом'!$P$7*'Проверка стенда по стёклам'!$D$8/100</f>
        <v>1.6068510407944609</v>
      </c>
      <c r="G230" s="1">
        <f t="shared" si="13"/>
        <v>0.76547232367716056</v>
      </c>
      <c r="H230" s="1">
        <f t="shared" si="14"/>
        <v>0.76547232367716056</v>
      </c>
      <c r="I230" s="1">
        <f t="shared" si="15"/>
        <v>0.80281243702726601</v>
      </c>
      <c r="J230" s="1">
        <f t="shared" si="16"/>
        <v>0.85882260705242397</v>
      </c>
    </row>
    <row r="231" spans="1:10" x14ac:dyDescent="0.3">
      <c r="A231" s="41">
        <v>1.27</v>
      </c>
      <c r="B231" s="1">
        <v>1.29</v>
      </c>
      <c r="C231" s="1">
        <v>1.36</v>
      </c>
      <c r="D231" s="1">
        <v>1.41</v>
      </c>
      <c r="E231" s="1">
        <f>'Сравнение с расчётом'!$P$7*'Проверка стенда по стёклам'!$D$8/100</f>
        <v>1.6068510407944609</v>
      </c>
      <c r="G231" s="1">
        <f t="shared" si="13"/>
        <v>0.79036573257723086</v>
      </c>
      <c r="H231" s="1">
        <f t="shared" si="14"/>
        <v>0.80281243702726601</v>
      </c>
      <c r="I231" s="1">
        <f t="shared" si="15"/>
        <v>0.84637590260238904</v>
      </c>
      <c r="J231" s="1">
        <f t="shared" si="16"/>
        <v>0.8774926637274767</v>
      </c>
    </row>
    <row r="232" spans="1:10" x14ac:dyDescent="0.3">
      <c r="A232" s="41">
        <v>1.33</v>
      </c>
      <c r="B232" s="1">
        <v>1.35</v>
      </c>
      <c r="C232" s="1">
        <v>1.44</v>
      </c>
      <c r="D232" s="1">
        <v>1.41</v>
      </c>
      <c r="E232" s="1">
        <f>'Сравнение с расчётом'!$P$7*'Проверка стенда по стёклам'!$D$8/100</f>
        <v>1.6068510407944609</v>
      </c>
      <c r="G232" s="1">
        <f t="shared" si="13"/>
        <v>0.82770584592733631</v>
      </c>
      <c r="H232" s="1">
        <f t="shared" si="14"/>
        <v>0.84015255037737147</v>
      </c>
      <c r="I232" s="1">
        <f t="shared" si="15"/>
        <v>0.89616272040252942</v>
      </c>
      <c r="J232" s="1">
        <f t="shared" si="16"/>
        <v>0.8774926637274767</v>
      </c>
    </row>
    <row r="233" spans="1:10" x14ac:dyDescent="0.3">
      <c r="A233" s="41">
        <v>1.37</v>
      </c>
      <c r="B233" s="1">
        <v>1.41</v>
      </c>
      <c r="C233" s="1">
        <v>1.47</v>
      </c>
      <c r="D233" s="1">
        <v>1.41</v>
      </c>
      <c r="E233" s="1">
        <f>'Сравнение с расчётом'!$P$7*'Проверка стенда по стёклам'!$D$8/100</f>
        <v>1.6068510407944609</v>
      </c>
      <c r="G233" s="1">
        <f t="shared" si="13"/>
        <v>0.85259925482740662</v>
      </c>
      <c r="H233" s="1">
        <f t="shared" si="14"/>
        <v>0.8774926637274767</v>
      </c>
      <c r="I233" s="1">
        <f t="shared" si="15"/>
        <v>0.91483277707758215</v>
      </c>
      <c r="J233" s="1">
        <f t="shared" si="16"/>
        <v>0.8774926637274767</v>
      </c>
    </row>
    <row r="234" spans="1:10" x14ac:dyDescent="0.3">
      <c r="A234" s="41">
        <v>1.41</v>
      </c>
      <c r="B234" s="1">
        <v>1.46</v>
      </c>
      <c r="C234" s="1">
        <v>1.48</v>
      </c>
      <c r="D234" s="1">
        <v>1.42</v>
      </c>
      <c r="E234" s="1">
        <f>'Сравнение с расчётом'!$P$7*'Проверка стенда по стёклам'!$D$8/100</f>
        <v>1.6068510407944609</v>
      </c>
      <c r="G234" s="1">
        <f t="shared" si="13"/>
        <v>0.8774926637274767</v>
      </c>
      <c r="H234" s="1">
        <f t="shared" si="14"/>
        <v>0.90860942485256457</v>
      </c>
      <c r="I234" s="1">
        <f t="shared" si="15"/>
        <v>0.92105612930259972</v>
      </c>
      <c r="J234" s="1">
        <f t="shared" si="16"/>
        <v>0.88371601595249427</v>
      </c>
    </row>
    <row r="235" spans="1:10" x14ac:dyDescent="0.3">
      <c r="A235" s="41">
        <v>1.45</v>
      </c>
      <c r="B235" s="1">
        <v>1.52</v>
      </c>
      <c r="C235" s="1">
        <v>1.49</v>
      </c>
      <c r="D235" s="1">
        <v>1.42</v>
      </c>
      <c r="E235" s="1">
        <f>'Сравнение с расчётом'!$P$7*'Проверка стенда по стёклам'!$D$8/100</f>
        <v>1.6068510407944609</v>
      </c>
      <c r="G235" s="1">
        <f t="shared" si="13"/>
        <v>0.902386072627547</v>
      </c>
      <c r="H235" s="1">
        <f t="shared" si="14"/>
        <v>0.94594953820267003</v>
      </c>
      <c r="I235" s="1">
        <f t="shared" si="15"/>
        <v>0.9272794815276173</v>
      </c>
      <c r="J235" s="1">
        <f t="shared" si="16"/>
        <v>0.88371601595249427</v>
      </c>
    </row>
    <row r="236" spans="1:10" x14ac:dyDescent="0.3">
      <c r="A236" s="41">
        <v>1.48</v>
      </c>
      <c r="B236" s="1">
        <v>1.56</v>
      </c>
      <c r="C236" s="1">
        <v>1.5</v>
      </c>
      <c r="D236" s="1">
        <v>1.42</v>
      </c>
      <c r="E236" s="1">
        <f>'Сравнение с расчётом'!$P$7*'Проверка стенда по стёклам'!$D$8/100</f>
        <v>1.6068510407944609</v>
      </c>
      <c r="G236" s="1">
        <f t="shared" si="13"/>
        <v>0.92105612930259972</v>
      </c>
      <c r="H236" s="1">
        <f t="shared" si="14"/>
        <v>0.97084294710274033</v>
      </c>
      <c r="I236" s="1">
        <f t="shared" si="15"/>
        <v>0.93350283375263488</v>
      </c>
      <c r="J236" s="1">
        <f t="shared" si="16"/>
        <v>0.88371601595249427</v>
      </c>
    </row>
    <row r="237" spans="1:10" x14ac:dyDescent="0.3">
      <c r="A237" s="41">
        <v>1.5</v>
      </c>
      <c r="B237" s="1">
        <v>1.58</v>
      </c>
      <c r="C237" s="1">
        <v>1.5</v>
      </c>
      <c r="D237" s="1">
        <v>1.42</v>
      </c>
      <c r="E237" s="1">
        <f>'Сравнение с расчётом'!$P$7*'Проверка стенда по стёклам'!$D$8/100</f>
        <v>1.6068510407944609</v>
      </c>
      <c r="G237" s="1">
        <f t="shared" si="13"/>
        <v>0.93350283375263488</v>
      </c>
      <c r="H237" s="1">
        <f t="shared" si="14"/>
        <v>0.98328965155277548</v>
      </c>
      <c r="I237" s="1">
        <f t="shared" si="15"/>
        <v>0.93350283375263488</v>
      </c>
      <c r="J237" s="1">
        <f t="shared" si="16"/>
        <v>0.88371601595249427</v>
      </c>
    </row>
    <row r="238" spans="1:10" x14ac:dyDescent="0.3">
      <c r="A238" s="41">
        <v>1.51</v>
      </c>
      <c r="B238" s="1">
        <v>1.58</v>
      </c>
      <c r="C238" s="1">
        <v>1.5</v>
      </c>
      <c r="D238" s="1">
        <v>1.41</v>
      </c>
      <c r="E238" s="1">
        <f>'Сравнение с расчётом'!$P$7*'Проверка стенда по стёклам'!$D$8/100</f>
        <v>1.6068510407944609</v>
      </c>
      <c r="G238" s="1">
        <f t="shared" si="13"/>
        <v>0.93972618597765245</v>
      </c>
      <c r="H238" s="1">
        <f t="shared" si="14"/>
        <v>0.98328965155277548</v>
      </c>
      <c r="I238" s="1">
        <f t="shared" si="15"/>
        <v>0.93350283375263488</v>
      </c>
      <c r="J238" s="1">
        <f t="shared" si="16"/>
        <v>0.8774926637274767</v>
      </c>
    </row>
    <row r="239" spans="1:10" x14ac:dyDescent="0.3">
      <c r="A239" s="41">
        <v>1.52</v>
      </c>
      <c r="B239" s="1">
        <v>1.58</v>
      </c>
      <c r="C239" s="1">
        <v>1.5</v>
      </c>
      <c r="D239" s="1">
        <v>1.4</v>
      </c>
      <c r="E239" s="1">
        <f>'Сравнение с расчётом'!$P$7*'Проверка стенда по стёклам'!$D$8/100</f>
        <v>1.6068510407944609</v>
      </c>
      <c r="G239" s="1">
        <f t="shared" si="13"/>
        <v>0.94594953820267003</v>
      </c>
      <c r="H239" s="1">
        <f t="shared" si="14"/>
        <v>0.98328965155277548</v>
      </c>
      <c r="I239" s="1">
        <f t="shared" si="15"/>
        <v>0.93350283375263488</v>
      </c>
      <c r="J239" s="1">
        <f t="shared" si="16"/>
        <v>0.87126931150245912</v>
      </c>
    </row>
    <row r="240" spans="1:10" x14ac:dyDescent="0.3">
      <c r="A240" s="41">
        <v>1.52</v>
      </c>
      <c r="B240" s="1">
        <v>1.58</v>
      </c>
      <c r="C240" s="1">
        <v>1.5</v>
      </c>
      <c r="D240" s="1">
        <v>1.41</v>
      </c>
      <c r="E240" s="1">
        <f>'Сравнение с расчётом'!$P$7*'Проверка стенда по стёклам'!$D$8/100</f>
        <v>1.6068510407944609</v>
      </c>
      <c r="G240" s="1">
        <f t="shared" si="13"/>
        <v>0.94594953820267003</v>
      </c>
      <c r="H240" s="1">
        <f t="shared" si="14"/>
        <v>0.98328965155277548</v>
      </c>
      <c r="I240" s="1">
        <f t="shared" si="15"/>
        <v>0.93350283375263488</v>
      </c>
      <c r="J240" s="1">
        <f t="shared" si="16"/>
        <v>0.8774926637274767</v>
      </c>
    </row>
    <row r="241" spans="1:10" x14ac:dyDescent="0.3">
      <c r="A241" s="41">
        <v>1.51</v>
      </c>
      <c r="B241" s="1">
        <v>1.58</v>
      </c>
      <c r="C241" s="1">
        <v>1.5</v>
      </c>
      <c r="D241" s="1">
        <v>1.41</v>
      </c>
      <c r="E241" s="1">
        <f>'Сравнение с расчётом'!$P$7*'Проверка стенда по стёклам'!$D$8/100</f>
        <v>1.6068510407944609</v>
      </c>
      <c r="G241" s="1">
        <f t="shared" si="13"/>
        <v>0.93972618597765245</v>
      </c>
      <c r="H241" s="1">
        <f t="shared" si="14"/>
        <v>0.98328965155277548</v>
      </c>
      <c r="I241" s="1">
        <f t="shared" si="15"/>
        <v>0.93350283375263488</v>
      </c>
      <c r="J241" s="1">
        <f t="shared" si="16"/>
        <v>0.8774926637274767</v>
      </c>
    </row>
    <row r="242" spans="1:10" x14ac:dyDescent="0.3">
      <c r="A242" s="41">
        <v>1.47</v>
      </c>
      <c r="B242" s="1">
        <v>1.58</v>
      </c>
      <c r="C242" s="1">
        <v>1.5</v>
      </c>
      <c r="D242" s="1">
        <v>1.42</v>
      </c>
      <c r="E242" s="1">
        <f>'Сравнение с расчётом'!$P$7*'Проверка стенда по стёклам'!$D$8/100</f>
        <v>1.6068510407944609</v>
      </c>
      <c r="G242" s="1">
        <f t="shared" si="13"/>
        <v>0.91483277707758215</v>
      </c>
      <c r="H242" s="1">
        <f t="shared" si="14"/>
        <v>0.98328965155277548</v>
      </c>
      <c r="I242" s="1">
        <f t="shared" si="15"/>
        <v>0.93350283375263488</v>
      </c>
      <c r="J242" s="1">
        <f t="shared" si="16"/>
        <v>0.88371601595249427</v>
      </c>
    </row>
    <row r="243" spans="1:10" x14ac:dyDescent="0.3">
      <c r="A243" s="41">
        <v>1.4</v>
      </c>
      <c r="B243" s="1">
        <v>1.54</v>
      </c>
      <c r="C243" s="1">
        <v>1.49</v>
      </c>
      <c r="D243" s="1">
        <v>1.44</v>
      </c>
      <c r="E243" s="1">
        <f>'Сравнение с расчётом'!$P$7*'Проверка стенда по стёклам'!$D$8/100</f>
        <v>1.6068510407944609</v>
      </c>
      <c r="G243" s="1">
        <f t="shared" si="13"/>
        <v>0.87126931150245912</v>
      </c>
      <c r="H243" s="1">
        <f t="shared" si="14"/>
        <v>0.95839624265270518</v>
      </c>
      <c r="I243" s="1">
        <f t="shared" si="15"/>
        <v>0.9272794815276173</v>
      </c>
      <c r="J243" s="1">
        <f t="shared" si="16"/>
        <v>0.89616272040252942</v>
      </c>
    </row>
    <row r="244" spans="1:10" x14ac:dyDescent="0.3">
      <c r="A244" s="41">
        <v>1.33</v>
      </c>
      <c r="B244" s="1">
        <v>1.43</v>
      </c>
      <c r="C244" s="1">
        <v>1.49</v>
      </c>
      <c r="D244" s="1">
        <v>1.45</v>
      </c>
      <c r="E244" s="1">
        <f>'Сравнение с расчётом'!$P$7*'Проверка стенда по стёклам'!$D$8/100</f>
        <v>1.6068510407944609</v>
      </c>
      <c r="G244" s="1">
        <f t="shared" si="13"/>
        <v>0.82770584592733631</v>
      </c>
      <c r="H244" s="1">
        <f t="shared" si="14"/>
        <v>0.88993936817751185</v>
      </c>
      <c r="I244" s="1">
        <f t="shared" si="15"/>
        <v>0.9272794815276173</v>
      </c>
      <c r="J244" s="1">
        <f t="shared" si="16"/>
        <v>0.902386072627547</v>
      </c>
    </row>
    <row r="245" spans="1:10" x14ac:dyDescent="0.3">
      <c r="A245" s="41">
        <v>1.26</v>
      </c>
      <c r="B245" s="1">
        <v>1.34</v>
      </c>
      <c r="C245" s="1">
        <v>1.49</v>
      </c>
      <c r="D245" s="1">
        <v>1.47</v>
      </c>
      <c r="E245" s="1">
        <f>'Сравнение с расчётом'!$P$7*'Проверка стенда по стёклам'!$D$8/100</f>
        <v>1.6068510407944609</v>
      </c>
      <c r="G245" s="1">
        <f t="shared" si="13"/>
        <v>0.78414238035221329</v>
      </c>
      <c r="H245" s="1">
        <f t="shared" si="14"/>
        <v>0.83392919815235389</v>
      </c>
      <c r="I245" s="1">
        <f t="shared" si="15"/>
        <v>0.9272794815276173</v>
      </c>
      <c r="J245" s="1">
        <f t="shared" si="16"/>
        <v>0.91483277707758215</v>
      </c>
    </row>
    <row r="246" spans="1:10" x14ac:dyDescent="0.3">
      <c r="A246" s="41">
        <v>1.22</v>
      </c>
      <c r="B246" s="1">
        <v>1.31</v>
      </c>
      <c r="C246" s="1">
        <v>1.5</v>
      </c>
      <c r="D246" s="1">
        <v>1.47</v>
      </c>
      <c r="E246" s="1">
        <f>'Сравнение с расчётом'!$P$7*'Проверка стенда по стёклам'!$D$8/100</f>
        <v>1.6068510407944609</v>
      </c>
      <c r="G246" s="1">
        <f t="shared" si="13"/>
        <v>0.75924897145214298</v>
      </c>
      <c r="H246" s="1">
        <f t="shared" si="14"/>
        <v>0.81525914147730116</v>
      </c>
      <c r="I246" s="1">
        <f t="shared" si="15"/>
        <v>0.93350283375263488</v>
      </c>
      <c r="J246" s="1">
        <f t="shared" si="16"/>
        <v>0.91483277707758215</v>
      </c>
    </row>
    <row r="247" spans="1:10" x14ac:dyDescent="0.3">
      <c r="A247" s="41">
        <v>1.23</v>
      </c>
      <c r="B247" s="1">
        <v>1.38</v>
      </c>
      <c r="C247" s="1">
        <v>1.5</v>
      </c>
      <c r="D247" s="1">
        <v>1.46</v>
      </c>
      <c r="E247" s="1">
        <f>'Сравнение с расчётом'!$P$7*'Проверка стенда по стёклам'!$D$8/100</f>
        <v>1.6068510407944609</v>
      </c>
      <c r="G247" s="1">
        <f t="shared" si="13"/>
        <v>0.76547232367716056</v>
      </c>
      <c r="H247" s="1">
        <f t="shared" si="14"/>
        <v>0.85882260705242397</v>
      </c>
      <c r="I247" s="1">
        <f t="shared" si="15"/>
        <v>0.93350283375263488</v>
      </c>
      <c r="J247" s="1">
        <f t="shared" si="16"/>
        <v>0.90860942485256457</v>
      </c>
    </row>
    <row r="248" spans="1:10" x14ac:dyDescent="0.3">
      <c r="A248" s="41">
        <v>1.29</v>
      </c>
      <c r="B248" s="1">
        <v>1.49</v>
      </c>
      <c r="C248" s="1">
        <v>1.51</v>
      </c>
      <c r="D248" s="1">
        <v>1.45</v>
      </c>
      <c r="E248" s="1">
        <f>'Сравнение с расчётом'!$P$7*'Проверка стенда по стёклам'!$D$8/100</f>
        <v>1.6068510407944609</v>
      </c>
      <c r="G248" s="1">
        <f t="shared" si="13"/>
        <v>0.80281243702726601</v>
      </c>
      <c r="H248" s="1">
        <f t="shared" si="14"/>
        <v>0.9272794815276173</v>
      </c>
      <c r="I248" s="1">
        <f t="shared" si="15"/>
        <v>0.93972618597765245</v>
      </c>
      <c r="J248" s="1">
        <f t="shared" si="16"/>
        <v>0.902386072627547</v>
      </c>
    </row>
    <row r="249" spans="1:10" x14ac:dyDescent="0.3">
      <c r="A249" s="41">
        <v>1.37</v>
      </c>
      <c r="B249" s="1">
        <v>1.58</v>
      </c>
      <c r="C249" s="1">
        <v>1.51</v>
      </c>
      <c r="D249" s="1">
        <v>1.45</v>
      </c>
      <c r="E249" s="1">
        <f>'Сравнение с расчётом'!$P$7*'Проверка стенда по стёклам'!$D$8/100</f>
        <v>1.6068510407944609</v>
      </c>
      <c r="G249" s="1">
        <f t="shared" si="13"/>
        <v>0.85259925482740662</v>
      </c>
      <c r="H249" s="1">
        <f t="shared" si="14"/>
        <v>0.98328965155277548</v>
      </c>
      <c r="I249" s="1">
        <f t="shared" si="15"/>
        <v>0.93972618597765245</v>
      </c>
      <c r="J249" s="1">
        <f t="shared" si="16"/>
        <v>0.902386072627547</v>
      </c>
    </row>
    <row r="250" spans="1:10" x14ac:dyDescent="0.3">
      <c r="A250" s="41">
        <v>1.42</v>
      </c>
      <c r="B250" s="1">
        <v>1.58</v>
      </c>
      <c r="C250" s="1">
        <v>1.5</v>
      </c>
      <c r="D250" s="1">
        <v>1.44</v>
      </c>
      <c r="E250" s="1">
        <f>'Сравнение с расчётом'!$P$7*'Проверка стенда по стёклам'!$D$8/100</f>
        <v>1.6068510407944609</v>
      </c>
      <c r="G250" s="1">
        <f t="shared" si="13"/>
        <v>0.88371601595249427</v>
      </c>
      <c r="H250" s="1">
        <f t="shared" si="14"/>
        <v>0.98328965155277548</v>
      </c>
      <c r="I250" s="1">
        <f t="shared" si="15"/>
        <v>0.93350283375263488</v>
      </c>
      <c r="J250" s="1">
        <f t="shared" si="16"/>
        <v>0.89616272040252942</v>
      </c>
    </row>
    <row r="251" spans="1:10" x14ac:dyDescent="0.3">
      <c r="A251" s="41">
        <v>1.34</v>
      </c>
      <c r="B251" s="1">
        <v>1.58</v>
      </c>
      <c r="C251" s="1">
        <v>1.49</v>
      </c>
      <c r="D251" s="1">
        <v>1.44</v>
      </c>
      <c r="E251" s="1">
        <f>'Сравнение с расчётом'!$P$7*'Проверка стенда по стёклам'!$D$8/100</f>
        <v>1.6068510407944609</v>
      </c>
      <c r="G251" s="1">
        <f t="shared" si="13"/>
        <v>0.83392919815235389</v>
      </c>
      <c r="H251" s="1">
        <f t="shared" si="14"/>
        <v>0.98328965155277548</v>
      </c>
      <c r="I251" s="1">
        <f t="shared" si="15"/>
        <v>0.9272794815276173</v>
      </c>
      <c r="J251" s="1">
        <f t="shared" si="16"/>
        <v>0.89616272040252942</v>
      </c>
    </row>
    <row r="252" spans="1:10" x14ac:dyDescent="0.3">
      <c r="A252" s="41">
        <v>1.18</v>
      </c>
      <c r="B252" s="1">
        <v>1.56</v>
      </c>
      <c r="C252" s="1">
        <v>1.47</v>
      </c>
      <c r="D252" s="1">
        <v>1.43</v>
      </c>
      <c r="E252" s="1">
        <f>'Сравнение с расчётом'!$P$7*'Проверка стенда по стёклам'!$D$8/100</f>
        <v>1.6068510407944609</v>
      </c>
      <c r="G252" s="1">
        <f t="shared" si="13"/>
        <v>0.73435556255207268</v>
      </c>
      <c r="H252" s="1">
        <f t="shared" si="14"/>
        <v>0.97084294710274033</v>
      </c>
      <c r="I252" s="1">
        <f t="shared" si="15"/>
        <v>0.91483277707758215</v>
      </c>
      <c r="J252" s="1">
        <f t="shared" si="16"/>
        <v>0.88993936817751185</v>
      </c>
    </row>
    <row r="253" spans="1:10" x14ac:dyDescent="0.3">
      <c r="A253" s="41">
        <v>1.08</v>
      </c>
      <c r="B253" s="1">
        <v>1.53</v>
      </c>
      <c r="C253" s="1">
        <v>1.44</v>
      </c>
      <c r="D253" s="1">
        <v>1.42</v>
      </c>
      <c r="E253" s="1">
        <f>'Сравнение с расчётом'!$P$7*'Проверка стенда по стёклам'!$D$8/100</f>
        <v>1.6068510407944609</v>
      </c>
      <c r="G253" s="1">
        <f t="shared" si="13"/>
        <v>0.67212204030189715</v>
      </c>
      <c r="H253" s="1">
        <f t="shared" si="14"/>
        <v>0.9521728904276876</v>
      </c>
      <c r="I253" s="1">
        <f t="shared" si="15"/>
        <v>0.89616272040252942</v>
      </c>
      <c r="J253" s="1">
        <f t="shared" si="16"/>
        <v>0.88371601595249427</v>
      </c>
    </row>
    <row r="254" spans="1:10" x14ac:dyDescent="0.3">
      <c r="A254" s="41">
        <v>1.1299999999999999</v>
      </c>
      <c r="B254" s="1">
        <v>1.44</v>
      </c>
      <c r="C254" s="1">
        <v>1.4</v>
      </c>
      <c r="D254" s="1">
        <v>1.42</v>
      </c>
      <c r="E254" s="1">
        <f>'Сравнение с расчётом'!$P$7*'Проверка стенда по стёклам'!$D$8/100</f>
        <v>1.6068510407944609</v>
      </c>
      <c r="G254" s="1">
        <f t="shared" si="13"/>
        <v>0.70323880142698492</v>
      </c>
      <c r="H254" s="1">
        <f t="shared" si="14"/>
        <v>0.89616272040252942</v>
      </c>
      <c r="I254" s="1">
        <f t="shared" si="15"/>
        <v>0.87126931150245912</v>
      </c>
      <c r="J254" s="1">
        <f t="shared" si="16"/>
        <v>0.88371601595249427</v>
      </c>
    </row>
    <row r="255" spans="1:10" x14ac:dyDescent="0.3">
      <c r="A255" s="41">
        <v>1.22</v>
      </c>
      <c r="B255" s="1">
        <v>1.33</v>
      </c>
      <c r="C255" s="1">
        <v>1.36</v>
      </c>
      <c r="D255" s="1">
        <v>1.42</v>
      </c>
      <c r="E255" s="1">
        <f>'Сравнение с расчётом'!$P$7*'Проверка стенда по стёклам'!$D$8/100</f>
        <v>1.6068510407944609</v>
      </c>
      <c r="G255" s="1">
        <f t="shared" si="13"/>
        <v>0.75924897145214298</v>
      </c>
      <c r="H255" s="1">
        <f t="shared" si="14"/>
        <v>0.82770584592733631</v>
      </c>
      <c r="I255" s="1">
        <f t="shared" si="15"/>
        <v>0.84637590260238904</v>
      </c>
      <c r="J255" s="1">
        <f t="shared" si="16"/>
        <v>0.88371601595249427</v>
      </c>
    </row>
    <row r="256" spans="1:10" x14ac:dyDescent="0.3">
      <c r="A256" s="41">
        <v>1.22</v>
      </c>
      <c r="B256" s="1">
        <v>1.22</v>
      </c>
      <c r="C256" s="1">
        <v>1.29</v>
      </c>
      <c r="D256" s="1">
        <v>1.43</v>
      </c>
      <c r="E256" s="1">
        <f>'Сравнение с расчётом'!$P$7*'Проверка стенда по стёклам'!$D$8/100</f>
        <v>1.6068510407944609</v>
      </c>
      <c r="G256" s="1">
        <f t="shared" si="13"/>
        <v>0.75924897145214298</v>
      </c>
      <c r="H256" s="1">
        <f t="shared" si="14"/>
        <v>0.75924897145214298</v>
      </c>
      <c r="I256" s="1">
        <f t="shared" si="15"/>
        <v>0.80281243702726601</v>
      </c>
      <c r="J256" s="1">
        <f t="shared" si="16"/>
        <v>0.88993936817751185</v>
      </c>
    </row>
    <row r="257" spans="1:10" x14ac:dyDescent="0.3">
      <c r="A257" s="41">
        <v>1.1299999999999999</v>
      </c>
      <c r="B257" s="1">
        <v>1.08</v>
      </c>
      <c r="C257" s="1">
        <v>1.22</v>
      </c>
      <c r="D257" s="1">
        <v>1.42</v>
      </c>
      <c r="E257" s="1">
        <f>'Сравнение с расчётом'!$P$7*'Проверка стенда по стёклам'!$D$8/100</f>
        <v>1.6068510407944609</v>
      </c>
      <c r="G257" s="1">
        <f t="shared" si="13"/>
        <v>0.70323880142698492</v>
      </c>
      <c r="H257" s="1">
        <f t="shared" si="14"/>
        <v>0.67212204030189715</v>
      </c>
      <c r="I257" s="1">
        <f t="shared" si="15"/>
        <v>0.75924897145214298</v>
      </c>
      <c r="J257" s="1">
        <f t="shared" si="16"/>
        <v>0.88371601595249427</v>
      </c>
    </row>
    <row r="258" spans="1:10" x14ac:dyDescent="0.3">
      <c r="A258" s="41">
        <v>1.03</v>
      </c>
      <c r="B258" s="1">
        <v>0.97</v>
      </c>
      <c r="C258" s="1">
        <v>1.1299999999999999</v>
      </c>
      <c r="D258" s="1">
        <v>1.41</v>
      </c>
      <c r="E258" s="1">
        <f>'Сравнение с расчётом'!$P$7*'Проверка стенда по стёклам'!$D$8/100</f>
        <v>1.6068510407944609</v>
      </c>
      <c r="G258" s="1">
        <f t="shared" si="13"/>
        <v>0.64100527917680927</v>
      </c>
      <c r="H258" s="1">
        <f t="shared" si="14"/>
        <v>0.60366516582670382</v>
      </c>
      <c r="I258" s="1">
        <f t="shared" si="15"/>
        <v>0.70323880142698492</v>
      </c>
      <c r="J258" s="1">
        <f t="shared" si="16"/>
        <v>0.8774926637274767</v>
      </c>
    </row>
    <row r="259" spans="1:10" x14ac:dyDescent="0.3">
      <c r="A259" s="41">
        <v>0.96</v>
      </c>
      <c r="B259" s="1">
        <v>0.88</v>
      </c>
      <c r="C259" s="1">
        <v>1.04</v>
      </c>
      <c r="D259" s="1">
        <v>1.4</v>
      </c>
      <c r="E259" s="1">
        <f>'Сравнение с расчётом'!$P$7*'Проверка стенда по стёклам'!$D$8/100</f>
        <v>1.6068510407944609</v>
      </c>
      <c r="G259" s="1">
        <f t="shared" si="13"/>
        <v>0.59744181360168624</v>
      </c>
      <c r="H259" s="1">
        <f t="shared" si="14"/>
        <v>0.54765499580154575</v>
      </c>
      <c r="I259" s="1">
        <f t="shared" si="15"/>
        <v>0.64722863140182685</v>
      </c>
      <c r="J259" s="1">
        <f t="shared" si="16"/>
        <v>0.87126931150245912</v>
      </c>
    </row>
    <row r="260" spans="1:10" x14ac:dyDescent="0.3">
      <c r="A260" s="41">
        <v>0.9</v>
      </c>
      <c r="B260" s="1">
        <v>0.85</v>
      </c>
      <c r="C260" s="1">
        <v>0.94</v>
      </c>
      <c r="D260" s="1">
        <v>1.38</v>
      </c>
      <c r="E260" s="1">
        <f>'Сравнение с расчётом'!$P$7*'Проверка стенда по стёклам'!$D$8/100</f>
        <v>1.6068510407944609</v>
      </c>
      <c r="G260" s="1">
        <f t="shared" si="13"/>
        <v>0.5601017002515809</v>
      </c>
      <c r="H260" s="1">
        <f t="shared" si="14"/>
        <v>0.52898493912649314</v>
      </c>
      <c r="I260" s="1">
        <f t="shared" si="15"/>
        <v>0.5849951091516512</v>
      </c>
      <c r="J260" s="1">
        <f t="shared" si="16"/>
        <v>0.85882260705242397</v>
      </c>
    </row>
    <row r="261" spans="1:10" x14ac:dyDescent="0.3">
      <c r="A261" s="41">
        <v>0.87</v>
      </c>
      <c r="B261" s="1">
        <v>0.88</v>
      </c>
      <c r="C261" s="1">
        <v>0.88</v>
      </c>
      <c r="D261" s="1">
        <v>1.36</v>
      </c>
      <c r="E261" s="1">
        <f>'Сравнение с расчётом'!$P$7*'Проверка стенда по стёклам'!$D$8/100</f>
        <v>1.6068510407944609</v>
      </c>
      <c r="G261" s="1">
        <f t="shared" si="13"/>
        <v>0.54143164357652818</v>
      </c>
      <c r="H261" s="1">
        <f t="shared" si="14"/>
        <v>0.54765499580154575</v>
      </c>
      <c r="I261" s="1">
        <f t="shared" si="15"/>
        <v>0.54765499580154575</v>
      </c>
      <c r="J261" s="1">
        <f t="shared" si="16"/>
        <v>0.84637590260238904</v>
      </c>
    </row>
    <row r="262" spans="1:10" x14ac:dyDescent="0.3">
      <c r="A262" s="41">
        <v>0.88</v>
      </c>
      <c r="B262" s="1">
        <v>0.96</v>
      </c>
      <c r="C262" s="1">
        <v>0.84</v>
      </c>
      <c r="D262" s="1">
        <v>1.35</v>
      </c>
      <c r="E262" s="1">
        <f>'Сравнение с расчётом'!$P$7*'Проверка стенда по стёклам'!$D$8/100</f>
        <v>1.6068510407944609</v>
      </c>
      <c r="G262" s="1">
        <f t="shared" si="13"/>
        <v>0.54765499580154575</v>
      </c>
      <c r="H262" s="1">
        <f t="shared" si="14"/>
        <v>0.59744181360168624</v>
      </c>
      <c r="I262" s="1">
        <f t="shared" si="15"/>
        <v>0.52276158690147556</v>
      </c>
      <c r="J262" s="1">
        <f t="shared" si="16"/>
        <v>0.84015255037737147</v>
      </c>
    </row>
    <row r="263" spans="1:10" x14ac:dyDescent="0.3">
      <c r="A263" s="41">
        <v>0.92</v>
      </c>
      <c r="B263" s="1">
        <v>1.05</v>
      </c>
      <c r="C263" s="1">
        <v>0.87</v>
      </c>
      <c r="D263" s="1">
        <v>1.34</v>
      </c>
      <c r="E263" s="1">
        <f>'Сравнение с расчётом'!$P$7*'Проверка стенда по стёклам'!$D$8/100</f>
        <v>1.6068510407944609</v>
      </c>
      <c r="G263" s="1">
        <f t="shared" si="13"/>
        <v>0.57254840470161605</v>
      </c>
      <c r="H263" s="1">
        <f t="shared" si="14"/>
        <v>0.65345198362684442</v>
      </c>
      <c r="I263" s="1">
        <f t="shared" si="15"/>
        <v>0.54143164357652818</v>
      </c>
      <c r="J263" s="1">
        <f t="shared" si="16"/>
        <v>0.83392919815235389</v>
      </c>
    </row>
    <row r="264" spans="1:10" x14ac:dyDescent="0.3">
      <c r="A264" s="41">
        <v>1</v>
      </c>
      <c r="B264" s="1">
        <v>1.1499999999999999</v>
      </c>
      <c r="C264" s="1">
        <v>0.93</v>
      </c>
      <c r="D264" s="1">
        <v>1.33</v>
      </c>
      <c r="E264" s="1">
        <f>'Сравнение с расчётом'!$P$7*'Проверка стенда по стёклам'!$D$8/100</f>
        <v>1.6068510407944609</v>
      </c>
      <c r="G264" s="1">
        <f t="shared" si="13"/>
        <v>0.62233522250175655</v>
      </c>
      <c r="H264" s="1">
        <f t="shared" si="14"/>
        <v>0.71568550587702007</v>
      </c>
      <c r="I264" s="1">
        <f t="shared" si="15"/>
        <v>0.57877175692663363</v>
      </c>
      <c r="J264" s="1">
        <f t="shared" si="16"/>
        <v>0.82770584592733631</v>
      </c>
    </row>
    <row r="265" spans="1:10" x14ac:dyDescent="0.3">
      <c r="A265" s="41">
        <v>1.1000000000000001</v>
      </c>
      <c r="B265" s="1">
        <v>1.27</v>
      </c>
      <c r="C265" s="1">
        <v>1.02</v>
      </c>
      <c r="D265" s="1">
        <v>1.33</v>
      </c>
      <c r="E265" s="1">
        <f>'Сравнение с расчётом'!$P$7*'Проверка стенда по стёклам'!$D$8/100</f>
        <v>1.6068510407944609</v>
      </c>
      <c r="G265" s="1">
        <f t="shared" si="13"/>
        <v>0.6845687447519323</v>
      </c>
      <c r="H265" s="1">
        <f t="shared" si="14"/>
        <v>0.79036573257723086</v>
      </c>
      <c r="I265" s="1">
        <f t="shared" si="15"/>
        <v>0.6347819269517917</v>
      </c>
      <c r="J265" s="1">
        <f t="shared" si="16"/>
        <v>0.82770584592733631</v>
      </c>
    </row>
    <row r="266" spans="1:10" x14ac:dyDescent="0.3">
      <c r="A266" s="41">
        <v>1.2</v>
      </c>
      <c r="B266" s="1">
        <v>1.35</v>
      </c>
      <c r="C266" s="1">
        <v>1.1299999999999999</v>
      </c>
      <c r="D266" s="1">
        <v>1.33</v>
      </c>
      <c r="E266" s="1">
        <f>'Сравнение с расчётом'!$P$7*'Проверка стенда по стёклам'!$D$8/100</f>
        <v>1.6068510407944609</v>
      </c>
      <c r="G266" s="1">
        <f t="shared" si="13"/>
        <v>0.74680226700210783</v>
      </c>
      <c r="H266" s="1">
        <f t="shared" si="14"/>
        <v>0.84015255037737147</v>
      </c>
      <c r="I266" s="1">
        <f t="shared" si="15"/>
        <v>0.70323880142698492</v>
      </c>
      <c r="J266" s="1">
        <f t="shared" si="16"/>
        <v>0.82770584592733631</v>
      </c>
    </row>
    <row r="267" spans="1:10" x14ac:dyDescent="0.3">
      <c r="A267" s="41">
        <v>1.31</v>
      </c>
      <c r="B267" s="1">
        <v>1.4</v>
      </c>
      <c r="C267" s="1">
        <v>1.22</v>
      </c>
      <c r="D267" s="1">
        <v>1.34</v>
      </c>
      <c r="E267" s="1">
        <f>'Сравнение с расчётом'!$P$7*'Проверка стенда по стёклам'!$D$8/100</f>
        <v>1.6068510407944609</v>
      </c>
      <c r="G267" s="1">
        <f t="shared" si="13"/>
        <v>0.81525914147730116</v>
      </c>
      <c r="H267" s="1">
        <f t="shared" si="14"/>
        <v>0.87126931150245912</v>
      </c>
      <c r="I267" s="1">
        <f t="shared" si="15"/>
        <v>0.75924897145214298</v>
      </c>
      <c r="J267" s="1">
        <f t="shared" si="16"/>
        <v>0.83392919815235389</v>
      </c>
    </row>
    <row r="268" spans="1:10" x14ac:dyDescent="0.3">
      <c r="A268" s="41">
        <v>1.36</v>
      </c>
      <c r="B268" s="1">
        <v>1.45</v>
      </c>
      <c r="C268" s="1">
        <v>1.31</v>
      </c>
      <c r="D268" s="1">
        <v>1.36</v>
      </c>
      <c r="E268" s="1">
        <f>'Сравнение с расчётом'!$P$7*'Проверка стенда по стёклам'!$D$8/100</f>
        <v>1.6068510407944609</v>
      </c>
      <c r="G268" s="1">
        <f t="shared" ref="G268:G297" si="17">A268/$E268</f>
        <v>0.84637590260238904</v>
      </c>
      <c r="H268" s="1">
        <f t="shared" ref="H268:H297" si="18">B268/$E268</f>
        <v>0.902386072627547</v>
      </c>
      <c r="I268" s="1">
        <f t="shared" ref="I268:I297" si="19">C268/$E268</f>
        <v>0.81525914147730116</v>
      </c>
      <c r="J268" s="1">
        <f t="shared" ref="J268:J297" si="20">D268/$E268</f>
        <v>0.84637590260238904</v>
      </c>
    </row>
    <row r="269" spans="1:10" x14ac:dyDescent="0.3">
      <c r="A269" s="41">
        <v>1.32</v>
      </c>
      <c r="B269" s="1">
        <v>1.49</v>
      </c>
      <c r="C269" s="1">
        <v>1.38</v>
      </c>
      <c r="D269" s="1">
        <v>1.37</v>
      </c>
      <c r="E269" s="1">
        <f>'Сравнение с расчётом'!$P$7*'Проверка стенда по стёклам'!$D$8/100</f>
        <v>1.6068510407944609</v>
      </c>
      <c r="G269" s="1">
        <f t="shared" si="17"/>
        <v>0.82148249370231874</v>
      </c>
      <c r="H269" s="1">
        <f t="shared" si="18"/>
        <v>0.9272794815276173</v>
      </c>
      <c r="I269" s="1">
        <f t="shared" si="19"/>
        <v>0.85882260705242397</v>
      </c>
      <c r="J269" s="1">
        <f t="shared" si="20"/>
        <v>0.85259925482740662</v>
      </c>
    </row>
    <row r="270" spans="1:10" x14ac:dyDescent="0.3">
      <c r="A270" s="41">
        <v>1.23</v>
      </c>
      <c r="B270" s="1">
        <v>1.53</v>
      </c>
      <c r="C270" s="1">
        <v>1.42</v>
      </c>
      <c r="D270" s="1">
        <v>1.39</v>
      </c>
      <c r="E270" s="1">
        <f>'Сравнение с расчётом'!$P$7*'Проверка стенда по стёклам'!$D$8/100</f>
        <v>1.6068510407944609</v>
      </c>
      <c r="G270" s="1">
        <f t="shared" si="17"/>
        <v>0.76547232367716056</v>
      </c>
      <c r="H270" s="1">
        <f t="shared" si="18"/>
        <v>0.9521728904276876</v>
      </c>
      <c r="I270" s="1">
        <f t="shared" si="19"/>
        <v>0.88371601595249427</v>
      </c>
      <c r="J270" s="1">
        <f t="shared" si="20"/>
        <v>0.86504595927744155</v>
      </c>
    </row>
    <row r="271" spans="1:10" x14ac:dyDescent="0.3">
      <c r="A271" s="41">
        <v>1.19</v>
      </c>
      <c r="B271" s="1">
        <v>1.56</v>
      </c>
      <c r="C271" s="1">
        <v>1.45</v>
      </c>
      <c r="D271" s="1">
        <v>1.41</v>
      </c>
      <c r="E271" s="1">
        <f>'Сравнение с расчётом'!$P$7*'Проверка стенда по стёклам'!$D$8/100</f>
        <v>1.6068510407944609</v>
      </c>
      <c r="G271" s="1">
        <f t="shared" si="17"/>
        <v>0.74057891477709026</v>
      </c>
      <c r="H271" s="1">
        <f t="shared" si="18"/>
        <v>0.97084294710274033</v>
      </c>
      <c r="I271" s="1">
        <f t="shared" si="19"/>
        <v>0.902386072627547</v>
      </c>
      <c r="J271" s="1">
        <f t="shared" si="20"/>
        <v>0.8774926637274767</v>
      </c>
    </row>
    <row r="272" spans="1:10" x14ac:dyDescent="0.3">
      <c r="A272" s="41">
        <v>1.24</v>
      </c>
      <c r="B272" s="1">
        <v>1.58</v>
      </c>
      <c r="C272" s="1">
        <v>1.48</v>
      </c>
      <c r="D272" s="1">
        <v>1.42</v>
      </c>
      <c r="E272" s="1">
        <f>'Сравнение с расчётом'!$P$7*'Проверка стенда по стёклам'!$D$8/100</f>
        <v>1.6068510407944609</v>
      </c>
      <c r="G272" s="1">
        <f t="shared" si="17"/>
        <v>0.77169567590217814</v>
      </c>
      <c r="H272" s="1">
        <f t="shared" si="18"/>
        <v>0.98328965155277548</v>
      </c>
      <c r="I272" s="1">
        <f t="shared" si="19"/>
        <v>0.92105612930259972</v>
      </c>
      <c r="J272" s="1">
        <f t="shared" si="20"/>
        <v>0.88371601595249427</v>
      </c>
    </row>
    <row r="273" spans="1:10" x14ac:dyDescent="0.3">
      <c r="A273" s="41">
        <v>1.35</v>
      </c>
      <c r="B273" s="1">
        <v>1.54</v>
      </c>
      <c r="C273" s="1">
        <v>1.5</v>
      </c>
      <c r="D273" s="1">
        <v>1.43</v>
      </c>
      <c r="E273" s="1">
        <f>'Сравнение с расчётом'!$P$7*'Проверка стенда по стёклам'!$D$8/100</f>
        <v>1.6068510407944609</v>
      </c>
      <c r="G273" s="1">
        <f t="shared" si="17"/>
        <v>0.84015255037737147</v>
      </c>
      <c r="H273" s="1">
        <f t="shared" si="18"/>
        <v>0.95839624265270518</v>
      </c>
      <c r="I273" s="1">
        <f t="shared" si="19"/>
        <v>0.93350283375263488</v>
      </c>
      <c r="J273" s="1">
        <f t="shared" si="20"/>
        <v>0.88993936817751185</v>
      </c>
    </row>
    <row r="274" spans="1:10" x14ac:dyDescent="0.3">
      <c r="A274" s="41">
        <v>1.42</v>
      </c>
      <c r="B274" s="1">
        <v>1.43</v>
      </c>
      <c r="C274" s="1">
        <v>1.5</v>
      </c>
      <c r="D274" s="1">
        <v>1.44</v>
      </c>
      <c r="E274" s="1">
        <f>'Сравнение с расчётом'!$P$7*'Проверка стенда по стёклам'!$D$8/100</f>
        <v>1.6068510407944609</v>
      </c>
      <c r="G274" s="1">
        <f t="shared" si="17"/>
        <v>0.88371601595249427</v>
      </c>
      <c r="H274" s="1">
        <f t="shared" si="18"/>
        <v>0.88993936817751185</v>
      </c>
      <c r="I274" s="1">
        <f t="shared" si="19"/>
        <v>0.93350283375263488</v>
      </c>
      <c r="J274" s="1">
        <f t="shared" si="20"/>
        <v>0.89616272040252942</v>
      </c>
    </row>
    <row r="275" spans="1:10" x14ac:dyDescent="0.3">
      <c r="A275" s="41">
        <v>1.39</v>
      </c>
      <c r="B275" s="1">
        <v>1.28</v>
      </c>
      <c r="C275" s="1">
        <v>1.5</v>
      </c>
      <c r="D275" s="1">
        <v>1.45</v>
      </c>
      <c r="E275" s="1">
        <f>'Сравнение с расчётом'!$P$7*'Проверка стенда по стёклам'!$D$8/100</f>
        <v>1.6068510407944609</v>
      </c>
      <c r="G275" s="1">
        <f t="shared" si="17"/>
        <v>0.86504595927744155</v>
      </c>
      <c r="H275" s="1">
        <f t="shared" si="18"/>
        <v>0.79658908480224844</v>
      </c>
      <c r="I275" s="1">
        <f t="shared" si="19"/>
        <v>0.93350283375263488</v>
      </c>
      <c r="J275" s="1">
        <f t="shared" si="20"/>
        <v>0.902386072627547</v>
      </c>
    </row>
    <row r="276" spans="1:10" x14ac:dyDescent="0.3">
      <c r="A276" s="41">
        <v>1.32</v>
      </c>
      <c r="B276" s="1">
        <v>1.22</v>
      </c>
      <c r="C276" s="1">
        <v>1.49</v>
      </c>
      <c r="D276" s="1">
        <v>1.45</v>
      </c>
      <c r="E276" s="1">
        <f>'Сравнение с расчётом'!$P$7*'Проверка стенда по стёклам'!$D$8/100</f>
        <v>1.6068510407944609</v>
      </c>
      <c r="G276" s="1">
        <f t="shared" si="17"/>
        <v>0.82148249370231874</v>
      </c>
      <c r="H276" s="1">
        <f t="shared" si="18"/>
        <v>0.75924897145214298</v>
      </c>
      <c r="I276" s="1">
        <f t="shared" si="19"/>
        <v>0.9272794815276173</v>
      </c>
      <c r="J276" s="1">
        <f t="shared" si="20"/>
        <v>0.902386072627547</v>
      </c>
    </row>
    <row r="277" spans="1:10" x14ac:dyDescent="0.3">
      <c r="A277" s="41">
        <v>1.26</v>
      </c>
      <c r="B277" s="1">
        <v>1.28</v>
      </c>
      <c r="C277" s="1">
        <v>1.48</v>
      </c>
      <c r="D277" s="1">
        <v>1.45</v>
      </c>
      <c r="E277" s="1">
        <f>'Сравнение с расчётом'!$P$7*'Проверка стенда по стёклам'!$D$8/100</f>
        <v>1.6068510407944609</v>
      </c>
      <c r="G277" s="1">
        <f t="shared" si="17"/>
        <v>0.78414238035221329</v>
      </c>
      <c r="H277" s="1">
        <f t="shared" si="18"/>
        <v>0.79658908480224844</v>
      </c>
      <c r="I277" s="1">
        <f t="shared" si="19"/>
        <v>0.92105612930259972</v>
      </c>
      <c r="J277" s="1">
        <f t="shared" si="20"/>
        <v>0.902386072627547</v>
      </c>
    </row>
    <row r="278" spans="1:10" x14ac:dyDescent="0.3">
      <c r="A278" s="41">
        <v>1.23</v>
      </c>
      <c r="B278" s="1">
        <v>1.41</v>
      </c>
      <c r="C278" s="1">
        <v>1.47</v>
      </c>
      <c r="D278" s="1">
        <v>1.45</v>
      </c>
      <c r="E278" s="1">
        <f>'Сравнение с расчётом'!$P$7*'Проверка стенда по стёклам'!$D$8/100</f>
        <v>1.6068510407944609</v>
      </c>
      <c r="G278" s="1">
        <f t="shared" si="17"/>
        <v>0.76547232367716056</v>
      </c>
      <c r="H278" s="1">
        <f t="shared" si="18"/>
        <v>0.8774926637274767</v>
      </c>
      <c r="I278" s="1">
        <f t="shared" si="19"/>
        <v>0.91483277707758215</v>
      </c>
      <c r="J278" s="1">
        <f t="shared" si="20"/>
        <v>0.902386072627547</v>
      </c>
    </row>
    <row r="279" spans="1:10" x14ac:dyDescent="0.3">
      <c r="A279" s="41">
        <v>1.25</v>
      </c>
      <c r="B279" s="1">
        <v>1.53</v>
      </c>
      <c r="C279" s="1">
        <v>1.46</v>
      </c>
      <c r="D279" s="1">
        <v>1.45</v>
      </c>
      <c r="E279" s="1">
        <f>'Сравнение с расчётом'!$P$7*'Проверка стенда по стёклам'!$D$8/100</f>
        <v>1.6068510407944609</v>
      </c>
      <c r="G279" s="1">
        <f t="shared" si="17"/>
        <v>0.77791902812719571</v>
      </c>
      <c r="H279" s="1">
        <f t="shared" si="18"/>
        <v>0.9521728904276876</v>
      </c>
      <c r="I279" s="1">
        <f t="shared" si="19"/>
        <v>0.90860942485256457</v>
      </c>
      <c r="J279" s="1">
        <f t="shared" si="20"/>
        <v>0.902386072627547</v>
      </c>
    </row>
    <row r="280" spans="1:10" x14ac:dyDescent="0.3">
      <c r="A280" s="41">
        <v>1.3</v>
      </c>
      <c r="B280" s="1">
        <v>1.58</v>
      </c>
      <c r="C280" s="1">
        <v>1.46</v>
      </c>
      <c r="D280" s="1">
        <v>1.45</v>
      </c>
      <c r="E280" s="1">
        <f>'Сравнение с расчётом'!$P$7*'Проверка стенда по стёклам'!$D$8/100</f>
        <v>1.6068510407944609</v>
      </c>
      <c r="G280" s="1">
        <f t="shared" si="17"/>
        <v>0.80903578925228359</v>
      </c>
      <c r="H280" s="1">
        <f t="shared" si="18"/>
        <v>0.98328965155277548</v>
      </c>
      <c r="I280" s="1">
        <f t="shared" si="19"/>
        <v>0.90860942485256457</v>
      </c>
      <c r="J280" s="1">
        <f t="shared" si="20"/>
        <v>0.902386072627547</v>
      </c>
    </row>
    <row r="281" spans="1:10" x14ac:dyDescent="0.3">
      <c r="A281" s="41">
        <v>1.37</v>
      </c>
      <c r="B281" s="1">
        <v>1.58</v>
      </c>
      <c r="C281" s="1">
        <v>1.46</v>
      </c>
      <c r="D281" s="1">
        <v>1.45</v>
      </c>
      <c r="E281" s="1">
        <f>'Сравнение с расчётом'!$P$7*'Проверка стенда по стёклам'!$D$8/100</f>
        <v>1.6068510407944609</v>
      </c>
      <c r="G281" s="1">
        <f t="shared" si="17"/>
        <v>0.85259925482740662</v>
      </c>
      <c r="H281" s="1">
        <f t="shared" si="18"/>
        <v>0.98328965155277548</v>
      </c>
      <c r="I281" s="1">
        <f t="shared" si="19"/>
        <v>0.90860942485256457</v>
      </c>
      <c r="J281" s="1">
        <f t="shared" si="20"/>
        <v>0.902386072627547</v>
      </c>
    </row>
    <row r="282" spans="1:10" x14ac:dyDescent="0.3">
      <c r="A282" s="41">
        <v>1.44</v>
      </c>
      <c r="B282" s="1">
        <v>1.58</v>
      </c>
      <c r="C282" s="1">
        <v>1.46</v>
      </c>
      <c r="D282" s="1">
        <v>1.44</v>
      </c>
      <c r="E282" s="1">
        <f>'Сравнение с расчётом'!$P$7*'Проверка стенда по стёклам'!$D$8/100</f>
        <v>1.6068510407944609</v>
      </c>
      <c r="G282" s="1">
        <f t="shared" si="17"/>
        <v>0.89616272040252942</v>
      </c>
      <c r="H282" s="1">
        <f t="shared" si="18"/>
        <v>0.98328965155277548</v>
      </c>
      <c r="I282" s="1">
        <f t="shared" si="19"/>
        <v>0.90860942485256457</v>
      </c>
      <c r="J282" s="1">
        <f t="shared" si="20"/>
        <v>0.89616272040252942</v>
      </c>
    </row>
    <row r="283" spans="1:10" x14ac:dyDescent="0.3">
      <c r="A283" s="41">
        <v>1.48</v>
      </c>
      <c r="B283" s="1">
        <v>1.58</v>
      </c>
      <c r="C283" s="1">
        <v>1.46</v>
      </c>
      <c r="D283" s="1">
        <v>1.44</v>
      </c>
      <c r="E283" s="1">
        <f>'Сравнение с расчётом'!$P$7*'Проверка стенда по стёклам'!$D$8/100</f>
        <v>1.6068510407944609</v>
      </c>
      <c r="G283" s="1">
        <f t="shared" si="17"/>
        <v>0.92105612930259972</v>
      </c>
      <c r="H283" s="1">
        <f t="shared" si="18"/>
        <v>0.98328965155277548</v>
      </c>
      <c r="I283" s="1">
        <f t="shared" si="19"/>
        <v>0.90860942485256457</v>
      </c>
      <c r="J283" s="1">
        <f t="shared" si="20"/>
        <v>0.89616272040252942</v>
      </c>
    </row>
    <row r="284" spans="1:10" x14ac:dyDescent="0.3">
      <c r="A284" s="41">
        <v>1.49</v>
      </c>
      <c r="B284" s="1">
        <v>1.58</v>
      </c>
      <c r="C284" s="1">
        <v>1.46</v>
      </c>
      <c r="D284" s="1">
        <v>1.44</v>
      </c>
      <c r="E284" s="1">
        <f>'Сравнение с расчётом'!$P$7*'Проверка стенда по стёклам'!$D$8/100</f>
        <v>1.6068510407944609</v>
      </c>
      <c r="G284" s="1">
        <f t="shared" si="17"/>
        <v>0.9272794815276173</v>
      </c>
      <c r="H284" s="1">
        <f t="shared" si="18"/>
        <v>0.98328965155277548</v>
      </c>
      <c r="I284" s="1">
        <f t="shared" si="19"/>
        <v>0.90860942485256457</v>
      </c>
      <c r="J284" s="1">
        <f t="shared" si="20"/>
        <v>0.89616272040252942</v>
      </c>
    </row>
    <row r="285" spans="1:10" x14ac:dyDescent="0.3">
      <c r="A285" s="41">
        <v>1.5</v>
      </c>
      <c r="B285" s="1">
        <v>1.58</v>
      </c>
      <c r="C285" s="1">
        <v>1.46</v>
      </c>
      <c r="D285" s="1">
        <v>1.44</v>
      </c>
      <c r="E285" s="1">
        <f>'Сравнение с расчётом'!$P$7*'Проверка стенда по стёклам'!$D$8/100</f>
        <v>1.6068510407944609</v>
      </c>
      <c r="G285" s="1">
        <f t="shared" si="17"/>
        <v>0.93350283375263488</v>
      </c>
      <c r="H285" s="1">
        <f t="shared" si="18"/>
        <v>0.98328965155277548</v>
      </c>
      <c r="I285" s="1">
        <f t="shared" si="19"/>
        <v>0.90860942485256457</v>
      </c>
      <c r="J285" s="1">
        <f t="shared" si="20"/>
        <v>0.89616272040252942</v>
      </c>
    </row>
    <row r="286" spans="1:10" x14ac:dyDescent="0.3">
      <c r="A286" s="41">
        <v>1.49</v>
      </c>
      <c r="B286" s="1">
        <v>1.58</v>
      </c>
      <c r="C286" s="1">
        <v>1.45</v>
      </c>
      <c r="D286" s="1">
        <v>1.45</v>
      </c>
      <c r="E286" s="1">
        <f>'Сравнение с расчётом'!$P$7*'Проверка стенда по стёклам'!$D$8/100</f>
        <v>1.6068510407944609</v>
      </c>
      <c r="G286" s="1">
        <f t="shared" si="17"/>
        <v>0.9272794815276173</v>
      </c>
      <c r="H286" s="1">
        <f t="shared" si="18"/>
        <v>0.98328965155277548</v>
      </c>
      <c r="I286" s="1">
        <f t="shared" si="19"/>
        <v>0.902386072627547</v>
      </c>
      <c r="J286" s="1">
        <f t="shared" si="20"/>
        <v>0.902386072627547</v>
      </c>
    </row>
    <row r="287" spans="1:10" x14ac:dyDescent="0.3">
      <c r="A287" s="41">
        <v>1.49</v>
      </c>
      <c r="B287" s="1">
        <v>1.57</v>
      </c>
      <c r="C287" s="1">
        <v>1.45</v>
      </c>
      <c r="D287" s="1">
        <v>1.45</v>
      </c>
      <c r="E287" s="1">
        <f>'Сравнение с расчётом'!$P$7*'Проверка стенда по стёклам'!$D$8/100</f>
        <v>1.6068510407944609</v>
      </c>
      <c r="G287" s="1">
        <f t="shared" si="17"/>
        <v>0.9272794815276173</v>
      </c>
      <c r="H287" s="1">
        <f t="shared" si="18"/>
        <v>0.9770662993277579</v>
      </c>
      <c r="I287" s="1">
        <f t="shared" si="19"/>
        <v>0.902386072627547</v>
      </c>
      <c r="J287" s="1">
        <f t="shared" si="20"/>
        <v>0.902386072627547</v>
      </c>
    </row>
    <row r="288" spans="1:10" x14ac:dyDescent="0.3">
      <c r="A288" s="41">
        <v>1.47</v>
      </c>
      <c r="B288" s="1">
        <v>1.55</v>
      </c>
      <c r="C288" s="1">
        <v>1.45</v>
      </c>
      <c r="D288" s="1">
        <v>1.45</v>
      </c>
      <c r="E288" s="1">
        <f>'Сравнение с расчётом'!$P$7*'Проверка стенда по стёклам'!$D$8/100</f>
        <v>1.6068510407944609</v>
      </c>
      <c r="G288" s="1">
        <f t="shared" si="17"/>
        <v>0.91483277707758215</v>
      </c>
      <c r="H288" s="1">
        <f t="shared" si="18"/>
        <v>0.96461959487772275</v>
      </c>
      <c r="I288" s="1">
        <f t="shared" si="19"/>
        <v>0.902386072627547</v>
      </c>
      <c r="J288" s="1">
        <f t="shared" si="20"/>
        <v>0.902386072627547</v>
      </c>
    </row>
    <row r="289" spans="1:10" x14ac:dyDescent="0.3">
      <c r="A289" s="41">
        <v>1.46</v>
      </c>
      <c r="B289" s="1">
        <v>1.51</v>
      </c>
      <c r="C289" s="1">
        <v>1.45</v>
      </c>
      <c r="D289" s="1">
        <v>1.45</v>
      </c>
      <c r="E289" s="1">
        <f>'Сравнение с расчётом'!$P$7*'Проверка стенда по стёклам'!$D$8/100</f>
        <v>1.6068510407944609</v>
      </c>
      <c r="G289" s="1">
        <f t="shared" si="17"/>
        <v>0.90860942485256457</v>
      </c>
      <c r="H289" s="1">
        <f t="shared" si="18"/>
        <v>0.93972618597765245</v>
      </c>
      <c r="I289" s="1">
        <f t="shared" si="19"/>
        <v>0.902386072627547</v>
      </c>
      <c r="J289" s="1">
        <f t="shared" si="20"/>
        <v>0.902386072627547</v>
      </c>
    </row>
    <row r="290" spans="1:10" x14ac:dyDescent="0.3">
      <c r="A290" s="41">
        <v>1.44</v>
      </c>
      <c r="B290" s="1">
        <v>1.44</v>
      </c>
      <c r="C290" s="1">
        <v>1.45</v>
      </c>
      <c r="D290" s="1">
        <v>1.44</v>
      </c>
      <c r="E290" s="1">
        <f>'Сравнение с расчётом'!$P$7*'Проверка стенда по стёклам'!$D$8/100</f>
        <v>1.6068510407944609</v>
      </c>
      <c r="G290" s="1">
        <f t="shared" si="17"/>
        <v>0.89616272040252942</v>
      </c>
      <c r="H290" s="1">
        <f t="shared" si="18"/>
        <v>0.89616272040252942</v>
      </c>
      <c r="I290" s="1">
        <f t="shared" si="19"/>
        <v>0.902386072627547</v>
      </c>
      <c r="J290" s="1">
        <f t="shared" si="20"/>
        <v>0.89616272040252942</v>
      </c>
    </row>
    <row r="291" spans="1:10" x14ac:dyDescent="0.3">
      <c r="A291" s="41">
        <v>1.42</v>
      </c>
      <c r="B291" s="1">
        <v>1.36</v>
      </c>
      <c r="C291" s="1">
        <v>1.46</v>
      </c>
      <c r="D291" s="1">
        <v>1.43</v>
      </c>
      <c r="E291" s="1">
        <f>'Сравнение с расчётом'!$P$7*'Проверка стенда по стёклам'!$D$8/100</f>
        <v>1.6068510407944609</v>
      </c>
      <c r="G291" s="1">
        <f t="shared" si="17"/>
        <v>0.88371601595249427</v>
      </c>
      <c r="H291" s="1">
        <f t="shared" si="18"/>
        <v>0.84637590260238904</v>
      </c>
      <c r="I291" s="1">
        <f t="shared" si="19"/>
        <v>0.90860942485256457</v>
      </c>
      <c r="J291" s="1">
        <f t="shared" si="20"/>
        <v>0.88993936817751185</v>
      </c>
    </row>
    <row r="292" spans="1:10" x14ac:dyDescent="0.3">
      <c r="A292" s="41">
        <v>1.4</v>
      </c>
      <c r="B292" s="1">
        <v>1.27</v>
      </c>
      <c r="C292" s="1">
        <v>1.46</v>
      </c>
      <c r="D292" s="1">
        <v>1.4</v>
      </c>
      <c r="E292" s="1">
        <f>'Сравнение с расчётом'!$P$7*'Проверка стенда по стёклам'!$D$8/100</f>
        <v>1.6068510407944609</v>
      </c>
      <c r="G292" s="1">
        <f t="shared" si="17"/>
        <v>0.87126931150245912</v>
      </c>
      <c r="H292" s="1">
        <f t="shared" si="18"/>
        <v>0.79036573257723086</v>
      </c>
      <c r="I292" s="1">
        <f t="shared" si="19"/>
        <v>0.90860942485256457</v>
      </c>
      <c r="J292" s="1">
        <f t="shared" si="20"/>
        <v>0.87126931150245912</v>
      </c>
    </row>
    <row r="293" spans="1:10" x14ac:dyDescent="0.3">
      <c r="A293" s="41">
        <v>1.36</v>
      </c>
      <c r="B293" s="1">
        <v>1.1599999999999999</v>
      </c>
      <c r="C293" s="1">
        <v>1.42</v>
      </c>
      <c r="D293" s="1">
        <v>1.38</v>
      </c>
      <c r="E293" s="1">
        <f>'Сравнение с расчётом'!$P$7*'Проверка стенда по стёклам'!$D$8/100</f>
        <v>1.6068510407944609</v>
      </c>
      <c r="G293" s="1">
        <f t="shared" si="17"/>
        <v>0.84637590260238904</v>
      </c>
      <c r="H293" s="1">
        <f t="shared" si="18"/>
        <v>0.72190885810203753</v>
      </c>
      <c r="I293" s="1">
        <f t="shared" si="19"/>
        <v>0.88371601595249427</v>
      </c>
      <c r="J293" s="1">
        <f t="shared" si="20"/>
        <v>0.85882260705242397</v>
      </c>
    </row>
    <row r="294" spans="1:10" x14ac:dyDescent="0.3">
      <c r="A294" s="41">
        <v>1.32</v>
      </c>
      <c r="B294" s="1">
        <v>1.08</v>
      </c>
      <c r="C294" s="1">
        <v>1.34</v>
      </c>
      <c r="D294" s="1">
        <v>1.34</v>
      </c>
      <c r="E294" s="1">
        <f>'Сравнение с расчётом'!$P$7*'Проверка стенда по стёклам'!$D$8/100</f>
        <v>1.6068510407944609</v>
      </c>
      <c r="G294" s="1">
        <f t="shared" si="17"/>
        <v>0.82148249370231874</v>
      </c>
      <c r="H294" s="1">
        <f t="shared" si="18"/>
        <v>0.67212204030189715</v>
      </c>
      <c r="I294" s="1">
        <f t="shared" si="19"/>
        <v>0.83392919815235389</v>
      </c>
      <c r="J294" s="1">
        <f t="shared" si="20"/>
        <v>0.83392919815235389</v>
      </c>
    </row>
    <row r="295" spans="1:10" x14ac:dyDescent="0.3">
      <c r="A295" s="41">
        <v>1.29</v>
      </c>
      <c r="B295" s="1">
        <v>1.01</v>
      </c>
      <c r="C295" s="1">
        <v>1.25</v>
      </c>
      <c r="D295" s="1">
        <v>1.3</v>
      </c>
      <c r="E295" s="1">
        <f>'Сравнение с расчётом'!$P$7*'Проверка стенда по стёклам'!$D$8/100</f>
        <v>1.6068510407944609</v>
      </c>
      <c r="G295" s="1">
        <f t="shared" si="17"/>
        <v>0.80281243702726601</v>
      </c>
      <c r="H295" s="1">
        <f t="shared" si="18"/>
        <v>0.62855857472677412</v>
      </c>
      <c r="I295" s="1">
        <f t="shared" si="19"/>
        <v>0.77791902812719571</v>
      </c>
      <c r="J295" s="1">
        <f t="shared" si="20"/>
        <v>0.80903578925228359</v>
      </c>
    </row>
    <row r="296" spans="1:10" x14ac:dyDescent="0.3">
      <c r="A296" s="41">
        <v>1.26</v>
      </c>
      <c r="B296" s="1">
        <v>0.98</v>
      </c>
      <c r="C296" s="1">
        <v>1.17</v>
      </c>
      <c r="D296" s="1">
        <v>1.27</v>
      </c>
      <c r="E296" s="1">
        <f>'Сравнение с расчётом'!$P$7*'Проверка стенда по стёклам'!$D$8/100</f>
        <v>1.6068510407944609</v>
      </c>
      <c r="G296" s="1">
        <f t="shared" si="17"/>
        <v>0.78414238035221329</v>
      </c>
      <c r="H296" s="1">
        <f t="shared" si="18"/>
        <v>0.6098885180517214</v>
      </c>
      <c r="I296" s="1">
        <f t="shared" si="19"/>
        <v>0.72813221032705511</v>
      </c>
      <c r="J296" s="1">
        <f t="shared" si="20"/>
        <v>0.79036573257723086</v>
      </c>
    </row>
    <row r="297" spans="1:10" x14ac:dyDescent="0.3">
      <c r="A297" s="41">
        <v>1.23</v>
      </c>
      <c r="B297" s="1">
        <v>0.97</v>
      </c>
      <c r="C297" s="1">
        <v>1.1100000000000001</v>
      </c>
      <c r="D297" s="1">
        <v>1.27</v>
      </c>
      <c r="E297" s="1">
        <f>'Сравнение с расчётом'!$P$7*'Проверка стенда по стёклам'!$D$8/100</f>
        <v>1.6068510407944609</v>
      </c>
      <c r="G297" s="1">
        <f t="shared" si="17"/>
        <v>0.76547232367716056</v>
      </c>
      <c r="H297" s="1">
        <f t="shared" si="18"/>
        <v>0.60366516582670382</v>
      </c>
      <c r="I297" s="1">
        <f t="shared" si="19"/>
        <v>0.69079209697694988</v>
      </c>
      <c r="J297" s="1">
        <f t="shared" si="20"/>
        <v>0.79036573257723086</v>
      </c>
    </row>
    <row r="298" spans="1:10" x14ac:dyDescent="0.3">
      <c r="G298" s="1"/>
      <c r="H298" s="1"/>
      <c r="I298" s="1"/>
      <c r="J298" s="1"/>
    </row>
  </sheetData>
  <mergeCells count="5">
    <mergeCell ref="F1:M1"/>
    <mergeCell ref="O1:Q1"/>
    <mergeCell ref="A10:E10"/>
    <mergeCell ref="G10:J10"/>
    <mergeCell ref="L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62C4-CDBE-4318-946E-C8052585F82E}">
  <dimension ref="A1:P146"/>
  <sheetViews>
    <sheetView workbookViewId="0">
      <selection activeCell="S11" sqref="S11"/>
    </sheetView>
  </sheetViews>
  <sheetFormatPr defaultRowHeight="14.4" x14ac:dyDescent="0.3"/>
  <sheetData>
    <row r="1" spans="1:16" x14ac:dyDescent="0.3">
      <c r="B1" s="87" t="s">
        <v>99</v>
      </c>
      <c r="C1" s="87"/>
      <c r="D1" s="87"/>
      <c r="E1" s="87"/>
      <c r="F1" s="87"/>
    </row>
    <row r="2" spans="1:16" x14ac:dyDescent="0.3">
      <c r="B2">
        <v>-4</v>
      </c>
      <c r="C2">
        <v>-2</v>
      </c>
      <c r="D2">
        <v>0</v>
      </c>
      <c r="E2">
        <v>2</v>
      </c>
      <c r="F2">
        <v>4</v>
      </c>
      <c r="G2" t="s">
        <v>98</v>
      </c>
      <c r="K2">
        <v>-4</v>
      </c>
      <c r="L2">
        <v>-2</v>
      </c>
      <c r="M2">
        <v>0</v>
      </c>
      <c r="N2">
        <v>2</v>
      </c>
      <c r="O2">
        <v>4</v>
      </c>
    </row>
    <row r="3" spans="1:16" x14ac:dyDescent="0.3">
      <c r="A3">
        <v>0</v>
      </c>
      <c r="B3">
        <v>1.08</v>
      </c>
      <c r="C3">
        <v>1.1000000000000001</v>
      </c>
      <c r="D3">
        <v>1.1200000000000001</v>
      </c>
      <c r="E3">
        <v>1.1100000000000001</v>
      </c>
      <c r="F3">
        <v>1.08</v>
      </c>
      <c r="G3">
        <f>3.47*'Проверка стенда по стёклам'!D$8/100</f>
        <v>1.2074212</v>
      </c>
      <c r="I3">
        <f>D3/'Проверка стенда по стёклам'!$D$8*100</f>
        <v>3.2187607771008167</v>
      </c>
      <c r="K3">
        <f>MIN(B3:B87)/MAX(B3:B86)</f>
        <v>0.44736842105263164</v>
      </c>
      <c r="L3">
        <f>MIN(C3:C87)/MAX(C3:C86)</f>
        <v>0.44736842105263164</v>
      </c>
      <c r="M3">
        <f>MIN(D3:D87)/MAX(D3:D86)</f>
        <v>0.54385964912280704</v>
      </c>
      <c r="N3">
        <f>MIN(E3:E87)/MAX(E3:E86)</f>
        <v>0.5614035087719299</v>
      </c>
      <c r="O3">
        <f>MIN(F3:F87)/MAX(F3:F86)</f>
        <v>0.5</v>
      </c>
    </row>
    <row r="4" spans="1:16" x14ac:dyDescent="0.3">
      <c r="A4">
        <v>2</v>
      </c>
      <c r="B4">
        <v>1.0900000000000001</v>
      </c>
      <c r="C4">
        <v>1.1000000000000001</v>
      </c>
      <c r="D4">
        <v>1.1200000000000001</v>
      </c>
      <c r="E4">
        <v>1.1100000000000001</v>
      </c>
      <c r="F4">
        <v>1.08</v>
      </c>
      <c r="G4">
        <f>3.47*'Проверка стенда по стёклам'!D$8/100</f>
        <v>1.2074212</v>
      </c>
      <c r="I4">
        <f>D4/'Проверка стенда по стёклам'!$D$8*100</f>
        <v>3.2187607771008167</v>
      </c>
      <c r="K4">
        <f>MIN(B3:B87)/$G3</f>
        <v>0.42238781296866412</v>
      </c>
      <c r="L4">
        <f>MIN(C3:C87)/$G3</f>
        <v>0.42238781296866412</v>
      </c>
      <c r="M4">
        <f>MIN(D3:D87)/$G3</f>
        <v>0.51349106674621914</v>
      </c>
      <c r="N4">
        <f>MIN(E3:E87)/$G3</f>
        <v>0.53005529470577462</v>
      </c>
      <c r="O4">
        <f>MIN(F3:F87)/$G3</f>
        <v>0.46379838286755282</v>
      </c>
    </row>
    <row r="5" spans="1:16" x14ac:dyDescent="0.3">
      <c r="A5">
        <v>4</v>
      </c>
      <c r="B5">
        <v>1.08</v>
      </c>
      <c r="C5">
        <v>1.1000000000000001</v>
      </c>
      <c r="D5">
        <v>1.1200000000000001</v>
      </c>
      <c r="E5">
        <v>1.1100000000000001</v>
      </c>
      <c r="F5">
        <v>1.08</v>
      </c>
      <c r="G5">
        <f>3.47*'Проверка стенда по стёклам'!D$8/100</f>
        <v>1.2074212</v>
      </c>
      <c r="I5">
        <f>D5/'Проверка стенда по стёклам'!$D$8*100</f>
        <v>3.2187607771008167</v>
      </c>
    </row>
    <row r="6" spans="1:16" x14ac:dyDescent="0.3">
      <c r="A6">
        <v>6</v>
      </c>
      <c r="B6">
        <v>1.08</v>
      </c>
      <c r="C6">
        <v>1.1000000000000001</v>
      </c>
      <c r="D6">
        <v>1.1200000000000001</v>
      </c>
      <c r="E6">
        <v>1.1100000000000001</v>
      </c>
      <c r="F6">
        <v>1.08</v>
      </c>
      <c r="G6">
        <f>3.47*'Проверка стенда по стёклам'!D$8/100</f>
        <v>1.2074212</v>
      </c>
      <c r="I6">
        <f>D6/'Проверка стенда по стёклам'!$D$8*100</f>
        <v>3.2187607771008167</v>
      </c>
      <c r="K6" s="87" t="s">
        <v>100</v>
      </c>
      <c r="L6" s="87"/>
      <c r="M6" s="87"/>
      <c r="N6" s="87"/>
      <c r="O6" s="87"/>
    </row>
    <row r="7" spans="1:16" x14ac:dyDescent="0.3">
      <c r="A7">
        <v>8</v>
      </c>
      <c r="B7">
        <v>1.08</v>
      </c>
      <c r="C7">
        <v>1.1000000000000001</v>
      </c>
      <c r="D7">
        <v>1.1200000000000001</v>
      </c>
      <c r="E7">
        <v>1.1100000000000001</v>
      </c>
      <c r="F7">
        <v>1.08</v>
      </c>
      <c r="G7">
        <f>3.47*'Проверка стенда по стёклам'!D$8/100</f>
        <v>1.2074212</v>
      </c>
      <c r="I7">
        <f>D7/'Проверка стенда по стёклам'!$D$8*100</f>
        <v>3.2187607771008167</v>
      </c>
      <c r="K7">
        <v>-4</v>
      </c>
      <c r="L7">
        <v>-2</v>
      </c>
      <c r="M7">
        <v>0</v>
      </c>
      <c r="N7">
        <v>2</v>
      </c>
      <c r="O7">
        <v>4</v>
      </c>
      <c r="P7">
        <v>8</v>
      </c>
    </row>
    <row r="8" spans="1:16" x14ac:dyDescent="0.3">
      <c r="A8">
        <v>10</v>
      </c>
      <c r="B8">
        <v>1.08</v>
      </c>
      <c r="C8">
        <v>1.1000000000000001</v>
      </c>
      <c r="D8">
        <v>1.1200000000000001</v>
      </c>
      <c r="E8">
        <v>1.1100000000000001</v>
      </c>
      <c r="F8">
        <v>1.08</v>
      </c>
      <c r="G8">
        <f>3.47*'Проверка стенда по стёклам'!D$8/100</f>
        <v>1.2074212</v>
      </c>
      <c r="I8">
        <f>D8/'Проверка стенда по стёклам'!$D$8*100</f>
        <v>3.2187607771008167</v>
      </c>
      <c r="J8" t="s">
        <v>101</v>
      </c>
      <c r="K8">
        <v>0.46</v>
      </c>
      <c r="L8">
        <v>0.48</v>
      </c>
      <c r="M8">
        <v>0.49</v>
      </c>
      <c r="N8">
        <v>0.53</v>
      </c>
      <c r="O8">
        <v>0.43</v>
      </c>
      <c r="P8">
        <v>0.67</v>
      </c>
    </row>
    <row r="9" spans="1:16" x14ac:dyDescent="0.3">
      <c r="A9">
        <v>12</v>
      </c>
      <c r="B9">
        <v>1.08</v>
      </c>
      <c r="C9">
        <v>1.1000000000000001</v>
      </c>
      <c r="D9">
        <v>1.1200000000000001</v>
      </c>
      <c r="E9">
        <v>1.1100000000000001</v>
      </c>
      <c r="F9">
        <v>0.88</v>
      </c>
      <c r="G9">
        <f>3.47*'Проверка стенда по стёклам'!D$8/100</f>
        <v>1.2074212</v>
      </c>
      <c r="I9">
        <f>D9/'Проверка стенда по стёклам'!$D$8*100</f>
        <v>3.2187607771008167</v>
      </c>
      <c r="J9" t="s">
        <v>71</v>
      </c>
      <c r="K9">
        <v>1.07</v>
      </c>
      <c r="L9">
        <v>1.0900000000000001</v>
      </c>
      <c r="M9">
        <v>1.0900000000000001</v>
      </c>
      <c r="N9">
        <v>1.08</v>
      </c>
      <c r="O9">
        <v>1.03</v>
      </c>
      <c r="P9">
        <v>1.07</v>
      </c>
    </row>
    <row r="10" spans="1:16" x14ac:dyDescent="0.3">
      <c r="A10">
        <v>14</v>
      </c>
      <c r="B10">
        <v>1.08</v>
      </c>
      <c r="C10">
        <v>1.1000000000000001</v>
      </c>
      <c r="D10">
        <v>1.1200000000000001</v>
      </c>
      <c r="E10">
        <v>1.1100000000000001</v>
      </c>
      <c r="F10">
        <v>0.76</v>
      </c>
      <c r="G10">
        <f>3.47*'Проверка стенда по стёклам'!D$8/100</f>
        <v>1.2074212</v>
      </c>
      <c r="I10">
        <f>D10/'Проверка стенда по стёклам'!$D$8*100</f>
        <v>3.2187607771008167</v>
      </c>
      <c r="K10">
        <f>K8/K9</f>
        <v>0.42990654205607476</v>
      </c>
      <c r="L10">
        <f t="shared" ref="L10:P10" si="0">L8/L9</f>
        <v>0.44036697247706419</v>
      </c>
      <c r="M10">
        <f t="shared" si="0"/>
        <v>0.44954128440366969</v>
      </c>
      <c r="N10">
        <f t="shared" si="0"/>
        <v>0.49074074074074076</v>
      </c>
      <c r="O10">
        <f>O8/O9</f>
        <v>0.41747572815533979</v>
      </c>
      <c r="P10">
        <f t="shared" si="0"/>
        <v>0.62616822429906538</v>
      </c>
    </row>
    <row r="11" spans="1:16" x14ac:dyDescent="0.3">
      <c r="A11">
        <v>16</v>
      </c>
      <c r="B11">
        <v>1.08</v>
      </c>
      <c r="C11">
        <v>1.05</v>
      </c>
      <c r="D11">
        <v>1.1100000000000001</v>
      </c>
      <c r="E11">
        <v>0.94</v>
      </c>
      <c r="F11">
        <v>0.96</v>
      </c>
      <c r="G11">
        <f>3.47*'Проверка стенда по стёклам'!D$8/100</f>
        <v>1.2074212</v>
      </c>
      <c r="I11">
        <f>D11/'Проверка стенда по стёклам'!$D$8*100</f>
        <v>3.1900218415909878</v>
      </c>
      <c r="K11">
        <f>K8/$G3</f>
        <v>0.38097724306977548</v>
      </c>
      <c r="L11">
        <f t="shared" ref="L11:O11" si="1">L8/$G3</f>
        <v>0.39754147102933096</v>
      </c>
      <c r="M11">
        <f t="shared" si="1"/>
        <v>0.40582358500910864</v>
      </c>
      <c r="N11">
        <f t="shared" si="1"/>
        <v>0.4389520409282196</v>
      </c>
      <c r="O11">
        <f t="shared" si="1"/>
        <v>0.35613090113044232</v>
      </c>
      <c r="P11">
        <f>P8/$G3</f>
        <v>0.55490163664510783</v>
      </c>
    </row>
    <row r="12" spans="1:16" x14ac:dyDescent="0.3">
      <c r="A12">
        <v>18</v>
      </c>
      <c r="B12">
        <v>1.05</v>
      </c>
      <c r="C12">
        <v>0.91</v>
      </c>
      <c r="D12">
        <v>1</v>
      </c>
      <c r="E12">
        <v>0.78</v>
      </c>
      <c r="F12">
        <v>1.08</v>
      </c>
      <c r="G12">
        <f>3.47*'Проверка стенда по стёклам'!D$8/100</f>
        <v>1.2074212</v>
      </c>
      <c r="I12">
        <f>D12/'Проверка стенда по стёклам'!$D$8*100</f>
        <v>2.8738935509828716</v>
      </c>
    </row>
    <row r="13" spans="1:16" x14ac:dyDescent="0.3">
      <c r="A13">
        <v>20</v>
      </c>
      <c r="B13">
        <v>0.96</v>
      </c>
      <c r="C13">
        <v>0.65</v>
      </c>
      <c r="D13">
        <v>0.78</v>
      </c>
      <c r="E13">
        <v>0.83</v>
      </c>
      <c r="F13">
        <v>1.08</v>
      </c>
      <c r="G13">
        <f>3.47*'Проверка стенда по стёклам'!D$8/100</f>
        <v>1.2074212</v>
      </c>
      <c r="I13">
        <f>D13/'Проверка стенда по стёклам'!$D$8*100</f>
        <v>2.2416369697666401</v>
      </c>
    </row>
    <row r="14" spans="1:16" x14ac:dyDescent="0.3">
      <c r="A14">
        <v>22</v>
      </c>
      <c r="B14">
        <v>0.88</v>
      </c>
      <c r="C14">
        <v>0.51</v>
      </c>
      <c r="D14">
        <v>0.68</v>
      </c>
      <c r="E14">
        <v>0.84</v>
      </c>
      <c r="F14">
        <v>1</v>
      </c>
      <c r="G14">
        <f>3.47*'Проверка стенда по стёклам'!D$8/100</f>
        <v>1.2074212</v>
      </c>
      <c r="I14">
        <f>D14/'Проверка стенда по стёклам'!$D$8*100</f>
        <v>1.954247614668353</v>
      </c>
    </row>
    <row r="15" spans="1:16" x14ac:dyDescent="0.3">
      <c r="A15">
        <v>24</v>
      </c>
      <c r="B15">
        <v>0.73</v>
      </c>
      <c r="C15">
        <v>0.7</v>
      </c>
      <c r="D15">
        <v>0.75</v>
      </c>
      <c r="E15">
        <v>0.79</v>
      </c>
      <c r="F15">
        <v>0.85</v>
      </c>
      <c r="G15">
        <f>3.47*'Проверка стенда по стёклам'!D$8/100</f>
        <v>1.2074212</v>
      </c>
      <c r="I15">
        <f>D15/'Проверка стенда по стёклам'!$D$8*100</f>
        <v>2.1554201632371539</v>
      </c>
    </row>
    <row r="16" spans="1:16" x14ac:dyDescent="0.3">
      <c r="A16">
        <v>26</v>
      </c>
      <c r="B16">
        <v>0.51</v>
      </c>
      <c r="C16">
        <v>0.94</v>
      </c>
      <c r="D16">
        <v>0.82</v>
      </c>
      <c r="E16">
        <v>0.88</v>
      </c>
      <c r="F16">
        <v>0.81</v>
      </c>
      <c r="G16">
        <f>3.47*'Проверка стенда по стёклам'!D$8/100</f>
        <v>1.2074212</v>
      </c>
      <c r="I16">
        <f>D16/'Проверка стенда по стёклам'!$D$8*100</f>
        <v>2.3565927118059546</v>
      </c>
    </row>
    <row r="17" spans="1:9" x14ac:dyDescent="0.3">
      <c r="A17">
        <v>28</v>
      </c>
      <c r="B17">
        <v>0.6</v>
      </c>
      <c r="C17">
        <v>1.07</v>
      </c>
      <c r="D17">
        <v>0.95</v>
      </c>
      <c r="E17">
        <v>1.05</v>
      </c>
      <c r="F17">
        <v>0.93</v>
      </c>
      <c r="G17">
        <f>3.47*'Проверка стенда по стёклам'!D$8/100</f>
        <v>1.2074212</v>
      </c>
      <c r="I17">
        <f>D17/'Проверка стенда по стёклам'!$D$8*100</f>
        <v>2.7301988734337277</v>
      </c>
    </row>
    <row r="18" spans="1:9" x14ac:dyDescent="0.3">
      <c r="A18">
        <v>30</v>
      </c>
      <c r="B18">
        <v>0.87</v>
      </c>
      <c r="C18">
        <v>1.1100000000000001</v>
      </c>
      <c r="D18">
        <v>1.0900000000000001</v>
      </c>
      <c r="E18">
        <v>1.1299999999999999</v>
      </c>
      <c r="F18">
        <v>1.06</v>
      </c>
      <c r="G18">
        <f>3.47*'Проверка стенда по стёклам'!D$8/100</f>
        <v>1.2074212</v>
      </c>
      <c r="I18">
        <f>D18/'Проверка стенда по стёклам'!$D$8*100</f>
        <v>3.1325439705713305</v>
      </c>
    </row>
    <row r="19" spans="1:9" x14ac:dyDescent="0.3">
      <c r="A19">
        <v>32</v>
      </c>
      <c r="B19">
        <v>1.07</v>
      </c>
      <c r="C19">
        <v>1.1200000000000001</v>
      </c>
      <c r="D19">
        <v>1.1399999999999999</v>
      </c>
      <c r="E19">
        <v>1.1299999999999999</v>
      </c>
      <c r="F19">
        <v>1.1100000000000001</v>
      </c>
      <c r="G19">
        <f>3.47*'Проверка стенда по стёклам'!D$8/100</f>
        <v>1.2074212</v>
      </c>
      <c r="I19">
        <f>D19/'Проверка стенда по стёклам'!$D$8*100</f>
        <v>3.2762386481204735</v>
      </c>
    </row>
    <row r="20" spans="1:9" x14ac:dyDescent="0.3">
      <c r="A20">
        <v>34</v>
      </c>
      <c r="B20">
        <v>1.1200000000000001</v>
      </c>
      <c r="C20">
        <v>1.0900000000000001</v>
      </c>
      <c r="D20">
        <v>1.1399999999999999</v>
      </c>
      <c r="E20">
        <v>1.1299999999999999</v>
      </c>
      <c r="F20">
        <v>1.1100000000000001</v>
      </c>
      <c r="G20">
        <f>3.47*'Проверка стенда по стёклам'!D$8/100</f>
        <v>1.2074212</v>
      </c>
      <c r="I20">
        <f>D20/'Проверка стенда по стёклам'!$D$8*100</f>
        <v>3.2762386481204735</v>
      </c>
    </row>
    <row r="21" spans="1:9" x14ac:dyDescent="0.3">
      <c r="A21">
        <v>36</v>
      </c>
      <c r="B21">
        <v>1.1200000000000001</v>
      </c>
      <c r="C21">
        <v>1.02</v>
      </c>
      <c r="D21">
        <v>1.1299999999999999</v>
      </c>
      <c r="E21">
        <v>1.1200000000000001</v>
      </c>
      <c r="F21">
        <v>1.1000000000000001</v>
      </c>
      <c r="G21">
        <f>3.47*'Проверка стенда по стёклам'!D$8/100</f>
        <v>1.2074212</v>
      </c>
      <c r="I21">
        <f>D21/'Проверка стенда по стёклам'!$D$8*100</f>
        <v>3.2474997126106442</v>
      </c>
    </row>
    <row r="22" spans="1:9" x14ac:dyDescent="0.3">
      <c r="A22">
        <v>38</v>
      </c>
      <c r="B22">
        <v>0.98</v>
      </c>
      <c r="C22">
        <v>0.82</v>
      </c>
      <c r="D22">
        <v>1.1200000000000001</v>
      </c>
      <c r="E22">
        <v>1.1100000000000001</v>
      </c>
      <c r="F22">
        <v>1.1000000000000001</v>
      </c>
      <c r="G22">
        <f>3.47*'Проверка стенда по стёклам'!D$8/100</f>
        <v>1.2074212</v>
      </c>
      <c r="I22">
        <f>D22/'Проверка стенда по стёклам'!$D$8*100</f>
        <v>3.2187607771008167</v>
      </c>
    </row>
    <row r="23" spans="1:9" x14ac:dyDescent="0.3">
      <c r="A23">
        <v>40</v>
      </c>
      <c r="B23">
        <v>0.79</v>
      </c>
      <c r="C23">
        <v>0.79</v>
      </c>
      <c r="D23">
        <v>0.94</v>
      </c>
      <c r="E23">
        <v>0.86</v>
      </c>
      <c r="F23">
        <v>0.84</v>
      </c>
      <c r="G23">
        <f>3.47*'Проверка стенда по стёклам'!D$8/100</f>
        <v>1.2074212</v>
      </c>
      <c r="I23">
        <f>D23/'Проверка стенда по стёклам'!$D$8*100</f>
        <v>2.7014599379238993</v>
      </c>
    </row>
    <row r="24" spans="1:9" x14ac:dyDescent="0.3">
      <c r="A24">
        <v>42</v>
      </c>
      <c r="B24">
        <v>0.88</v>
      </c>
      <c r="C24">
        <v>0.84</v>
      </c>
      <c r="D24">
        <v>0.84</v>
      </c>
      <c r="E24">
        <v>0.86</v>
      </c>
      <c r="F24">
        <v>0.9</v>
      </c>
      <c r="G24">
        <f>3.47*'Проверка стенда по стёклам'!D$8/100</f>
        <v>1.2074212</v>
      </c>
      <c r="I24">
        <f>D24/'Проверка стенда по стёклам'!$D$8*100</f>
        <v>2.4140705828256124</v>
      </c>
    </row>
    <row r="25" spans="1:9" x14ac:dyDescent="0.3">
      <c r="A25">
        <v>44</v>
      </c>
      <c r="B25">
        <v>0.82</v>
      </c>
      <c r="C25">
        <v>0.82</v>
      </c>
      <c r="D25">
        <v>1.04</v>
      </c>
      <c r="E25">
        <v>0.99</v>
      </c>
      <c r="F25">
        <v>1.01</v>
      </c>
      <c r="G25">
        <f>3.47*'Проверка стенда по стёклам'!D$8/100</f>
        <v>1.2074212</v>
      </c>
      <c r="I25">
        <f>D25/'Проверка стенда по стёклам'!$D$8*100</f>
        <v>2.9888492930221866</v>
      </c>
    </row>
    <row r="26" spans="1:9" x14ac:dyDescent="0.3">
      <c r="A26">
        <v>46</v>
      </c>
      <c r="B26">
        <v>0.62</v>
      </c>
      <c r="C26">
        <v>0.79</v>
      </c>
      <c r="D26">
        <v>0.96</v>
      </c>
      <c r="E26">
        <v>0.9</v>
      </c>
      <c r="F26">
        <v>0.91</v>
      </c>
      <c r="G26">
        <f>3.47*'Проверка стенда по стёклам'!D$8/100</f>
        <v>1.2074212</v>
      </c>
      <c r="I26">
        <f>D26/'Проверка стенда по стёклам'!$D$8*100</f>
        <v>2.758937808943557</v>
      </c>
    </row>
    <row r="27" spans="1:9" x14ac:dyDescent="0.3">
      <c r="A27">
        <v>48</v>
      </c>
      <c r="B27">
        <v>0.53</v>
      </c>
      <c r="C27">
        <v>0.7</v>
      </c>
      <c r="D27">
        <v>0.87</v>
      </c>
      <c r="E27">
        <v>0.82</v>
      </c>
      <c r="F27">
        <v>0.81</v>
      </c>
      <c r="G27">
        <f>3.47*'Проверка стенда по стёклам'!D$8/100</f>
        <v>1.2074212</v>
      </c>
      <c r="I27">
        <f>D27/'Проверка стенда по стёклам'!$D$8*100</f>
        <v>2.5002873893550981</v>
      </c>
    </row>
    <row r="28" spans="1:9" x14ac:dyDescent="0.3">
      <c r="A28">
        <v>50</v>
      </c>
      <c r="B28">
        <v>0.68</v>
      </c>
      <c r="C28">
        <v>0.69</v>
      </c>
      <c r="D28">
        <v>0.74</v>
      </c>
      <c r="E28">
        <v>0.8</v>
      </c>
      <c r="F28">
        <v>0.8</v>
      </c>
      <c r="G28">
        <f>3.47*'Проверка стенда по стёклам'!D$8/100</f>
        <v>1.2074212</v>
      </c>
      <c r="I28">
        <f>D28/'Проверка стенда по стёклам'!$D$8*100</f>
        <v>2.126681227727325</v>
      </c>
    </row>
    <row r="29" spans="1:9" x14ac:dyDescent="0.3">
      <c r="A29">
        <v>52</v>
      </c>
      <c r="B29">
        <v>0.86</v>
      </c>
      <c r="C29">
        <v>0.84</v>
      </c>
      <c r="D29">
        <v>0.62</v>
      </c>
      <c r="E29">
        <v>0.86</v>
      </c>
      <c r="F29">
        <v>0.87</v>
      </c>
      <c r="G29">
        <f>3.47*'Проверка стенда по стёклам'!D$8/100</f>
        <v>1.2074212</v>
      </c>
      <c r="I29">
        <f>D29/'Проверка стенда по стёклам'!$D$8*100</f>
        <v>1.7818140016093804</v>
      </c>
    </row>
    <row r="30" spans="1:9" x14ac:dyDescent="0.3">
      <c r="A30">
        <v>54</v>
      </c>
      <c r="B30">
        <v>0.96</v>
      </c>
      <c r="C30">
        <v>1</v>
      </c>
      <c r="D30">
        <v>0.63</v>
      </c>
      <c r="E30">
        <v>0.85</v>
      </c>
      <c r="F30">
        <v>0.88</v>
      </c>
      <c r="G30">
        <f>3.47*'Проверка стенда по стёклам'!D$8/100</f>
        <v>1.2074212</v>
      </c>
      <c r="I30">
        <f>D30/'Проверка стенда по стёклам'!$D$8*100</f>
        <v>1.8105529371192093</v>
      </c>
    </row>
    <row r="31" spans="1:9" x14ac:dyDescent="0.3">
      <c r="A31">
        <v>56</v>
      </c>
      <c r="B31">
        <v>1.02</v>
      </c>
      <c r="C31">
        <v>1.08</v>
      </c>
      <c r="D31">
        <v>0.78</v>
      </c>
      <c r="E31">
        <v>0.82</v>
      </c>
      <c r="F31">
        <v>0.85</v>
      </c>
      <c r="G31">
        <f>3.47*'Проверка стенда по стёклам'!D$8/100</f>
        <v>1.2074212</v>
      </c>
      <c r="I31">
        <f>D31/'Проверка стенда по стёклам'!$D$8*100</f>
        <v>2.2416369697666401</v>
      </c>
    </row>
    <row r="32" spans="1:9" x14ac:dyDescent="0.3">
      <c r="A32">
        <v>58</v>
      </c>
      <c r="B32">
        <v>1.08</v>
      </c>
      <c r="C32">
        <v>1.1100000000000001</v>
      </c>
      <c r="D32">
        <v>0.98</v>
      </c>
      <c r="E32">
        <v>0.86</v>
      </c>
      <c r="F32">
        <v>0.86</v>
      </c>
      <c r="G32">
        <f>3.47*'Проверка стенда по стёклам'!D$8/100</f>
        <v>1.2074212</v>
      </c>
      <c r="I32">
        <f>D32/'Проверка стенда по стёклам'!$D$8*100</f>
        <v>2.8164156799632143</v>
      </c>
    </row>
    <row r="33" spans="1:9" x14ac:dyDescent="0.3">
      <c r="A33">
        <v>60</v>
      </c>
      <c r="B33">
        <v>1.1299999999999999</v>
      </c>
      <c r="C33">
        <v>1.1100000000000001</v>
      </c>
      <c r="D33">
        <v>1.1100000000000001</v>
      </c>
      <c r="E33">
        <v>0.99</v>
      </c>
      <c r="F33">
        <v>0.97</v>
      </c>
      <c r="G33">
        <f>3.47*'Проверка стенда по стёклам'!D$8/100</f>
        <v>1.2074212</v>
      </c>
      <c r="I33">
        <f>D33/'Проверка стенда по стёклам'!$D$8*100</f>
        <v>3.1900218415909878</v>
      </c>
    </row>
    <row r="34" spans="1:9" x14ac:dyDescent="0.3">
      <c r="A34">
        <v>62</v>
      </c>
      <c r="B34">
        <v>1.1100000000000001</v>
      </c>
      <c r="C34">
        <v>1.1100000000000001</v>
      </c>
      <c r="D34">
        <v>1.1299999999999999</v>
      </c>
      <c r="E34">
        <v>1.1000000000000001</v>
      </c>
      <c r="F34">
        <v>1.07</v>
      </c>
      <c r="G34">
        <f>3.47*'Проверка стенда по стёклам'!D$8/100</f>
        <v>1.2074212</v>
      </c>
      <c r="I34">
        <f>D34/'Проверка стенда по стёклам'!$D$8*100</f>
        <v>3.2474997126106442</v>
      </c>
    </row>
    <row r="35" spans="1:9" x14ac:dyDescent="0.3">
      <c r="A35">
        <v>64</v>
      </c>
      <c r="B35">
        <v>1.05</v>
      </c>
      <c r="C35">
        <v>1.1100000000000001</v>
      </c>
      <c r="D35">
        <v>1.1299999999999999</v>
      </c>
      <c r="E35">
        <v>1.1299999999999999</v>
      </c>
      <c r="F35">
        <v>1.1200000000000001</v>
      </c>
      <c r="G35">
        <f>3.47*'Проверка стенда по стёклам'!D$8/100</f>
        <v>1.2074212</v>
      </c>
      <c r="I35">
        <f>D35/'Проверка стенда по стёклам'!$D$8*100</f>
        <v>3.2474997126106442</v>
      </c>
    </row>
    <row r="36" spans="1:9" x14ac:dyDescent="0.3">
      <c r="A36">
        <v>66</v>
      </c>
      <c r="B36">
        <v>0.94</v>
      </c>
      <c r="C36">
        <v>1.1100000000000001</v>
      </c>
      <c r="D36">
        <v>1.1399999999999999</v>
      </c>
      <c r="E36">
        <v>1.1399999999999999</v>
      </c>
      <c r="F36">
        <v>1.1200000000000001</v>
      </c>
      <c r="G36">
        <f>3.47*'Проверка стенда по стёклам'!D$8/100</f>
        <v>1.2074212</v>
      </c>
      <c r="I36">
        <f>D36/'Проверка стенда по стёклам'!$D$8*100</f>
        <v>3.2762386481204735</v>
      </c>
    </row>
    <row r="37" spans="1:9" x14ac:dyDescent="0.3">
      <c r="A37">
        <v>68</v>
      </c>
      <c r="B37">
        <v>0.85</v>
      </c>
      <c r="C37">
        <v>1.1000000000000001</v>
      </c>
      <c r="D37">
        <v>1.1399999999999999</v>
      </c>
      <c r="E37">
        <v>1.1399999999999999</v>
      </c>
      <c r="F37">
        <v>1.1200000000000001</v>
      </c>
      <c r="G37">
        <f>3.47*'Проверка стенда по стёклам'!D$8/100</f>
        <v>1.2074212</v>
      </c>
      <c r="I37">
        <f>D37/'Проверка стенда по стёклам'!$D$8*100</f>
        <v>3.2762386481204735</v>
      </c>
    </row>
    <row r="38" spans="1:9" x14ac:dyDescent="0.3">
      <c r="A38">
        <v>70</v>
      </c>
      <c r="B38">
        <v>0.81</v>
      </c>
      <c r="C38">
        <v>0.99</v>
      </c>
      <c r="D38">
        <v>1.1100000000000001</v>
      </c>
      <c r="E38">
        <v>1.1200000000000001</v>
      </c>
      <c r="F38">
        <v>1.1200000000000001</v>
      </c>
      <c r="G38">
        <f>3.47*'Проверка стенда по стёклам'!D$8/100</f>
        <v>1.2074212</v>
      </c>
      <c r="I38">
        <f>D38/'Проверка стенда по стёклам'!$D$8*100</f>
        <v>3.1900218415909878</v>
      </c>
    </row>
    <row r="39" spans="1:9" x14ac:dyDescent="0.3">
      <c r="A39">
        <v>72</v>
      </c>
      <c r="B39">
        <v>0.82</v>
      </c>
      <c r="C39">
        <v>0.86</v>
      </c>
      <c r="D39">
        <v>0.99</v>
      </c>
      <c r="E39">
        <v>1.03</v>
      </c>
      <c r="F39">
        <v>1.07</v>
      </c>
      <c r="G39">
        <f>3.47*'Проверка стенда по стёклам'!D$8/100</f>
        <v>1.2074212</v>
      </c>
      <c r="I39">
        <f>D39/'Проверка стенда по стёклам'!$D$8*100</f>
        <v>2.8451546154730427</v>
      </c>
    </row>
    <row r="40" spans="1:9" x14ac:dyDescent="0.3">
      <c r="A40">
        <v>74</v>
      </c>
      <c r="B40">
        <v>0.91</v>
      </c>
      <c r="C40">
        <v>0.8</v>
      </c>
      <c r="D40">
        <v>0.83</v>
      </c>
      <c r="E40">
        <v>0.87</v>
      </c>
      <c r="F40">
        <v>0.96</v>
      </c>
      <c r="G40">
        <f>3.47*'Проверка стенда по стёклам'!D$8/100</f>
        <v>1.2074212</v>
      </c>
      <c r="I40">
        <f>D40/'Проверка стенда по стёклам'!$D$8*100</f>
        <v>2.3853316473157835</v>
      </c>
    </row>
    <row r="41" spans="1:9" x14ac:dyDescent="0.3">
      <c r="A41">
        <v>76</v>
      </c>
      <c r="B41">
        <v>1</v>
      </c>
      <c r="C41">
        <v>0.81</v>
      </c>
      <c r="D41">
        <v>0.8</v>
      </c>
      <c r="E41">
        <v>0.81</v>
      </c>
      <c r="F41">
        <v>0.86</v>
      </c>
      <c r="G41">
        <f>3.47*'Проверка стенда по стёклам'!D$8/100</f>
        <v>1.2074212</v>
      </c>
      <c r="I41">
        <f>D41/'Проверка стенда по стёклам'!$D$8*100</f>
        <v>2.2991148407862974</v>
      </c>
    </row>
    <row r="42" spans="1:9" x14ac:dyDescent="0.3">
      <c r="A42">
        <v>78</v>
      </c>
      <c r="B42">
        <v>1.1000000000000001</v>
      </c>
      <c r="C42">
        <v>0.91</v>
      </c>
      <c r="D42">
        <v>0.9</v>
      </c>
      <c r="E42">
        <v>0.9</v>
      </c>
      <c r="F42">
        <v>0.88</v>
      </c>
      <c r="G42">
        <f>3.47*'Проверка стенда по стёклам'!D$8/100</f>
        <v>1.2074212</v>
      </c>
      <c r="I42">
        <f>D42/'Проверка стенда по стёклам'!$D$8*100</f>
        <v>2.5865041958845847</v>
      </c>
    </row>
    <row r="43" spans="1:9" x14ac:dyDescent="0.3">
      <c r="A43">
        <v>80</v>
      </c>
      <c r="B43">
        <v>1.1299999999999999</v>
      </c>
      <c r="C43">
        <v>1.04</v>
      </c>
      <c r="D43">
        <v>1.04</v>
      </c>
      <c r="E43">
        <v>1.06</v>
      </c>
      <c r="F43">
        <v>1</v>
      </c>
      <c r="G43">
        <f>3.47*'Проверка стенда по стёклам'!D$8/100</f>
        <v>1.2074212</v>
      </c>
      <c r="I43">
        <f>D43/'Проверка стенда по стёклам'!$D$8*100</f>
        <v>2.9888492930221866</v>
      </c>
    </row>
    <row r="44" spans="1:9" x14ac:dyDescent="0.3">
      <c r="A44">
        <v>82</v>
      </c>
      <c r="B44">
        <v>1.1299999999999999</v>
      </c>
      <c r="C44">
        <v>1.1200000000000001</v>
      </c>
      <c r="D44">
        <v>1.1200000000000001</v>
      </c>
      <c r="E44">
        <v>1.1100000000000001</v>
      </c>
      <c r="F44">
        <v>1.0900000000000001</v>
      </c>
      <c r="G44">
        <f>3.47*'Проверка стенда по стёклам'!D$8/100</f>
        <v>1.2074212</v>
      </c>
      <c r="I44">
        <f>D44/'Проверка стенда по стёклам'!$D$8*100</f>
        <v>3.2187607771008167</v>
      </c>
    </row>
    <row r="45" spans="1:9" x14ac:dyDescent="0.3">
      <c r="A45">
        <v>84</v>
      </c>
      <c r="B45">
        <v>1.1299999999999999</v>
      </c>
      <c r="C45">
        <v>1.1200000000000001</v>
      </c>
      <c r="D45">
        <v>1.1200000000000001</v>
      </c>
      <c r="E45">
        <v>1.1200000000000001</v>
      </c>
      <c r="F45">
        <v>1.1100000000000001</v>
      </c>
      <c r="G45">
        <f>3.47*'Проверка стенда по стёклам'!D$8/100</f>
        <v>1.2074212</v>
      </c>
      <c r="I45">
        <f>D45/'Проверка стенда по стёклам'!$D$8*100</f>
        <v>3.2187607771008167</v>
      </c>
    </row>
    <row r="46" spans="1:9" x14ac:dyDescent="0.3">
      <c r="A46">
        <v>86</v>
      </c>
      <c r="B46">
        <v>1.1299999999999999</v>
      </c>
      <c r="C46">
        <v>1.1200000000000001</v>
      </c>
      <c r="D46">
        <v>1.1200000000000001</v>
      </c>
      <c r="E46">
        <v>1.1200000000000001</v>
      </c>
      <c r="F46">
        <v>1.1100000000000001</v>
      </c>
      <c r="G46">
        <f>3.47*'Проверка стенда по стёклам'!D$8/100</f>
        <v>1.2074212</v>
      </c>
      <c r="I46">
        <f>D46/'Проверка стенда по стёклам'!$D$8*100</f>
        <v>3.2187607771008167</v>
      </c>
    </row>
    <row r="47" spans="1:9" x14ac:dyDescent="0.3">
      <c r="A47">
        <v>88</v>
      </c>
      <c r="B47">
        <v>1.1299999999999999</v>
      </c>
      <c r="C47">
        <v>1.1200000000000001</v>
      </c>
      <c r="D47">
        <v>1.1200000000000001</v>
      </c>
      <c r="E47">
        <v>1.1200000000000001</v>
      </c>
      <c r="F47">
        <v>1.04</v>
      </c>
      <c r="G47">
        <f>3.47*'Проверка стенда по стёклам'!D$8/100</f>
        <v>1.2074212</v>
      </c>
      <c r="I47">
        <f>D47/'Проверка стенда по стёклам'!$D$8*100</f>
        <v>3.2187607771008167</v>
      </c>
    </row>
    <row r="48" spans="1:9" x14ac:dyDescent="0.3">
      <c r="A48">
        <v>90</v>
      </c>
      <c r="B48">
        <v>1.1299999999999999</v>
      </c>
      <c r="C48">
        <v>1.1299999999999999</v>
      </c>
      <c r="D48">
        <v>1.1299999999999999</v>
      </c>
      <c r="E48">
        <v>1.08</v>
      </c>
      <c r="F48">
        <v>0.78</v>
      </c>
      <c r="G48">
        <f>3.47*'Проверка стенда по стёклам'!D$8/100</f>
        <v>1.2074212</v>
      </c>
      <c r="I48">
        <f>D48/'Проверка стенда по стёклам'!$D$8*100</f>
        <v>3.2474997126106442</v>
      </c>
    </row>
    <row r="49" spans="1:9" x14ac:dyDescent="0.3">
      <c r="A49">
        <v>92</v>
      </c>
      <c r="B49">
        <v>1.1399999999999999</v>
      </c>
      <c r="C49">
        <v>1.05</v>
      </c>
      <c r="D49">
        <v>1.01</v>
      </c>
      <c r="E49">
        <v>0.84</v>
      </c>
      <c r="F49">
        <v>0.93</v>
      </c>
      <c r="G49">
        <f>3.47*'Проверка стенда по стёклам'!D$8/100</f>
        <v>1.2074212</v>
      </c>
      <c r="I49">
        <f>D49/'Проверка стенда по стёклам'!$D$8*100</f>
        <v>2.9026324864927004</v>
      </c>
    </row>
    <row r="50" spans="1:9" x14ac:dyDescent="0.3">
      <c r="A50">
        <v>94</v>
      </c>
      <c r="B50">
        <v>1</v>
      </c>
      <c r="C50">
        <v>0.89</v>
      </c>
      <c r="D50">
        <v>0.83</v>
      </c>
      <c r="E50">
        <v>0.91</v>
      </c>
      <c r="F50">
        <v>1.1200000000000001</v>
      </c>
      <c r="G50">
        <f>3.47*'Проверка стенда по стёклам'!D$8/100</f>
        <v>1.2074212</v>
      </c>
      <c r="I50">
        <f>D50/'Проверка стенда по стёклам'!$D$8*100</f>
        <v>2.3853316473157835</v>
      </c>
    </row>
    <row r="51" spans="1:9" x14ac:dyDescent="0.3">
      <c r="A51">
        <v>96</v>
      </c>
      <c r="B51">
        <v>0.81</v>
      </c>
      <c r="C51">
        <v>0.88</v>
      </c>
      <c r="D51">
        <v>0.98</v>
      </c>
      <c r="E51">
        <v>1.1299999999999999</v>
      </c>
      <c r="F51">
        <v>1.1200000000000001</v>
      </c>
      <c r="G51">
        <f>3.47*'Проверка стенда по стёклам'!D$8/100</f>
        <v>1.2074212</v>
      </c>
      <c r="I51">
        <f>D51/'Проверка стенда по стёклам'!$D$8*100</f>
        <v>2.8164156799632143</v>
      </c>
    </row>
    <row r="52" spans="1:9" x14ac:dyDescent="0.3">
      <c r="A52">
        <v>98</v>
      </c>
      <c r="B52">
        <v>0.95</v>
      </c>
      <c r="C52">
        <v>1.05</v>
      </c>
      <c r="D52">
        <v>1.1200000000000001</v>
      </c>
      <c r="E52">
        <v>1.1399999999999999</v>
      </c>
      <c r="F52">
        <v>1.1200000000000001</v>
      </c>
      <c r="G52">
        <f>3.47*'Проверка стенда по стёклам'!D$8/100</f>
        <v>1.2074212</v>
      </c>
      <c r="I52">
        <f>D52/'Проверка стенда по стёклам'!$D$8*100</f>
        <v>3.2187607771008167</v>
      </c>
    </row>
    <row r="53" spans="1:9" x14ac:dyDescent="0.3">
      <c r="A53">
        <v>100</v>
      </c>
      <c r="B53">
        <v>1.1200000000000001</v>
      </c>
      <c r="C53">
        <v>1.1299999999999999</v>
      </c>
      <c r="D53">
        <v>1.1399999999999999</v>
      </c>
      <c r="E53">
        <v>1.1399999999999999</v>
      </c>
      <c r="F53">
        <v>1.1200000000000001</v>
      </c>
      <c r="G53">
        <f>3.47*'Проверка стенда по стёклам'!D$8/100</f>
        <v>1.2074212</v>
      </c>
      <c r="I53">
        <f>D53/'Проверка стенда по стёклам'!$D$8*100</f>
        <v>3.2762386481204735</v>
      </c>
    </row>
    <row r="54" spans="1:9" x14ac:dyDescent="0.3">
      <c r="A54">
        <v>102</v>
      </c>
      <c r="B54">
        <v>1.1200000000000001</v>
      </c>
      <c r="C54">
        <v>1.1299999999999999</v>
      </c>
      <c r="D54">
        <v>1.1399999999999999</v>
      </c>
      <c r="E54">
        <v>1.1399999999999999</v>
      </c>
      <c r="F54">
        <v>1.1200000000000001</v>
      </c>
      <c r="G54">
        <f>3.47*'Проверка стенда по стёклам'!D$8/100</f>
        <v>1.2074212</v>
      </c>
      <c r="I54">
        <f>D54/'Проверка стенда по стёклам'!$D$8*100</f>
        <v>3.2762386481204735</v>
      </c>
    </row>
    <row r="55" spans="1:9" x14ac:dyDescent="0.3">
      <c r="A55">
        <v>104</v>
      </c>
      <c r="B55">
        <v>1.1200000000000001</v>
      </c>
      <c r="C55">
        <v>1.1299999999999999</v>
      </c>
      <c r="D55">
        <v>1.1399999999999999</v>
      </c>
      <c r="E55">
        <v>1.1399999999999999</v>
      </c>
      <c r="F55">
        <v>1.1200000000000001</v>
      </c>
      <c r="G55">
        <f>3.47*'Проверка стенда по стёклам'!D$8/100</f>
        <v>1.2074212</v>
      </c>
      <c r="I55">
        <f>D55/'Проверка стенда по стёклам'!$D$8*100</f>
        <v>3.2762386481204735</v>
      </c>
    </row>
    <row r="56" spans="1:9" x14ac:dyDescent="0.3">
      <c r="A56">
        <v>106</v>
      </c>
      <c r="B56">
        <v>1.0900000000000001</v>
      </c>
      <c r="C56">
        <v>1.1000000000000001</v>
      </c>
      <c r="D56">
        <v>1.1299999999999999</v>
      </c>
      <c r="E56">
        <v>1.1299999999999999</v>
      </c>
      <c r="F56">
        <v>1.1200000000000001</v>
      </c>
      <c r="G56">
        <f>3.47*'Проверка стенда по стёклам'!D$8/100</f>
        <v>1.2074212</v>
      </c>
      <c r="I56">
        <f>D56/'Проверка стенда по стёклам'!$D$8*100</f>
        <v>3.2474997126106442</v>
      </c>
    </row>
    <row r="57" spans="1:9" x14ac:dyDescent="0.3">
      <c r="A57">
        <v>108</v>
      </c>
      <c r="B57">
        <v>0.93</v>
      </c>
      <c r="C57">
        <v>0.99</v>
      </c>
      <c r="D57">
        <v>1.1200000000000001</v>
      </c>
      <c r="E57">
        <v>1.1299999999999999</v>
      </c>
      <c r="F57">
        <v>1.1000000000000001</v>
      </c>
      <c r="G57">
        <f>3.47*'Проверка стенда по стёклам'!D$8/100</f>
        <v>1.2074212</v>
      </c>
      <c r="I57">
        <f>D57/'Проверка стенда по стёклам'!$D$8*100</f>
        <v>3.2187607771008167</v>
      </c>
    </row>
    <row r="58" spans="1:9" x14ac:dyDescent="0.3">
      <c r="A58">
        <v>110</v>
      </c>
      <c r="B58">
        <v>0.77</v>
      </c>
      <c r="C58">
        <v>0.83</v>
      </c>
      <c r="D58">
        <v>1.02</v>
      </c>
      <c r="E58">
        <v>1.07</v>
      </c>
      <c r="F58">
        <v>1.06</v>
      </c>
      <c r="G58">
        <f>3.47*'Проверка стенда по стёклам'!D$8/100</f>
        <v>1.2074212</v>
      </c>
      <c r="I58">
        <f>D58/'Проверка стенда по стёклам'!$D$8*100</f>
        <v>2.9313714220025289</v>
      </c>
    </row>
    <row r="59" spans="1:9" x14ac:dyDescent="0.3">
      <c r="A59">
        <v>112</v>
      </c>
      <c r="B59">
        <v>0.8</v>
      </c>
      <c r="C59">
        <v>0.77</v>
      </c>
      <c r="D59">
        <v>0.88</v>
      </c>
      <c r="E59">
        <v>0.98</v>
      </c>
      <c r="F59">
        <v>0.98</v>
      </c>
      <c r="G59">
        <f>3.47*'Проверка стенда по стёклам'!D$8/100</f>
        <v>1.2074212</v>
      </c>
      <c r="I59">
        <f>D59/'Проверка стенда по стёклам'!$D$8*100</f>
        <v>2.529026324864927</v>
      </c>
    </row>
    <row r="60" spans="1:9" x14ac:dyDescent="0.3">
      <c r="A60">
        <v>114</v>
      </c>
      <c r="B60">
        <v>0.77</v>
      </c>
      <c r="C60">
        <v>0.83</v>
      </c>
      <c r="D60">
        <v>0.76</v>
      </c>
      <c r="E60">
        <v>0.85</v>
      </c>
      <c r="F60">
        <v>0.88</v>
      </c>
      <c r="G60">
        <f>3.47*'Проверка стенда по стёклам'!D$8/100</f>
        <v>1.2074212</v>
      </c>
      <c r="I60">
        <f>D60/'Проверка стенда по стёклам'!$D$8*100</f>
        <v>2.1841590987469828</v>
      </c>
    </row>
    <row r="61" spans="1:9" x14ac:dyDescent="0.3">
      <c r="A61">
        <v>116</v>
      </c>
      <c r="B61">
        <v>0.88</v>
      </c>
      <c r="C61">
        <v>0.78</v>
      </c>
      <c r="D61">
        <v>0.74</v>
      </c>
      <c r="E61">
        <v>0.76</v>
      </c>
      <c r="F61">
        <v>0.76</v>
      </c>
      <c r="G61">
        <f>3.47*'Проверка стенда по стёклам'!D$8/100</f>
        <v>1.2074212</v>
      </c>
      <c r="I61">
        <f>D61/'Проверка стенда по стёклам'!$D$8*100</f>
        <v>2.126681227727325</v>
      </c>
    </row>
    <row r="62" spans="1:9" x14ac:dyDescent="0.3">
      <c r="A62">
        <v>118</v>
      </c>
      <c r="B62">
        <v>0.96</v>
      </c>
      <c r="C62">
        <v>0.88</v>
      </c>
      <c r="D62">
        <v>0.67</v>
      </c>
      <c r="E62">
        <v>0.64</v>
      </c>
      <c r="F62">
        <v>0.56999999999999995</v>
      </c>
      <c r="G62">
        <f>3.47*'Проверка стенда по стёклам'!D$8/100</f>
        <v>1.2074212</v>
      </c>
      <c r="I62">
        <f>D62/'Проверка стенда по стёклам'!$D$8*100</f>
        <v>1.9255086791585239</v>
      </c>
    </row>
    <row r="63" spans="1:9" x14ac:dyDescent="0.3">
      <c r="A63">
        <v>120</v>
      </c>
      <c r="B63">
        <v>0.9</v>
      </c>
      <c r="C63">
        <v>0.92</v>
      </c>
      <c r="D63">
        <v>0.85</v>
      </c>
      <c r="E63">
        <v>0.7</v>
      </c>
      <c r="F63">
        <v>0.56000000000000005</v>
      </c>
      <c r="G63">
        <f>3.47*'Проверка стенда по стёклам'!D$8/100</f>
        <v>1.2074212</v>
      </c>
      <c r="I63">
        <f>D63/'Проверка стенда по стёклам'!$D$8*100</f>
        <v>2.4428095183354408</v>
      </c>
    </row>
    <row r="64" spans="1:9" x14ac:dyDescent="0.3">
      <c r="A64">
        <v>122</v>
      </c>
      <c r="B64">
        <v>0.88</v>
      </c>
      <c r="C64">
        <v>0.89</v>
      </c>
      <c r="D64">
        <v>0.89</v>
      </c>
      <c r="E64">
        <v>0.85</v>
      </c>
      <c r="F64">
        <v>0.75</v>
      </c>
      <c r="G64">
        <f>3.47*'Проверка стенда по стёклам'!D$8/100</f>
        <v>1.2074212</v>
      </c>
      <c r="I64">
        <f>D64/'Проверка стенда по стёклам'!$D$8*100</f>
        <v>2.5577652603747558</v>
      </c>
    </row>
    <row r="65" spans="1:9" x14ac:dyDescent="0.3">
      <c r="A65">
        <v>124</v>
      </c>
      <c r="B65">
        <v>0.9</v>
      </c>
      <c r="C65">
        <v>0.94</v>
      </c>
      <c r="D65">
        <v>0.97</v>
      </c>
      <c r="E65">
        <v>1.02</v>
      </c>
      <c r="F65">
        <v>1.02</v>
      </c>
      <c r="G65">
        <f>3.47*'Проверка стенда по стёклам'!D$8/100</f>
        <v>1.2074212</v>
      </c>
      <c r="I65">
        <f>D65/'Проверка стенда по стёклам'!$D$8*100</f>
        <v>2.7876767444533854</v>
      </c>
    </row>
    <row r="66" spans="1:9" x14ac:dyDescent="0.3">
      <c r="A66">
        <v>126</v>
      </c>
      <c r="B66">
        <v>0.97</v>
      </c>
      <c r="C66">
        <v>1.05</v>
      </c>
      <c r="D66">
        <v>1.1000000000000001</v>
      </c>
      <c r="E66">
        <v>1.1200000000000001</v>
      </c>
      <c r="F66">
        <v>1.1000000000000001</v>
      </c>
      <c r="G66">
        <f>3.47*'Проверка стенда по стёклам'!D$8/100</f>
        <v>1.2074212</v>
      </c>
      <c r="I66">
        <f>D66/'Проверка стенда по стёклам'!$D$8*100</f>
        <v>3.1612829060811594</v>
      </c>
    </row>
    <row r="67" spans="1:9" x14ac:dyDescent="0.3">
      <c r="A67">
        <v>128</v>
      </c>
      <c r="B67">
        <v>1.03</v>
      </c>
      <c r="C67">
        <v>1.1399999999999999</v>
      </c>
      <c r="D67">
        <v>1.1399999999999999</v>
      </c>
      <c r="E67">
        <v>1.1399999999999999</v>
      </c>
      <c r="F67">
        <v>1.1200000000000001</v>
      </c>
      <c r="G67">
        <f>3.47*'Проверка стенда по стёклам'!D$8/100</f>
        <v>1.2074212</v>
      </c>
      <c r="I67">
        <f>D67/'Проверка стенда по стёклам'!$D$8*100</f>
        <v>3.2762386481204735</v>
      </c>
    </row>
    <row r="68" spans="1:9" x14ac:dyDescent="0.3">
      <c r="A68">
        <v>130</v>
      </c>
      <c r="B68">
        <v>1.06</v>
      </c>
      <c r="C68">
        <v>1.1399999999999999</v>
      </c>
      <c r="D68">
        <v>1.1399999999999999</v>
      </c>
      <c r="E68">
        <v>1.1399999999999999</v>
      </c>
      <c r="F68">
        <v>1.1200000000000001</v>
      </c>
      <c r="G68">
        <f>3.47*'Проверка стенда по стёклам'!D$8/100</f>
        <v>1.2074212</v>
      </c>
      <c r="I68">
        <f>D68/'Проверка стенда по стёклам'!$D$8*100</f>
        <v>3.2762386481204735</v>
      </c>
    </row>
    <row r="69" spans="1:9" x14ac:dyDescent="0.3">
      <c r="A69">
        <v>132</v>
      </c>
      <c r="B69">
        <v>1.04</v>
      </c>
      <c r="C69">
        <v>1.1399999999999999</v>
      </c>
      <c r="D69">
        <v>1.1299999999999999</v>
      </c>
      <c r="E69">
        <v>1.1299999999999999</v>
      </c>
      <c r="F69">
        <v>1.1200000000000001</v>
      </c>
      <c r="G69">
        <f>3.47*'Проверка стенда по стёклам'!D$8/100</f>
        <v>1.2074212</v>
      </c>
      <c r="I69">
        <f>D69/'Проверка стенда по стёклам'!$D$8*100</f>
        <v>3.2474997126106442</v>
      </c>
    </row>
    <row r="70" spans="1:9" x14ac:dyDescent="0.3">
      <c r="A70">
        <v>134</v>
      </c>
      <c r="B70">
        <v>0.99</v>
      </c>
      <c r="C70">
        <v>1.1000000000000001</v>
      </c>
      <c r="D70">
        <v>1.1200000000000001</v>
      </c>
      <c r="E70">
        <v>1.1299999999999999</v>
      </c>
      <c r="F70">
        <v>1.1100000000000001</v>
      </c>
      <c r="G70">
        <f>3.47*'Проверка стенда по стёклам'!D$8/100</f>
        <v>1.2074212</v>
      </c>
      <c r="I70">
        <f>D70/'Проверка стенда по стёклам'!$D$8*100</f>
        <v>3.2187607771008167</v>
      </c>
    </row>
    <row r="71" spans="1:9" x14ac:dyDescent="0.3">
      <c r="A71">
        <v>136</v>
      </c>
      <c r="B71">
        <v>0.94</v>
      </c>
      <c r="C71">
        <v>1.05</v>
      </c>
      <c r="D71">
        <v>1.0900000000000001</v>
      </c>
      <c r="E71">
        <v>1.1200000000000001</v>
      </c>
      <c r="F71">
        <v>1.1100000000000001</v>
      </c>
      <c r="G71">
        <f>3.47*'Проверка стенда по стёклам'!D$8/100</f>
        <v>1.2074212</v>
      </c>
      <c r="I71">
        <f>D71/'Проверка стенда по стёклам'!$D$8*100</f>
        <v>3.1325439705713305</v>
      </c>
    </row>
    <row r="72" spans="1:9" x14ac:dyDescent="0.3">
      <c r="A72">
        <v>138</v>
      </c>
      <c r="B72">
        <v>0.9</v>
      </c>
      <c r="C72">
        <v>0.98</v>
      </c>
      <c r="D72">
        <v>1.02</v>
      </c>
      <c r="E72">
        <v>1.07</v>
      </c>
      <c r="F72">
        <v>1.08</v>
      </c>
      <c r="G72">
        <f>3.47*'Проверка стенда по стёклам'!D$8/100</f>
        <v>1.2074212</v>
      </c>
      <c r="I72">
        <f>D72/'Проверка стенда по стёклам'!$D$8*100</f>
        <v>2.9313714220025289</v>
      </c>
    </row>
    <row r="73" spans="1:9" x14ac:dyDescent="0.3">
      <c r="A73">
        <v>140</v>
      </c>
      <c r="B73">
        <v>0.87</v>
      </c>
      <c r="C73">
        <v>0.92</v>
      </c>
      <c r="D73">
        <v>0.95</v>
      </c>
      <c r="E73">
        <v>0.99</v>
      </c>
      <c r="F73">
        <v>1.01</v>
      </c>
      <c r="G73">
        <f>3.47*'Проверка стенда по стёклам'!D$8/100</f>
        <v>1.2074212</v>
      </c>
      <c r="I73">
        <f>D73/'Проверка стенда по стёклам'!$D$8*100</f>
        <v>2.7301988734337277</v>
      </c>
    </row>
    <row r="74" spans="1:9" x14ac:dyDescent="0.3">
      <c r="A74">
        <v>142</v>
      </c>
      <c r="B74">
        <v>0.86</v>
      </c>
      <c r="C74">
        <v>0.88</v>
      </c>
      <c r="D74">
        <v>0.89</v>
      </c>
      <c r="E74">
        <v>0.92</v>
      </c>
      <c r="F74">
        <v>0.93</v>
      </c>
      <c r="G74">
        <f>3.47*'Проверка стенда по стёклам'!D$8/100</f>
        <v>1.2074212</v>
      </c>
      <c r="I74">
        <f>D74/'Проверка стенда по стёклам'!$D$8*100</f>
        <v>2.5577652603747558</v>
      </c>
    </row>
    <row r="75" spans="1:9" x14ac:dyDescent="0.3">
      <c r="A75">
        <v>144</v>
      </c>
      <c r="B75">
        <v>0.88</v>
      </c>
      <c r="C75">
        <v>0.87</v>
      </c>
      <c r="D75">
        <v>0.87</v>
      </c>
      <c r="E75">
        <v>0.88</v>
      </c>
      <c r="F75">
        <v>0.88</v>
      </c>
      <c r="G75">
        <f>3.47*'Проверка стенда по стёклам'!D$8/100</f>
        <v>1.2074212</v>
      </c>
      <c r="I75">
        <f>D75/'Проверка стенда по стёклам'!$D$8*100</f>
        <v>2.5002873893550981</v>
      </c>
    </row>
    <row r="76" spans="1:9" x14ac:dyDescent="0.3">
      <c r="A76">
        <v>146</v>
      </c>
      <c r="B76">
        <v>0.86</v>
      </c>
      <c r="C76">
        <v>0.88</v>
      </c>
      <c r="D76">
        <v>0.89</v>
      </c>
      <c r="E76">
        <v>0.92</v>
      </c>
      <c r="F76">
        <v>0.93</v>
      </c>
      <c r="G76">
        <f>3.47*'Проверка стенда по стёклам'!D$8/100</f>
        <v>1.2074212</v>
      </c>
      <c r="I76">
        <f>D76/'Проверка стенда по стёклам'!$D$8*100</f>
        <v>2.5577652603747558</v>
      </c>
    </row>
    <row r="77" spans="1:9" x14ac:dyDescent="0.3">
      <c r="A77">
        <v>148</v>
      </c>
      <c r="B77">
        <v>0.87</v>
      </c>
      <c r="C77">
        <v>0.92</v>
      </c>
      <c r="D77">
        <v>0.95</v>
      </c>
      <c r="E77">
        <v>0.99</v>
      </c>
      <c r="F77">
        <v>1.01</v>
      </c>
      <c r="G77">
        <f>3.47*'Проверка стенда по стёклам'!D$8/100</f>
        <v>1.2074212</v>
      </c>
      <c r="I77">
        <f>D77/'Проверка стенда по стёклам'!$D$8*100</f>
        <v>2.7301988734337277</v>
      </c>
    </row>
    <row r="78" spans="1:9" x14ac:dyDescent="0.3">
      <c r="A78">
        <v>150</v>
      </c>
      <c r="B78">
        <v>0.9</v>
      </c>
      <c r="C78">
        <v>0.98</v>
      </c>
      <c r="D78">
        <v>1.02</v>
      </c>
      <c r="E78">
        <v>1.07</v>
      </c>
      <c r="F78">
        <v>1.08</v>
      </c>
      <c r="G78">
        <f>3.47*'Проверка стенда по стёклам'!D$8/100</f>
        <v>1.2074212</v>
      </c>
      <c r="I78">
        <f>D78/'Проверка стенда по стёклам'!$D$8*100</f>
        <v>2.9313714220025289</v>
      </c>
    </row>
    <row r="79" spans="1:9" x14ac:dyDescent="0.3">
      <c r="A79">
        <v>152</v>
      </c>
      <c r="B79">
        <v>0.94</v>
      </c>
      <c r="C79">
        <v>1.05</v>
      </c>
      <c r="D79">
        <v>1.0900000000000001</v>
      </c>
      <c r="E79">
        <v>1.1200000000000001</v>
      </c>
      <c r="F79">
        <v>1.1100000000000001</v>
      </c>
      <c r="G79">
        <f>3.47*'Проверка стенда по стёклам'!D$8/100</f>
        <v>1.2074212</v>
      </c>
      <c r="I79">
        <f>D79/'Проверка стенда по стёклам'!$D$8*100</f>
        <v>3.1325439705713305</v>
      </c>
    </row>
    <row r="80" spans="1:9" x14ac:dyDescent="0.3">
      <c r="A80">
        <v>154</v>
      </c>
      <c r="B80">
        <v>0.99</v>
      </c>
      <c r="C80">
        <v>1.1000000000000001</v>
      </c>
      <c r="D80">
        <v>1.1200000000000001</v>
      </c>
      <c r="E80">
        <v>1.1299999999999999</v>
      </c>
      <c r="F80">
        <v>1.1100000000000001</v>
      </c>
      <c r="G80">
        <f>3.47*'Проверка стенда по стёклам'!D$8/100</f>
        <v>1.2074212</v>
      </c>
      <c r="I80">
        <f>D80/'Проверка стенда по стёклам'!$D$8*100</f>
        <v>3.2187607771008167</v>
      </c>
    </row>
    <row r="81" spans="1:9" x14ac:dyDescent="0.3">
      <c r="A81">
        <v>156</v>
      </c>
      <c r="B81">
        <v>1.04</v>
      </c>
      <c r="C81">
        <v>1.1399999999999999</v>
      </c>
      <c r="D81">
        <v>1.1299999999999999</v>
      </c>
      <c r="E81">
        <v>1.1299999999999999</v>
      </c>
      <c r="F81">
        <v>1.1200000000000001</v>
      </c>
      <c r="G81">
        <f>3.47*'Проверка стенда по стёклам'!D$8/100</f>
        <v>1.2074212</v>
      </c>
      <c r="I81">
        <f>D81/'Проверка стенда по стёклам'!$D$8*100</f>
        <v>3.2474997126106442</v>
      </c>
    </row>
    <row r="82" spans="1:9" x14ac:dyDescent="0.3">
      <c r="A82">
        <v>158</v>
      </c>
      <c r="B82">
        <v>1.06</v>
      </c>
      <c r="C82">
        <v>1.1399999999999999</v>
      </c>
      <c r="D82">
        <v>1.1399999999999999</v>
      </c>
      <c r="E82">
        <v>1.1399999999999999</v>
      </c>
      <c r="F82">
        <v>1.1200000000000001</v>
      </c>
      <c r="G82">
        <f>3.47*'Проверка стенда по стёклам'!D$8/100</f>
        <v>1.2074212</v>
      </c>
      <c r="I82">
        <f>D82/'Проверка стенда по стёклам'!$D$8*100</f>
        <v>3.2762386481204735</v>
      </c>
    </row>
    <row r="83" spans="1:9" x14ac:dyDescent="0.3">
      <c r="A83">
        <v>160</v>
      </c>
      <c r="B83">
        <v>1.03</v>
      </c>
      <c r="C83">
        <v>1.1399999999999999</v>
      </c>
      <c r="D83">
        <v>1.1399999999999999</v>
      </c>
      <c r="E83">
        <v>1.1399999999999999</v>
      </c>
      <c r="F83">
        <v>1.1200000000000001</v>
      </c>
      <c r="G83">
        <f>3.47*'Проверка стенда по стёклам'!D$8/100</f>
        <v>1.2074212</v>
      </c>
      <c r="I83">
        <f>D83/'Проверка стенда по стёклам'!$D$8*100</f>
        <v>3.2762386481204735</v>
      </c>
    </row>
    <row r="84" spans="1:9" x14ac:dyDescent="0.3">
      <c r="A84">
        <v>162</v>
      </c>
      <c r="B84">
        <v>0.97</v>
      </c>
      <c r="C84">
        <v>1.05</v>
      </c>
      <c r="D84">
        <v>1.1000000000000001</v>
      </c>
      <c r="E84">
        <v>1.1200000000000001</v>
      </c>
      <c r="F84">
        <v>1.1000000000000001</v>
      </c>
      <c r="G84">
        <f>3.47*'Проверка стенда по стёклам'!D$8/100</f>
        <v>1.2074212</v>
      </c>
      <c r="I84">
        <f>D84/'Проверка стенда по стёклам'!$D$8*100</f>
        <v>3.1612829060811594</v>
      </c>
    </row>
    <row r="85" spans="1:9" x14ac:dyDescent="0.3">
      <c r="A85">
        <v>164</v>
      </c>
      <c r="B85">
        <v>0.9</v>
      </c>
      <c r="C85">
        <v>0.94</v>
      </c>
      <c r="D85">
        <v>0.97</v>
      </c>
      <c r="E85">
        <v>1.02</v>
      </c>
      <c r="F85">
        <v>1.02</v>
      </c>
      <c r="G85">
        <f>3.47*'Проверка стенда по стёклам'!D$8/100</f>
        <v>1.2074212</v>
      </c>
      <c r="I85">
        <f>D85/'Проверка стенда по стёклам'!$D$8*100</f>
        <v>2.7876767444533854</v>
      </c>
    </row>
    <row r="86" spans="1:9" x14ac:dyDescent="0.3">
      <c r="A86">
        <v>166</v>
      </c>
      <c r="B86">
        <v>0.88</v>
      </c>
      <c r="C86">
        <v>0.89</v>
      </c>
      <c r="D86">
        <v>0.89</v>
      </c>
      <c r="E86">
        <v>0.85</v>
      </c>
      <c r="F86">
        <v>0.75</v>
      </c>
      <c r="G86">
        <f>3.47*'Проверка стенда по стёклам'!D$8/100</f>
        <v>1.2074212</v>
      </c>
      <c r="I86">
        <f>D86/'Проверка стенда по стёклам'!$D$8*100</f>
        <v>2.5577652603747558</v>
      </c>
    </row>
    <row r="87" spans="1:9" x14ac:dyDescent="0.3">
      <c r="A87">
        <v>168</v>
      </c>
      <c r="B87">
        <v>0.9</v>
      </c>
      <c r="C87">
        <v>0.92</v>
      </c>
      <c r="D87">
        <v>0.85</v>
      </c>
      <c r="E87">
        <v>0.7</v>
      </c>
      <c r="F87">
        <v>0.56000000000000005</v>
      </c>
      <c r="G87">
        <f>3.47*'Проверка стенда по стёклам'!D$8/100</f>
        <v>1.2074212</v>
      </c>
      <c r="I87">
        <f>D87/'Проверка стенда по стёклам'!$D$8*100</f>
        <v>2.4428095183354408</v>
      </c>
    </row>
    <row r="88" spans="1:9" x14ac:dyDescent="0.3">
      <c r="A88">
        <v>170</v>
      </c>
      <c r="B88">
        <v>0.96</v>
      </c>
      <c r="C88">
        <v>0.88</v>
      </c>
      <c r="D88">
        <v>0.67</v>
      </c>
      <c r="E88">
        <v>0.64</v>
      </c>
      <c r="F88">
        <v>0.56999999999999995</v>
      </c>
      <c r="G88">
        <f>3.47*'Проверка стенда по стёклам'!D$8/100</f>
        <v>1.2074212</v>
      </c>
      <c r="I88">
        <f>D88/'Проверка стенда по стёклам'!$D$8*100</f>
        <v>1.9255086791585239</v>
      </c>
    </row>
    <row r="89" spans="1:9" x14ac:dyDescent="0.3">
      <c r="A89">
        <v>172</v>
      </c>
      <c r="B89">
        <v>0.88</v>
      </c>
      <c r="C89">
        <v>0.78</v>
      </c>
      <c r="D89">
        <v>0.74</v>
      </c>
      <c r="E89">
        <v>0.76</v>
      </c>
      <c r="F89">
        <v>0.76</v>
      </c>
      <c r="G89">
        <f>3.47*'Проверка стенда по стёклам'!D$8/100</f>
        <v>1.2074212</v>
      </c>
      <c r="I89">
        <f>D89/'Проверка стенда по стёклам'!$D$8*100</f>
        <v>2.126681227727325</v>
      </c>
    </row>
    <row r="90" spans="1:9" x14ac:dyDescent="0.3">
      <c r="A90">
        <v>174</v>
      </c>
      <c r="B90">
        <v>0.77</v>
      </c>
      <c r="C90">
        <v>0.83</v>
      </c>
      <c r="D90">
        <v>0.76</v>
      </c>
      <c r="E90">
        <v>0.85</v>
      </c>
      <c r="F90">
        <v>0.88</v>
      </c>
      <c r="G90">
        <f>3.47*'Проверка стенда по стёклам'!D$8/100</f>
        <v>1.2074212</v>
      </c>
      <c r="I90">
        <f>D90/'Проверка стенда по стёклам'!$D$8*100</f>
        <v>2.1841590987469828</v>
      </c>
    </row>
    <row r="91" spans="1:9" x14ac:dyDescent="0.3">
      <c r="A91">
        <v>176</v>
      </c>
      <c r="B91">
        <v>0.8</v>
      </c>
      <c r="C91">
        <v>0.77</v>
      </c>
      <c r="D91">
        <v>0.88</v>
      </c>
      <c r="E91">
        <v>0.98</v>
      </c>
      <c r="F91">
        <v>0.98</v>
      </c>
      <c r="G91">
        <f>3.47*'Проверка стенда по стёклам'!D$8/100</f>
        <v>1.2074212</v>
      </c>
      <c r="I91">
        <f>D91/'Проверка стенда по стёклам'!$D$8*100</f>
        <v>2.529026324864927</v>
      </c>
    </row>
    <row r="92" spans="1:9" x14ac:dyDescent="0.3">
      <c r="A92">
        <v>178</v>
      </c>
      <c r="B92">
        <v>0.77</v>
      </c>
      <c r="C92">
        <v>0.83</v>
      </c>
      <c r="D92">
        <v>1.02</v>
      </c>
      <c r="E92">
        <v>1.07</v>
      </c>
      <c r="F92">
        <v>1.06</v>
      </c>
      <c r="G92">
        <f>3.47*'Проверка стенда по стёклам'!D$8/100</f>
        <v>1.2074212</v>
      </c>
      <c r="I92">
        <f>D92/'Проверка стенда по стёклам'!$D$8*100</f>
        <v>2.9313714220025289</v>
      </c>
    </row>
    <row r="93" spans="1:9" x14ac:dyDescent="0.3">
      <c r="A93">
        <v>180</v>
      </c>
      <c r="B93">
        <v>0.93</v>
      </c>
      <c r="C93">
        <v>0.99</v>
      </c>
      <c r="D93">
        <v>1.1200000000000001</v>
      </c>
      <c r="E93">
        <v>1.1299999999999999</v>
      </c>
      <c r="F93">
        <v>1.1000000000000001</v>
      </c>
      <c r="G93">
        <f>3.47*'Проверка стенда по стёклам'!D$8/100</f>
        <v>1.2074212</v>
      </c>
      <c r="I93">
        <f>D93/'Проверка стенда по стёклам'!$D$8*100</f>
        <v>3.2187607771008167</v>
      </c>
    </row>
    <row r="94" spans="1:9" x14ac:dyDescent="0.3">
      <c r="A94">
        <v>182</v>
      </c>
      <c r="B94">
        <v>1.0900000000000001</v>
      </c>
      <c r="C94">
        <v>1.1000000000000001</v>
      </c>
      <c r="D94">
        <v>1.1299999999999999</v>
      </c>
      <c r="E94">
        <v>1.1299999999999999</v>
      </c>
      <c r="F94">
        <v>1.1200000000000001</v>
      </c>
      <c r="G94">
        <f>3.47*'Проверка стенда по стёклам'!D$8/100</f>
        <v>1.2074212</v>
      </c>
      <c r="I94">
        <f>D94/'Проверка стенда по стёклам'!$D$8*100</f>
        <v>3.2474997126106442</v>
      </c>
    </row>
    <row r="95" spans="1:9" x14ac:dyDescent="0.3">
      <c r="A95">
        <v>184</v>
      </c>
      <c r="B95">
        <v>1.1200000000000001</v>
      </c>
      <c r="C95">
        <v>1.1299999999999999</v>
      </c>
      <c r="D95">
        <v>1.1399999999999999</v>
      </c>
      <c r="E95">
        <v>1.1399999999999999</v>
      </c>
      <c r="F95">
        <v>1.1200000000000001</v>
      </c>
      <c r="G95">
        <f>3.47*'Проверка стенда по стёклам'!D$8/100</f>
        <v>1.2074212</v>
      </c>
      <c r="I95">
        <f>D95/'Проверка стенда по стёклам'!$D$8*100</f>
        <v>3.2762386481204735</v>
      </c>
    </row>
    <row r="96" spans="1:9" x14ac:dyDescent="0.3">
      <c r="A96">
        <v>186</v>
      </c>
      <c r="B96">
        <v>1.1200000000000001</v>
      </c>
      <c r="C96">
        <v>1.1299999999999999</v>
      </c>
      <c r="D96">
        <v>1.1399999999999999</v>
      </c>
      <c r="E96">
        <v>1.1399999999999999</v>
      </c>
      <c r="F96">
        <v>1.1200000000000001</v>
      </c>
      <c r="G96">
        <f>3.47*'Проверка стенда по стёклам'!D$8/100</f>
        <v>1.2074212</v>
      </c>
      <c r="I96">
        <f>D96/'Проверка стенда по стёклам'!$D$8*100</f>
        <v>3.2762386481204735</v>
      </c>
    </row>
    <row r="97" spans="1:9" x14ac:dyDescent="0.3">
      <c r="A97">
        <v>188</v>
      </c>
      <c r="B97">
        <v>1.1200000000000001</v>
      </c>
      <c r="C97">
        <v>1.1299999999999999</v>
      </c>
      <c r="D97">
        <v>1.1399999999999999</v>
      </c>
      <c r="E97">
        <v>1.1399999999999999</v>
      </c>
      <c r="F97">
        <v>1.1200000000000001</v>
      </c>
      <c r="G97">
        <f>3.47*'Проверка стенда по стёклам'!D$8/100</f>
        <v>1.2074212</v>
      </c>
      <c r="I97">
        <f>D97/'Проверка стенда по стёклам'!$D$8*100</f>
        <v>3.2762386481204735</v>
      </c>
    </row>
    <row r="98" spans="1:9" x14ac:dyDescent="0.3">
      <c r="A98">
        <v>190</v>
      </c>
      <c r="B98">
        <v>0.95</v>
      </c>
      <c r="C98">
        <v>1.05</v>
      </c>
      <c r="D98">
        <v>1.1200000000000001</v>
      </c>
      <c r="E98">
        <v>1.1399999999999999</v>
      </c>
      <c r="F98">
        <v>1.1200000000000001</v>
      </c>
      <c r="G98">
        <f>3.47*'Проверка стенда по стёклам'!D$8/100</f>
        <v>1.2074212</v>
      </c>
      <c r="I98">
        <f>D98/'Проверка стенда по стёклам'!$D$8*100</f>
        <v>3.2187607771008167</v>
      </c>
    </row>
    <row r="99" spans="1:9" x14ac:dyDescent="0.3">
      <c r="A99">
        <v>192</v>
      </c>
      <c r="B99">
        <v>0.81</v>
      </c>
      <c r="C99">
        <v>0.88</v>
      </c>
      <c r="D99">
        <v>0.98</v>
      </c>
      <c r="E99">
        <v>1.1299999999999999</v>
      </c>
      <c r="F99">
        <v>1.1200000000000001</v>
      </c>
      <c r="G99">
        <f>3.47*'Проверка стенда по стёклам'!D$8/100</f>
        <v>1.2074212</v>
      </c>
      <c r="I99">
        <f>D99/'Проверка стенда по стёклам'!$D$8*100</f>
        <v>2.8164156799632143</v>
      </c>
    </row>
    <row r="100" spans="1:9" x14ac:dyDescent="0.3">
      <c r="A100">
        <v>194</v>
      </c>
      <c r="B100">
        <v>1</v>
      </c>
      <c r="C100">
        <v>0.89</v>
      </c>
      <c r="D100">
        <v>0.83</v>
      </c>
      <c r="E100">
        <v>0.91</v>
      </c>
      <c r="F100">
        <v>1.1200000000000001</v>
      </c>
      <c r="G100">
        <f>3.47*'Проверка стенда по стёклам'!D$8/100</f>
        <v>1.2074212</v>
      </c>
      <c r="I100">
        <f>D100/'Проверка стенда по стёклам'!$D$8*100</f>
        <v>2.3853316473157835</v>
      </c>
    </row>
    <row r="101" spans="1:9" x14ac:dyDescent="0.3">
      <c r="A101">
        <v>196</v>
      </c>
      <c r="B101">
        <v>1.1399999999999999</v>
      </c>
      <c r="C101">
        <v>1.05</v>
      </c>
      <c r="D101">
        <v>1.01</v>
      </c>
      <c r="E101">
        <v>0.84</v>
      </c>
      <c r="F101">
        <v>0.93</v>
      </c>
      <c r="G101">
        <f>3.47*'Проверка стенда по стёклам'!D$8/100</f>
        <v>1.2074212</v>
      </c>
      <c r="I101">
        <f>D101/'Проверка стенда по стёклам'!$D$8*100</f>
        <v>2.9026324864927004</v>
      </c>
    </row>
    <row r="102" spans="1:9" x14ac:dyDescent="0.3">
      <c r="A102">
        <v>198</v>
      </c>
      <c r="B102">
        <v>1.1299999999999999</v>
      </c>
      <c r="C102">
        <v>1.1299999999999999</v>
      </c>
      <c r="D102">
        <v>1.1299999999999999</v>
      </c>
      <c r="E102">
        <v>1.08</v>
      </c>
      <c r="F102">
        <v>0.78</v>
      </c>
      <c r="G102">
        <f>3.47*'Проверка стенда по стёклам'!D$8/100</f>
        <v>1.2074212</v>
      </c>
      <c r="I102">
        <f>D102/'Проверка стенда по стёклам'!$D$8*100</f>
        <v>3.2474997126106442</v>
      </c>
    </row>
    <row r="103" spans="1:9" x14ac:dyDescent="0.3">
      <c r="A103">
        <v>200</v>
      </c>
      <c r="B103">
        <v>1.1299999999999999</v>
      </c>
      <c r="C103">
        <v>1.1200000000000001</v>
      </c>
      <c r="D103">
        <v>1.1200000000000001</v>
      </c>
      <c r="E103">
        <v>1.1200000000000001</v>
      </c>
      <c r="F103">
        <v>1.04</v>
      </c>
      <c r="G103">
        <f>3.47*'Проверка стенда по стёклам'!D$8/100</f>
        <v>1.2074212</v>
      </c>
      <c r="I103">
        <f>D103/'Проверка стенда по стёклам'!$D$8*100</f>
        <v>3.2187607771008167</v>
      </c>
    </row>
    <row r="104" spans="1:9" x14ac:dyDescent="0.3">
      <c r="A104">
        <v>202</v>
      </c>
      <c r="B104">
        <v>1.1299999999999999</v>
      </c>
      <c r="C104">
        <v>1.1200000000000001</v>
      </c>
      <c r="D104">
        <v>1.1200000000000001</v>
      </c>
      <c r="E104">
        <v>1.1200000000000001</v>
      </c>
      <c r="F104">
        <v>1.1100000000000001</v>
      </c>
      <c r="G104">
        <f>3.47*'Проверка стенда по стёклам'!D$8/100</f>
        <v>1.2074212</v>
      </c>
      <c r="I104">
        <f>D104/'Проверка стенда по стёклам'!$D$8*100</f>
        <v>3.2187607771008167</v>
      </c>
    </row>
    <row r="105" spans="1:9" x14ac:dyDescent="0.3">
      <c r="A105">
        <v>204</v>
      </c>
      <c r="B105">
        <v>1.1299999999999999</v>
      </c>
      <c r="C105">
        <v>1.1200000000000001</v>
      </c>
      <c r="D105">
        <v>1.1200000000000001</v>
      </c>
      <c r="E105">
        <v>1.1200000000000001</v>
      </c>
      <c r="F105">
        <v>1.1100000000000001</v>
      </c>
      <c r="G105">
        <f>3.47*'Проверка стенда по стёклам'!D$8/100</f>
        <v>1.2074212</v>
      </c>
      <c r="I105">
        <f>D105/'Проверка стенда по стёклам'!$D$8*100</f>
        <v>3.2187607771008167</v>
      </c>
    </row>
    <row r="106" spans="1:9" x14ac:dyDescent="0.3">
      <c r="A106">
        <v>206</v>
      </c>
      <c r="B106">
        <v>1.1299999999999999</v>
      </c>
      <c r="C106">
        <v>1.1200000000000001</v>
      </c>
      <c r="D106">
        <v>1.1200000000000001</v>
      </c>
      <c r="E106">
        <v>1.1100000000000001</v>
      </c>
      <c r="F106">
        <v>1.0900000000000001</v>
      </c>
      <c r="G106">
        <f>3.47*'Проверка стенда по стёклам'!D$8/100</f>
        <v>1.2074212</v>
      </c>
      <c r="I106">
        <f>D106/'Проверка стенда по стёклам'!$D$8*100</f>
        <v>3.2187607771008167</v>
      </c>
    </row>
    <row r="107" spans="1:9" x14ac:dyDescent="0.3">
      <c r="A107">
        <v>208</v>
      </c>
      <c r="B107">
        <v>1.1299999999999999</v>
      </c>
      <c r="C107">
        <v>1.04</v>
      </c>
      <c r="D107">
        <v>1.04</v>
      </c>
      <c r="E107">
        <v>1.06</v>
      </c>
      <c r="F107">
        <v>1</v>
      </c>
      <c r="G107">
        <f>3.47*'Проверка стенда по стёклам'!D$8/100</f>
        <v>1.2074212</v>
      </c>
      <c r="I107">
        <f>D107/'Проверка стенда по стёклам'!$D$8*100</f>
        <v>2.9888492930221866</v>
      </c>
    </row>
    <row r="108" spans="1:9" x14ac:dyDescent="0.3">
      <c r="A108">
        <v>210</v>
      </c>
      <c r="B108">
        <v>1.1000000000000001</v>
      </c>
      <c r="C108">
        <v>0.91</v>
      </c>
      <c r="D108">
        <v>0.9</v>
      </c>
      <c r="E108">
        <v>0.9</v>
      </c>
      <c r="F108">
        <v>0.88</v>
      </c>
      <c r="G108">
        <f>3.47*'Проверка стенда по стёклам'!D$8/100</f>
        <v>1.2074212</v>
      </c>
      <c r="I108">
        <f>D108/'Проверка стенда по стёклам'!$D$8*100</f>
        <v>2.5865041958845847</v>
      </c>
    </row>
    <row r="109" spans="1:9" x14ac:dyDescent="0.3">
      <c r="A109">
        <v>212</v>
      </c>
      <c r="B109">
        <v>1</v>
      </c>
      <c r="C109">
        <v>0.81</v>
      </c>
      <c r="D109">
        <v>0.8</v>
      </c>
      <c r="E109">
        <v>0.81</v>
      </c>
      <c r="F109">
        <v>0.86</v>
      </c>
      <c r="G109">
        <f>3.47*'Проверка стенда по стёклам'!D$8/100</f>
        <v>1.2074212</v>
      </c>
      <c r="I109">
        <f>D109/'Проверка стенда по стёклам'!$D$8*100</f>
        <v>2.2991148407862974</v>
      </c>
    </row>
    <row r="110" spans="1:9" x14ac:dyDescent="0.3">
      <c r="A110">
        <v>214</v>
      </c>
      <c r="B110">
        <v>0.91</v>
      </c>
      <c r="C110">
        <v>0.8</v>
      </c>
      <c r="D110">
        <v>0.83</v>
      </c>
      <c r="E110">
        <v>0.87</v>
      </c>
      <c r="F110">
        <v>0.96</v>
      </c>
      <c r="G110">
        <f>3.47*'Проверка стенда по стёклам'!D$8/100</f>
        <v>1.2074212</v>
      </c>
      <c r="I110">
        <f>D110/'Проверка стенда по стёклам'!$D$8*100</f>
        <v>2.3853316473157835</v>
      </c>
    </row>
    <row r="111" spans="1:9" x14ac:dyDescent="0.3">
      <c r="A111">
        <v>216</v>
      </c>
      <c r="B111">
        <v>0.82</v>
      </c>
      <c r="C111">
        <v>0.86</v>
      </c>
      <c r="D111">
        <v>0.99</v>
      </c>
      <c r="E111">
        <v>1.03</v>
      </c>
      <c r="F111">
        <v>1.07</v>
      </c>
      <c r="G111">
        <f>3.47*'Проверка стенда по стёклам'!D$8/100</f>
        <v>1.2074212</v>
      </c>
      <c r="I111">
        <f>D111/'Проверка стенда по стёклам'!$D$8*100</f>
        <v>2.8451546154730427</v>
      </c>
    </row>
    <row r="112" spans="1:9" x14ac:dyDescent="0.3">
      <c r="A112">
        <v>218</v>
      </c>
      <c r="B112">
        <v>0.81</v>
      </c>
      <c r="C112">
        <v>0.99</v>
      </c>
      <c r="D112">
        <v>1.1100000000000001</v>
      </c>
      <c r="E112">
        <v>1.1200000000000001</v>
      </c>
      <c r="F112">
        <v>1.1200000000000001</v>
      </c>
      <c r="G112">
        <f>3.47*'Проверка стенда по стёклам'!D$8/100</f>
        <v>1.2074212</v>
      </c>
      <c r="I112">
        <f>D112/'Проверка стенда по стёклам'!$D$8*100</f>
        <v>3.1900218415909878</v>
      </c>
    </row>
    <row r="113" spans="1:9" x14ac:dyDescent="0.3">
      <c r="A113">
        <v>220</v>
      </c>
      <c r="B113">
        <v>0.85</v>
      </c>
      <c r="C113">
        <v>1.1000000000000001</v>
      </c>
      <c r="D113">
        <v>1.1399999999999999</v>
      </c>
      <c r="E113">
        <v>1.1399999999999999</v>
      </c>
      <c r="F113">
        <v>1.1200000000000001</v>
      </c>
      <c r="G113">
        <f>3.47*'Проверка стенда по стёклам'!D$8/100</f>
        <v>1.2074212</v>
      </c>
      <c r="I113">
        <f>D113/'Проверка стенда по стёклам'!$D$8*100</f>
        <v>3.2762386481204735</v>
      </c>
    </row>
    <row r="114" spans="1:9" x14ac:dyDescent="0.3">
      <c r="A114">
        <v>222</v>
      </c>
      <c r="B114">
        <v>0.94</v>
      </c>
      <c r="C114">
        <v>1.1100000000000001</v>
      </c>
      <c r="D114">
        <v>1.1399999999999999</v>
      </c>
      <c r="E114">
        <v>1.1399999999999999</v>
      </c>
      <c r="F114">
        <v>1.1200000000000001</v>
      </c>
      <c r="G114">
        <f>3.47*'Проверка стенда по стёклам'!D$8/100</f>
        <v>1.2074212</v>
      </c>
      <c r="I114">
        <f>D114/'Проверка стенда по стёклам'!$D$8*100</f>
        <v>3.2762386481204735</v>
      </c>
    </row>
    <row r="115" spans="1:9" x14ac:dyDescent="0.3">
      <c r="A115">
        <v>224</v>
      </c>
      <c r="B115">
        <v>1.05</v>
      </c>
      <c r="C115">
        <v>1.1100000000000001</v>
      </c>
      <c r="D115">
        <v>1.1299999999999999</v>
      </c>
      <c r="E115">
        <v>1.1299999999999999</v>
      </c>
      <c r="F115">
        <v>1.1200000000000001</v>
      </c>
      <c r="G115">
        <f>3.47*'Проверка стенда по стёклам'!D$8/100</f>
        <v>1.2074212</v>
      </c>
      <c r="I115">
        <f>D115/'Проверка стенда по стёклам'!$D$8*100</f>
        <v>3.2474997126106442</v>
      </c>
    </row>
    <row r="116" spans="1:9" x14ac:dyDescent="0.3">
      <c r="A116">
        <v>226</v>
      </c>
      <c r="B116">
        <v>1.1100000000000001</v>
      </c>
      <c r="C116">
        <v>1.1100000000000001</v>
      </c>
      <c r="D116">
        <v>1.1299999999999999</v>
      </c>
      <c r="E116">
        <v>1.1000000000000001</v>
      </c>
      <c r="F116">
        <v>1.07</v>
      </c>
      <c r="G116">
        <f>3.47*'Проверка стенда по стёклам'!D$8/100</f>
        <v>1.2074212</v>
      </c>
      <c r="I116">
        <f>D116/'Проверка стенда по стёклам'!$D$8*100</f>
        <v>3.2474997126106442</v>
      </c>
    </row>
    <row r="117" spans="1:9" x14ac:dyDescent="0.3">
      <c r="A117">
        <v>228</v>
      </c>
      <c r="B117">
        <v>1.1299999999999999</v>
      </c>
      <c r="C117">
        <v>1.1100000000000001</v>
      </c>
      <c r="D117">
        <v>1.1100000000000001</v>
      </c>
      <c r="E117">
        <v>0.99</v>
      </c>
      <c r="F117">
        <v>0.97</v>
      </c>
      <c r="G117">
        <f>3.47*'Проверка стенда по стёклам'!D$8/100</f>
        <v>1.2074212</v>
      </c>
      <c r="I117">
        <f>D117/'Проверка стенда по стёклам'!$D$8*100</f>
        <v>3.1900218415909878</v>
      </c>
    </row>
    <row r="118" spans="1:9" x14ac:dyDescent="0.3">
      <c r="A118">
        <v>230</v>
      </c>
      <c r="B118">
        <v>1.08</v>
      </c>
      <c r="C118">
        <v>1.1100000000000001</v>
      </c>
      <c r="D118">
        <v>0.98</v>
      </c>
      <c r="E118">
        <v>0.86</v>
      </c>
      <c r="F118">
        <v>0.86</v>
      </c>
      <c r="G118">
        <f>3.47*'Проверка стенда по стёклам'!D$8/100</f>
        <v>1.2074212</v>
      </c>
      <c r="I118">
        <f>D118/'Проверка стенда по стёклам'!$D$8*100</f>
        <v>2.8164156799632143</v>
      </c>
    </row>
    <row r="119" spans="1:9" x14ac:dyDescent="0.3">
      <c r="A119">
        <v>232</v>
      </c>
      <c r="B119">
        <v>1.02</v>
      </c>
      <c r="C119">
        <v>1.08</v>
      </c>
      <c r="D119">
        <v>0.78</v>
      </c>
      <c r="E119">
        <v>0.82</v>
      </c>
      <c r="F119">
        <v>0.85</v>
      </c>
      <c r="G119">
        <f>3.47*'Проверка стенда по стёклам'!D$8/100</f>
        <v>1.2074212</v>
      </c>
      <c r="I119">
        <f>D119/'Проверка стенда по стёклам'!$D$8*100</f>
        <v>2.2416369697666401</v>
      </c>
    </row>
    <row r="120" spans="1:9" x14ac:dyDescent="0.3">
      <c r="A120">
        <v>234</v>
      </c>
      <c r="B120">
        <v>0.96</v>
      </c>
      <c r="C120">
        <v>1</v>
      </c>
      <c r="D120">
        <v>0.63</v>
      </c>
      <c r="E120">
        <v>0.85</v>
      </c>
      <c r="F120">
        <v>0.88</v>
      </c>
      <c r="G120">
        <f>3.47*'Проверка стенда по стёклам'!D$8/100</f>
        <v>1.2074212</v>
      </c>
      <c r="I120">
        <f>D120/'Проверка стенда по стёклам'!$D$8*100</f>
        <v>1.8105529371192093</v>
      </c>
    </row>
    <row r="121" spans="1:9" x14ac:dyDescent="0.3">
      <c r="A121">
        <v>236</v>
      </c>
      <c r="B121">
        <v>0.86</v>
      </c>
      <c r="C121">
        <v>0.84</v>
      </c>
      <c r="D121">
        <v>0.62</v>
      </c>
      <c r="E121">
        <v>0.86</v>
      </c>
      <c r="F121">
        <v>0.87</v>
      </c>
      <c r="G121">
        <f>3.47*'Проверка стенда по стёклам'!D$8/100</f>
        <v>1.2074212</v>
      </c>
      <c r="I121">
        <f>D121/'Проверка стенда по стёклам'!$D$8*100</f>
        <v>1.7818140016093804</v>
      </c>
    </row>
    <row r="122" spans="1:9" x14ac:dyDescent="0.3">
      <c r="A122">
        <v>238</v>
      </c>
      <c r="B122">
        <v>0.68</v>
      </c>
      <c r="C122">
        <v>0.69</v>
      </c>
      <c r="D122">
        <v>0.74</v>
      </c>
      <c r="E122">
        <v>0.8</v>
      </c>
      <c r="F122">
        <v>0.8</v>
      </c>
      <c r="G122">
        <f>3.47*'Проверка стенда по стёклам'!D$8/100</f>
        <v>1.2074212</v>
      </c>
      <c r="I122">
        <f>D122/'Проверка стенда по стёклам'!$D$8*100</f>
        <v>2.126681227727325</v>
      </c>
    </row>
    <row r="123" spans="1:9" x14ac:dyDescent="0.3">
      <c r="A123">
        <v>240</v>
      </c>
      <c r="B123">
        <v>0.53</v>
      </c>
      <c r="C123">
        <v>0.7</v>
      </c>
      <c r="D123">
        <v>0.87</v>
      </c>
      <c r="E123">
        <v>0.82</v>
      </c>
      <c r="F123">
        <v>0.81</v>
      </c>
      <c r="G123">
        <f>3.47*'Проверка стенда по стёклам'!D$8/100</f>
        <v>1.2074212</v>
      </c>
      <c r="I123">
        <f>D123/'Проверка стенда по стёклам'!$D$8*100</f>
        <v>2.5002873893550981</v>
      </c>
    </row>
    <row r="124" spans="1:9" x14ac:dyDescent="0.3">
      <c r="A124">
        <v>242</v>
      </c>
      <c r="B124">
        <v>0.62</v>
      </c>
      <c r="C124">
        <v>0.79</v>
      </c>
      <c r="D124">
        <v>0.96</v>
      </c>
      <c r="E124">
        <v>0.9</v>
      </c>
      <c r="F124">
        <v>0.91</v>
      </c>
      <c r="G124">
        <f>3.47*'Проверка стенда по стёклам'!D$8/100</f>
        <v>1.2074212</v>
      </c>
      <c r="I124">
        <f>D124/'Проверка стенда по стёклам'!$D$8*100</f>
        <v>2.758937808943557</v>
      </c>
    </row>
    <row r="125" spans="1:9" x14ac:dyDescent="0.3">
      <c r="A125">
        <v>244</v>
      </c>
      <c r="B125">
        <v>0.82</v>
      </c>
      <c r="C125">
        <v>0.82</v>
      </c>
      <c r="D125">
        <v>1.04</v>
      </c>
      <c r="E125">
        <v>0.99</v>
      </c>
      <c r="F125">
        <v>1.01</v>
      </c>
      <c r="G125">
        <f>3.47*'Проверка стенда по стёклам'!D$8/100</f>
        <v>1.2074212</v>
      </c>
      <c r="I125">
        <f>D125/'Проверка стенда по стёклам'!$D$8*100</f>
        <v>2.9888492930221866</v>
      </c>
    </row>
    <row r="126" spans="1:9" x14ac:dyDescent="0.3">
      <c r="A126">
        <v>246</v>
      </c>
      <c r="B126">
        <v>0.88</v>
      </c>
      <c r="C126">
        <v>0.84</v>
      </c>
      <c r="D126">
        <v>0.84</v>
      </c>
      <c r="E126">
        <v>0.86</v>
      </c>
      <c r="F126">
        <v>0.9</v>
      </c>
      <c r="G126">
        <f>3.47*'Проверка стенда по стёклам'!D$8/100</f>
        <v>1.2074212</v>
      </c>
      <c r="I126">
        <f>D126/'Проверка стенда по стёклам'!$D$8*100</f>
        <v>2.4140705828256124</v>
      </c>
    </row>
    <row r="127" spans="1:9" x14ac:dyDescent="0.3">
      <c r="A127">
        <v>248</v>
      </c>
      <c r="B127">
        <v>0.79</v>
      </c>
      <c r="C127">
        <v>0.79</v>
      </c>
      <c r="D127">
        <v>0.94</v>
      </c>
      <c r="E127">
        <v>0.86</v>
      </c>
      <c r="F127">
        <v>0.84</v>
      </c>
      <c r="G127">
        <f>3.47*'Проверка стенда по стёклам'!D$8/100</f>
        <v>1.2074212</v>
      </c>
      <c r="I127">
        <f>D127/'Проверка стенда по стёклам'!$D$8*100</f>
        <v>2.7014599379238993</v>
      </c>
    </row>
    <row r="128" spans="1:9" x14ac:dyDescent="0.3">
      <c r="A128">
        <v>250</v>
      </c>
      <c r="B128">
        <v>0.98</v>
      </c>
      <c r="C128">
        <v>0.82</v>
      </c>
      <c r="D128">
        <v>1.1200000000000001</v>
      </c>
      <c r="E128">
        <v>1.1100000000000001</v>
      </c>
      <c r="F128">
        <v>1.1000000000000001</v>
      </c>
      <c r="G128">
        <f>3.47*'Проверка стенда по стёклам'!D$8/100</f>
        <v>1.2074212</v>
      </c>
      <c r="I128">
        <f>D128/'Проверка стенда по стёклам'!$D$8*100</f>
        <v>3.2187607771008167</v>
      </c>
    </row>
    <row r="129" spans="1:9" x14ac:dyDescent="0.3">
      <c r="A129">
        <v>252</v>
      </c>
      <c r="B129">
        <v>1.1200000000000001</v>
      </c>
      <c r="C129">
        <v>1.02</v>
      </c>
      <c r="D129">
        <v>1.1299999999999999</v>
      </c>
      <c r="E129">
        <v>1.1200000000000001</v>
      </c>
      <c r="F129">
        <v>1.1000000000000001</v>
      </c>
      <c r="G129">
        <f>3.47*'Проверка стенда по стёклам'!D$8/100</f>
        <v>1.2074212</v>
      </c>
      <c r="I129">
        <f>D129/'Проверка стенда по стёклам'!$D$8*100</f>
        <v>3.2474997126106442</v>
      </c>
    </row>
    <row r="130" spans="1:9" x14ac:dyDescent="0.3">
      <c r="A130">
        <v>254</v>
      </c>
      <c r="B130">
        <v>1.1200000000000001</v>
      </c>
      <c r="C130">
        <v>1.0900000000000001</v>
      </c>
      <c r="D130">
        <v>1.1399999999999999</v>
      </c>
      <c r="E130">
        <v>1.1299999999999999</v>
      </c>
      <c r="F130">
        <v>1.1100000000000001</v>
      </c>
      <c r="G130">
        <f>3.47*'Проверка стенда по стёклам'!D$8/100</f>
        <v>1.2074212</v>
      </c>
      <c r="I130">
        <f>D130/'Проверка стенда по стёклам'!$D$8*100</f>
        <v>3.2762386481204735</v>
      </c>
    </row>
    <row r="131" spans="1:9" x14ac:dyDescent="0.3">
      <c r="A131">
        <v>256</v>
      </c>
      <c r="B131">
        <v>1.07</v>
      </c>
      <c r="C131">
        <v>1.1200000000000001</v>
      </c>
      <c r="D131">
        <v>1.1399999999999999</v>
      </c>
      <c r="E131">
        <v>1.1299999999999999</v>
      </c>
      <c r="F131">
        <v>1.1100000000000001</v>
      </c>
      <c r="G131">
        <f>3.47*'Проверка стенда по стёклам'!D$8/100</f>
        <v>1.2074212</v>
      </c>
      <c r="I131">
        <f>D131/'Проверка стенда по стёклам'!$D$8*100</f>
        <v>3.2762386481204735</v>
      </c>
    </row>
    <row r="132" spans="1:9" x14ac:dyDescent="0.3">
      <c r="A132">
        <v>258</v>
      </c>
      <c r="B132">
        <v>0.87</v>
      </c>
      <c r="C132">
        <v>1.1100000000000001</v>
      </c>
      <c r="D132">
        <v>1.0900000000000001</v>
      </c>
      <c r="E132">
        <v>1.1299999999999999</v>
      </c>
      <c r="F132">
        <v>1.06</v>
      </c>
      <c r="G132">
        <f>3.47*'Проверка стенда по стёклам'!D$8/100</f>
        <v>1.2074212</v>
      </c>
      <c r="I132">
        <f>D132/'Проверка стенда по стёклам'!$D$8*100</f>
        <v>3.1325439705713305</v>
      </c>
    </row>
    <row r="133" spans="1:9" x14ac:dyDescent="0.3">
      <c r="A133">
        <v>260</v>
      </c>
      <c r="B133">
        <v>0.6</v>
      </c>
      <c r="C133">
        <v>1.07</v>
      </c>
      <c r="D133">
        <v>0.95</v>
      </c>
      <c r="E133">
        <v>1.05</v>
      </c>
      <c r="F133">
        <v>0.93</v>
      </c>
      <c r="G133">
        <f>3.47*'Проверка стенда по стёклам'!D$8/100</f>
        <v>1.2074212</v>
      </c>
      <c r="I133">
        <f>D133/'Проверка стенда по стёклам'!$D$8*100</f>
        <v>2.7301988734337277</v>
      </c>
    </row>
    <row r="134" spans="1:9" x14ac:dyDescent="0.3">
      <c r="A134">
        <v>262</v>
      </c>
      <c r="B134">
        <v>0.51</v>
      </c>
      <c r="C134">
        <v>0.94</v>
      </c>
      <c r="D134">
        <v>0.82</v>
      </c>
      <c r="E134">
        <v>0.88</v>
      </c>
      <c r="F134">
        <v>0.81</v>
      </c>
      <c r="G134">
        <f>3.47*'Проверка стенда по стёклам'!D$8/100</f>
        <v>1.2074212</v>
      </c>
      <c r="I134">
        <f>D134/'Проверка стенда по стёклам'!$D$8*100</f>
        <v>2.3565927118059546</v>
      </c>
    </row>
    <row r="135" spans="1:9" x14ac:dyDescent="0.3">
      <c r="A135">
        <v>264</v>
      </c>
      <c r="B135">
        <v>0.73</v>
      </c>
      <c r="C135">
        <v>0.7</v>
      </c>
      <c r="D135">
        <v>0.75</v>
      </c>
      <c r="E135">
        <v>0.79</v>
      </c>
      <c r="F135">
        <v>0.85</v>
      </c>
      <c r="G135">
        <f>3.47*'Проверка стенда по стёклам'!D$8/100</f>
        <v>1.2074212</v>
      </c>
      <c r="I135">
        <f>D135/'Проверка стенда по стёклам'!$D$8*100</f>
        <v>2.1554201632371539</v>
      </c>
    </row>
    <row r="136" spans="1:9" x14ac:dyDescent="0.3">
      <c r="A136">
        <v>266</v>
      </c>
      <c r="B136">
        <v>0.88</v>
      </c>
      <c r="C136">
        <v>0.51</v>
      </c>
      <c r="D136">
        <v>0.68</v>
      </c>
      <c r="E136">
        <v>0.84</v>
      </c>
      <c r="F136">
        <v>1</v>
      </c>
      <c r="G136">
        <f>3.47*'Проверка стенда по стёклам'!D$8/100</f>
        <v>1.2074212</v>
      </c>
      <c r="I136">
        <f>D136/'Проверка стенда по стёклам'!$D$8*100</f>
        <v>1.954247614668353</v>
      </c>
    </row>
    <row r="137" spans="1:9" x14ac:dyDescent="0.3">
      <c r="A137">
        <v>268</v>
      </c>
      <c r="B137">
        <v>0.96</v>
      </c>
      <c r="C137">
        <v>0.65</v>
      </c>
      <c r="D137">
        <v>0.78</v>
      </c>
      <c r="E137">
        <v>0.83</v>
      </c>
      <c r="F137">
        <v>1.08</v>
      </c>
      <c r="G137">
        <f>3.47*'Проверка стенда по стёклам'!D$8/100</f>
        <v>1.2074212</v>
      </c>
      <c r="I137">
        <f>D137/'Проверка стенда по стёклам'!$D$8*100</f>
        <v>2.2416369697666401</v>
      </c>
    </row>
    <row r="138" spans="1:9" x14ac:dyDescent="0.3">
      <c r="A138">
        <v>270</v>
      </c>
      <c r="B138">
        <v>1.05</v>
      </c>
      <c r="C138">
        <v>0.91</v>
      </c>
      <c r="D138">
        <v>1</v>
      </c>
      <c r="E138">
        <v>0.78</v>
      </c>
      <c r="F138">
        <v>1.08</v>
      </c>
      <c r="G138">
        <f>3.47*'Проверка стенда по стёклам'!D$8/100</f>
        <v>1.2074212</v>
      </c>
      <c r="I138">
        <f>D138/'Проверка стенда по стёклам'!$D$8*100</f>
        <v>2.8738935509828716</v>
      </c>
    </row>
    <row r="139" spans="1:9" x14ac:dyDescent="0.3">
      <c r="A139">
        <v>272</v>
      </c>
      <c r="B139">
        <v>1.08</v>
      </c>
      <c r="C139">
        <v>1.05</v>
      </c>
      <c r="D139">
        <v>1.1100000000000001</v>
      </c>
      <c r="E139">
        <v>0.94</v>
      </c>
      <c r="F139">
        <v>0.96</v>
      </c>
      <c r="G139">
        <f>3.47*'Проверка стенда по стёклам'!D$8/100</f>
        <v>1.2074212</v>
      </c>
      <c r="I139">
        <f>D139/'Проверка стенда по стёклам'!$D$8*100</f>
        <v>3.1900218415909878</v>
      </c>
    </row>
    <row r="140" spans="1:9" x14ac:dyDescent="0.3">
      <c r="A140">
        <v>274</v>
      </c>
      <c r="B140">
        <v>1.08</v>
      </c>
      <c r="C140">
        <v>1.1000000000000001</v>
      </c>
      <c r="D140">
        <v>1.1200000000000001</v>
      </c>
      <c r="E140">
        <v>1.1100000000000001</v>
      </c>
      <c r="F140">
        <v>0.76</v>
      </c>
      <c r="G140">
        <f>3.47*'Проверка стенда по стёклам'!D$8/100</f>
        <v>1.2074212</v>
      </c>
      <c r="I140">
        <f>D140/'Проверка стенда по стёклам'!$D$8*100</f>
        <v>3.2187607771008167</v>
      </c>
    </row>
    <row r="141" spans="1:9" x14ac:dyDescent="0.3">
      <c r="A141">
        <v>276</v>
      </c>
      <c r="B141">
        <v>1.08</v>
      </c>
      <c r="C141">
        <v>1.1000000000000001</v>
      </c>
      <c r="D141">
        <v>1.1200000000000001</v>
      </c>
      <c r="E141">
        <v>1.1100000000000001</v>
      </c>
      <c r="F141">
        <v>0.88</v>
      </c>
      <c r="G141">
        <f>3.47*'Проверка стенда по стёклам'!D$8/100</f>
        <v>1.2074212</v>
      </c>
      <c r="I141">
        <f>D141/'Проверка стенда по стёклам'!$D$8*100</f>
        <v>3.2187607771008167</v>
      </c>
    </row>
    <row r="142" spans="1:9" x14ac:dyDescent="0.3">
      <c r="A142">
        <v>278</v>
      </c>
      <c r="B142">
        <v>1.08</v>
      </c>
      <c r="C142">
        <v>1.1000000000000001</v>
      </c>
      <c r="D142">
        <v>1.1200000000000001</v>
      </c>
      <c r="E142">
        <v>1.1100000000000001</v>
      </c>
      <c r="F142">
        <v>1.08</v>
      </c>
      <c r="G142">
        <f>3.47*'Проверка стенда по стёклам'!D$8/100</f>
        <v>1.2074212</v>
      </c>
      <c r="I142">
        <f>D142/'Проверка стенда по стёклам'!$D$8*100</f>
        <v>3.2187607771008167</v>
      </c>
    </row>
    <row r="143" spans="1:9" x14ac:dyDescent="0.3">
      <c r="A143">
        <v>280</v>
      </c>
      <c r="B143">
        <v>1.08</v>
      </c>
      <c r="C143">
        <v>1.1000000000000001</v>
      </c>
      <c r="D143">
        <v>1.1200000000000001</v>
      </c>
      <c r="E143">
        <v>1.1100000000000001</v>
      </c>
      <c r="F143">
        <v>1.08</v>
      </c>
      <c r="G143">
        <f>3.47*'Проверка стенда по стёклам'!D$8/100</f>
        <v>1.2074212</v>
      </c>
      <c r="I143">
        <f>D143/'Проверка стенда по стёклам'!$D$8*100</f>
        <v>3.2187607771008167</v>
      </c>
    </row>
    <row r="144" spans="1:9" x14ac:dyDescent="0.3">
      <c r="A144">
        <v>282</v>
      </c>
      <c r="B144">
        <v>1.08</v>
      </c>
      <c r="C144">
        <v>1.1000000000000001</v>
      </c>
      <c r="D144">
        <v>1.1200000000000001</v>
      </c>
      <c r="E144">
        <v>1.1100000000000001</v>
      </c>
      <c r="F144">
        <v>1.08</v>
      </c>
      <c r="G144">
        <f>3.47*'Проверка стенда по стёклам'!D$8/100</f>
        <v>1.2074212</v>
      </c>
      <c r="I144">
        <f>D144/'Проверка стенда по стёклам'!$D$8*100</f>
        <v>3.2187607771008167</v>
      </c>
    </row>
    <row r="145" spans="1:9" x14ac:dyDescent="0.3">
      <c r="A145">
        <v>284</v>
      </c>
      <c r="B145">
        <v>1.08</v>
      </c>
      <c r="C145">
        <v>1.1000000000000001</v>
      </c>
      <c r="D145">
        <v>1.1200000000000001</v>
      </c>
      <c r="E145">
        <v>1.1100000000000001</v>
      </c>
      <c r="F145">
        <v>1.08</v>
      </c>
      <c r="G145">
        <f>3.47*'Проверка стенда по стёклам'!D$8/100</f>
        <v>1.2074212</v>
      </c>
      <c r="I145">
        <f>D145/'Проверка стенда по стёклам'!$D$8*100</f>
        <v>3.2187607771008167</v>
      </c>
    </row>
    <row r="146" spans="1:9" x14ac:dyDescent="0.3">
      <c r="A146">
        <v>286</v>
      </c>
      <c r="B146">
        <v>1.0900000000000001</v>
      </c>
      <c r="C146">
        <v>1.1000000000000001</v>
      </c>
      <c r="D146">
        <v>1.1200000000000001</v>
      </c>
      <c r="E146">
        <v>1.1100000000000001</v>
      </c>
      <c r="F146">
        <v>1.08</v>
      </c>
      <c r="G146">
        <f>3.47*'Проверка стенда по стёклам'!D$8/100</f>
        <v>1.2074212</v>
      </c>
      <c r="I146">
        <f>D146/'Проверка стенда по стёклам'!$D$8*100</f>
        <v>3.2187607771008167</v>
      </c>
    </row>
  </sheetData>
  <sortState xmlns:xlrd2="http://schemas.microsoft.com/office/spreadsheetml/2017/richdata2" ref="P76:U148">
    <sortCondition descending="1" ref="P76:P148"/>
  </sortState>
  <mergeCells count="2">
    <mergeCell ref="B1:F1"/>
    <mergeCell ref="K6:O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295C-1A7B-415B-8C1C-57F0B06FBF4C}">
  <dimension ref="A1:Q145"/>
  <sheetViews>
    <sheetView topLeftCell="D1" workbookViewId="0">
      <selection activeCell="K13" sqref="K13:O13"/>
    </sheetView>
  </sheetViews>
  <sheetFormatPr defaultRowHeight="14.4" x14ac:dyDescent="0.3"/>
  <sheetData>
    <row r="1" spans="1:17" x14ac:dyDescent="0.3">
      <c r="B1">
        <v>-4</v>
      </c>
      <c r="C1">
        <v>-2</v>
      </c>
      <c r="D1">
        <v>0</v>
      </c>
      <c r="E1">
        <v>2</v>
      </c>
      <c r="F1">
        <v>4</v>
      </c>
      <c r="G1">
        <v>6</v>
      </c>
      <c r="H1" t="s">
        <v>98</v>
      </c>
      <c r="K1">
        <v>-4</v>
      </c>
      <c r="L1">
        <v>-2</v>
      </c>
      <c r="M1">
        <v>0</v>
      </c>
      <c r="N1">
        <v>2</v>
      </c>
      <c r="O1">
        <v>4</v>
      </c>
      <c r="P1">
        <v>6</v>
      </c>
    </row>
    <row r="2" spans="1:17" x14ac:dyDescent="0.3">
      <c r="A2">
        <v>0</v>
      </c>
      <c r="B2">
        <v>0.77</v>
      </c>
      <c r="C2">
        <v>0.86</v>
      </c>
      <c r="D2">
        <v>0.78</v>
      </c>
      <c r="E2">
        <v>0.81</v>
      </c>
      <c r="F2">
        <v>0.93</v>
      </c>
      <c r="G2">
        <v>1.01</v>
      </c>
      <c r="H2">
        <f>4.62*'Проверка стенда по стёклам'!D$8/100</f>
        <v>1.6075752000000001</v>
      </c>
      <c r="K2">
        <f t="shared" ref="K2:P2" si="0">MIN(B2:B86)/MAX(B2:B85)</f>
        <v>0.53846153846153855</v>
      </c>
      <c r="L2">
        <f t="shared" si="0"/>
        <v>0.56944444444444442</v>
      </c>
      <c r="M2">
        <f t="shared" si="0"/>
        <v>0.54166666666666674</v>
      </c>
      <c r="N2">
        <f t="shared" si="0"/>
        <v>0.54861111111111116</v>
      </c>
      <c r="O2">
        <f t="shared" si="0"/>
        <v>0.54166666666666674</v>
      </c>
      <c r="P2">
        <f t="shared" si="0"/>
        <v>0.57857142857142863</v>
      </c>
    </row>
    <row r="3" spans="1:17" x14ac:dyDescent="0.3">
      <c r="A3">
        <v>2</v>
      </c>
      <c r="B3">
        <v>0.81</v>
      </c>
      <c r="C3">
        <v>0.85</v>
      </c>
      <c r="D3">
        <v>0.84</v>
      </c>
      <c r="E3">
        <v>0.86</v>
      </c>
      <c r="F3">
        <v>1</v>
      </c>
      <c r="G3">
        <v>1.01</v>
      </c>
      <c r="H3">
        <f>4.62*'Проверка стенда по стёклам'!D$8/100</f>
        <v>1.6075752000000001</v>
      </c>
      <c r="K3">
        <f t="shared" ref="K3:P3" si="1">MIN(B2:B86)/$H2</f>
        <v>0.47898225849714526</v>
      </c>
      <c r="L3">
        <f t="shared" si="1"/>
        <v>0.51008500255540135</v>
      </c>
      <c r="M3">
        <f t="shared" si="1"/>
        <v>0.4852028073087965</v>
      </c>
      <c r="N3">
        <f t="shared" si="1"/>
        <v>0.49142335612044774</v>
      </c>
      <c r="O3">
        <f t="shared" si="1"/>
        <v>0.4852028073087965</v>
      </c>
      <c r="P3">
        <f t="shared" si="1"/>
        <v>0.50386445374375022</v>
      </c>
    </row>
    <row r="4" spans="1:17" x14ac:dyDescent="0.3">
      <c r="A4">
        <v>4</v>
      </c>
      <c r="B4">
        <v>0.92</v>
      </c>
      <c r="C4">
        <v>0.93</v>
      </c>
      <c r="D4">
        <v>1.03</v>
      </c>
      <c r="E4">
        <v>1.04</v>
      </c>
      <c r="F4">
        <v>1.1100000000000001</v>
      </c>
      <c r="G4">
        <v>1.08</v>
      </c>
      <c r="H4">
        <f>4.62*'Проверка стенда по стёклам'!D$8/100</f>
        <v>1.6075752000000001</v>
      </c>
    </row>
    <row r="5" spans="1:17" x14ac:dyDescent="0.3">
      <c r="A5">
        <v>6</v>
      </c>
      <c r="B5">
        <v>1.06</v>
      </c>
      <c r="C5">
        <v>1.08</v>
      </c>
      <c r="D5">
        <v>1.26</v>
      </c>
      <c r="E5">
        <v>1.28</v>
      </c>
      <c r="F5">
        <v>1.29</v>
      </c>
      <c r="G5">
        <v>1.26</v>
      </c>
      <c r="H5">
        <f>4.62*'Проверка стенда по стёклам'!D$8/100</f>
        <v>1.6075752000000001</v>
      </c>
      <c r="K5" s="87" t="s">
        <v>100</v>
      </c>
      <c r="L5" s="87"/>
      <c r="M5" s="87"/>
      <c r="N5" s="87"/>
      <c r="O5" s="87"/>
      <c r="P5" s="87"/>
    </row>
    <row r="6" spans="1:17" x14ac:dyDescent="0.3">
      <c r="A6">
        <v>8</v>
      </c>
      <c r="B6">
        <v>1.22</v>
      </c>
      <c r="C6">
        <v>1.24</v>
      </c>
      <c r="D6">
        <v>1.4</v>
      </c>
      <c r="E6">
        <v>1.41</v>
      </c>
      <c r="F6">
        <v>1.41</v>
      </c>
      <c r="G6">
        <v>1.38</v>
      </c>
      <c r="H6">
        <f>4.62*'Проверка стенда по стёклам'!D$8/100</f>
        <v>1.6075752000000001</v>
      </c>
      <c r="K6">
        <v>-4</v>
      </c>
      <c r="L6">
        <v>-2</v>
      </c>
      <c r="M6">
        <v>0</v>
      </c>
      <c r="N6">
        <v>2</v>
      </c>
      <c r="O6">
        <v>4</v>
      </c>
      <c r="P6">
        <v>6</v>
      </c>
      <c r="Q6">
        <v>8</v>
      </c>
    </row>
    <row r="7" spans="1:17" x14ac:dyDescent="0.3">
      <c r="A7">
        <v>10</v>
      </c>
      <c r="B7">
        <v>1.34</v>
      </c>
      <c r="C7">
        <v>1.35</v>
      </c>
      <c r="D7">
        <v>1.43</v>
      </c>
      <c r="E7">
        <v>1.42</v>
      </c>
      <c r="F7">
        <v>1.42</v>
      </c>
      <c r="G7">
        <v>1.39</v>
      </c>
      <c r="H7">
        <f>4.62*'Проверка стенда по стёклам'!D$8/100</f>
        <v>1.6075752000000001</v>
      </c>
      <c r="J7" t="s">
        <v>101</v>
      </c>
      <c r="K7">
        <v>0.71</v>
      </c>
      <c r="L7">
        <v>0.78</v>
      </c>
      <c r="M7">
        <v>0.77</v>
      </c>
      <c r="N7">
        <v>0.83</v>
      </c>
      <c r="O7">
        <v>0.85</v>
      </c>
      <c r="P7">
        <v>0.91</v>
      </c>
      <c r="Q7">
        <v>0.79</v>
      </c>
    </row>
    <row r="8" spans="1:17" x14ac:dyDescent="0.3">
      <c r="A8">
        <v>12</v>
      </c>
      <c r="B8">
        <v>1.41</v>
      </c>
      <c r="C8">
        <v>1.41</v>
      </c>
      <c r="D8">
        <v>1.43</v>
      </c>
      <c r="E8">
        <v>1.43</v>
      </c>
      <c r="F8">
        <v>1.43</v>
      </c>
      <c r="G8">
        <v>1.31</v>
      </c>
      <c r="H8">
        <f>4.62*'Проверка стенда по стёклам'!D$8/100</f>
        <v>1.6075752000000001</v>
      </c>
      <c r="J8" t="s">
        <v>71</v>
      </c>
      <c r="K8">
        <v>1.34</v>
      </c>
      <c r="L8">
        <v>1.32</v>
      </c>
      <c r="M8">
        <v>1.32</v>
      </c>
      <c r="N8">
        <v>1.32</v>
      </c>
      <c r="O8">
        <v>1.31</v>
      </c>
      <c r="P8">
        <v>1.32</v>
      </c>
      <c r="Q8">
        <v>1.35</v>
      </c>
    </row>
    <row r="9" spans="1:17" x14ac:dyDescent="0.3">
      <c r="A9">
        <v>14</v>
      </c>
      <c r="B9">
        <v>1.43</v>
      </c>
      <c r="C9">
        <v>1.43</v>
      </c>
      <c r="D9">
        <v>1.43</v>
      </c>
      <c r="E9">
        <v>1.43</v>
      </c>
      <c r="F9">
        <v>1.31</v>
      </c>
      <c r="G9">
        <v>1.08</v>
      </c>
      <c r="H9">
        <f>4.62*'Проверка стенда по стёклам'!D$8/100</f>
        <v>1.6075752000000001</v>
      </c>
      <c r="K9">
        <f t="shared" ref="K9:Q9" si="2">K7/K8</f>
        <v>0.52985074626865669</v>
      </c>
      <c r="L9">
        <f t="shared" si="2"/>
        <v>0.59090909090909094</v>
      </c>
      <c r="M9">
        <f t="shared" si="2"/>
        <v>0.58333333333333337</v>
      </c>
      <c r="N9">
        <f t="shared" si="2"/>
        <v>0.62878787878787867</v>
      </c>
      <c r="O9">
        <f t="shared" si="2"/>
        <v>0.64885496183206104</v>
      </c>
      <c r="P9">
        <f t="shared" si="2"/>
        <v>0.68939393939393934</v>
      </c>
      <c r="Q9">
        <f t="shared" si="2"/>
        <v>0.58518518518518514</v>
      </c>
    </row>
    <row r="10" spans="1:17" x14ac:dyDescent="0.3">
      <c r="A10">
        <v>16</v>
      </c>
      <c r="B10">
        <v>1.43</v>
      </c>
      <c r="C10">
        <v>1.42</v>
      </c>
      <c r="D10">
        <v>1.43</v>
      </c>
      <c r="E10">
        <v>1.26</v>
      </c>
      <c r="F10">
        <v>1.08</v>
      </c>
      <c r="G10">
        <v>1.2</v>
      </c>
      <c r="H10">
        <f>4.62*'Проверка стенда по стёклам'!D$8/100</f>
        <v>1.6075752000000001</v>
      </c>
      <c r="K10">
        <f t="shared" ref="K10:Q10" si="3">K7/$H2</f>
        <v>0.44165896562723778</v>
      </c>
      <c r="L10">
        <f t="shared" si="3"/>
        <v>0.4852028073087965</v>
      </c>
      <c r="M10">
        <f t="shared" si="3"/>
        <v>0.47898225849714526</v>
      </c>
      <c r="N10">
        <f t="shared" si="3"/>
        <v>0.51630555136705258</v>
      </c>
      <c r="O10">
        <f t="shared" si="3"/>
        <v>0.52874664899035517</v>
      </c>
      <c r="P10">
        <f t="shared" si="3"/>
        <v>0.5660699418602626</v>
      </c>
      <c r="Q10">
        <f t="shared" si="3"/>
        <v>0.49142335612044774</v>
      </c>
    </row>
    <row r="11" spans="1:17" x14ac:dyDescent="0.3">
      <c r="A11">
        <v>18</v>
      </c>
      <c r="B11">
        <v>1.43</v>
      </c>
      <c r="C11">
        <v>1.43</v>
      </c>
      <c r="D11">
        <v>1.35</v>
      </c>
      <c r="E11">
        <v>1.1000000000000001</v>
      </c>
      <c r="F11">
        <v>1.24</v>
      </c>
      <c r="G11">
        <v>1.4</v>
      </c>
      <c r="H11">
        <f>4.62*'Проверка стенда по стёклам'!D$8/100</f>
        <v>1.6075752000000001</v>
      </c>
    </row>
    <row r="12" spans="1:17" x14ac:dyDescent="0.3">
      <c r="A12">
        <v>20</v>
      </c>
      <c r="B12">
        <v>1.43</v>
      </c>
      <c r="C12">
        <v>1.38</v>
      </c>
      <c r="D12">
        <v>1.1399999999999999</v>
      </c>
      <c r="E12">
        <v>1.25</v>
      </c>
      <c r="F12">
        <v>1.42</v>
      </c>
      <c r="G12">
        <v>1.4</v>
      </c>
      <c r="H12">
        <f>4.62*'Проверка стенда по стёклам'!D$8/100</f>
        <v>1.6075752000000001</v>
      </c>
    </row>
    <row r="13" spans="1:17" x14ac:dyDescent="0.3">
      <c r="A13">
        <v>22</v>
      </c>
      <c r="B13">
        <v>1.4</v>
      </c>
      <c r="C13">
        <v>1.1499999999999999</v>
      </c>
      <c r="D13">
        <v>1.19</v>
      </c>
      <c r="E13">
        <v>1.41</v>
      </c>
      <c r="F13">
        <v>1.42</v>
      </c>
      <c r="G13">
        <v>1.4</v>
      </c>
      <c r="H13">
        <f>4.62*'Проверка стенда по стёклам'!D$8/100</f>
        <v>1.6075752000000001</v>
      </c>
      <c r="K13" s="87"/>
      <c r="L13" s="87"/>
      <c r="M13" s="87"/>
      <c r="N13" s="87"/>
      <c r="O13" s="87"/>
    </row>
    <row r="14" spans="1:17" x14ac:dyDescent="0.3">
      <c r="A14">
        <v>24</v>
      </c>
      <c r="B14">
        <v>1.19</v>
      </c>
      <c r="C14">
        <v>1.21</v>
      </c>
      <c r="D14">
        <v>1.39</v>
      </c>
      <c r="E14">
        <v>1.42</v>
      </c>
      <c r="F14">
        <v>1.42</v>
      </c>
      <c r="G14">
        <v>1.4</v>
      </c>
      <c r="H14">
        <f>4.62*'Проверка стенда по стёклам'!D$8/100</f>
        <v>1.6075752000000001</v>
      </c>
    </row>
    <row r="15" spans="1:17" x14ac:dyDescent="0.3">
      <c r="A15">
        <v>26</v>
      </c>
      <c r="B15">
        <v>1.04</v>
      </c>
      <c r="C15">
        <v>1.29</v>
      </c>
      <c r="D15">
        <v>1.44</v>
      </c>
      <c r="E15">
        <v>1.43</v>
      </c>
      <c r="F15">
        <v>1.42</v>
      </c>
      <c r="G15">
        <v>1.39</v>
      </c>
      <c r="H15">
        <f>4.62*'Проверка стенда по стёклам'!D$8/100</f>
        <v>1.6075752000000001</v>
      </c>
    </row>
    <row r="16" spans="1:17" x14ac:dyDescent="0.3">
      <c r="A16">
        <v>28</v>
      </c>
      <c r="B16">
        <v>1.17</v>
      </c>
      <c r="C16">
        <v>1.26</v>
      </c>
      <c r="D16">
        <v>1.42</v>
      </c>
      <c r="E16">
        <v>1.42</v>
      </c>
      <c r="F16">
        <v>1.41</v>
      </c>
      <c r="G16">
        <v>1.39</v>
      </c>
      <c r="H16">
        <f>4.62*'Проверка стенда по стёклам'!D$8/100</f>
        <v>1.6075752000000001</v>
      </c>
    </row>
    <row r="17" spans="1:8" x14ac:dyDescent="0.3">
      <c r="A17">
        <v>30</v>
      </c>
      <c r="B17">
        <v>1.24</v>
      </c>
      <c r="C17">
        <v>1.1499999999999999</v>
      </c>
      <c r="D17">
        <v>1.36</v>
      </c>
      <c r="E17">
        <v>1.35</v>
      </c>
      <c r="F17">
        <v>1.3</v>
      </c>
      <c r="G17">
        <v>1.33</v>
      </c>
      <c r="H17">
        <f>4.62*'Проверка стенда по стёклам'!D$8/100</f>
        <v>1.6075752000000001</v>
      </c>
    </row>
    <row r="18" spans="1:8" x14ac:dyDescent="0.3">
      <c r="A18">
        <v>32</v>
      </c>
      <c r="B18">
        <v>1.1499999999999999</v>
      </c>
      <c r="C18">
        <v>0.99</v>
      </c>
      <c r="D18">
        <v>1.25</v>
      </c>
      <c r="E18">
        <v>1.17</v>
      </c>
      <c r="F18">
        <v>1.1000000000000001</v>
      </c>
      <c r="G18">
        <v>1.1599999999999999</v>
      </c>
      <c r="H18">
        <f>4.62*'Проверка стенда по стёклам'!D$8/100</f>
        <v>1.6075752000000001</v>
      </c>
    </row>
    <row r="19" spans="1:8" x14ac:dyDescent="0.3">
      <c r="A19">
        <v>34</v>
      </c>
      <c r="B19">
        <v>0.94</v>
      </c>
      <c r="C19">
        <v>0.84</v>
      </c>
      <c r="D19">
        <v>1.01</v>
      </c>
      <c r="E19">
        <v>0.95</v>
      </c>
      <c r="F19">
        <v>0.89</v>
      </c>
      <c r="G19">
        <v>0.94</v>
      </c>
      <c r="H19">
        <f>4.62*'Проверка стенда по стёклам'!D$8/100</f>
        <v>1.6075752000000001</v>
      </c>
    </row>
    <row r="20" spans="1:8" x14ac:dyDescent="0.3">
      <c r="A20">
        <v>36</v>
      </c>
      <c r="B20">
        <v>0.78</v>
      </c>
      <c r="C20">
        <v>0.82</v>
      </c>
      <c r="D20">
        <v>0.82</v>
      </c>
      <c r="E20">
        <v>0.79</v>
      </c>
      <c r="F20">
        <v>0.78</v>
      </c>
      <c r="G20">
        <v>0.81</v>
      </c>
      <c r="H20">
        <f>4.62*'Проверка стенда по стёклам'!D$8/100</f>
        <v>1.6075752000000001</v>
      </c>
    </row>
    <row r="21" spans="1:8" x14ac:dyDescent="0.3">
      <c r="A21">
        <v>38</v>
      </c>
      <c r="B21">
        <v>0.8</v>
      </c>
      <c r="C21">
        <v>1.01</v>
      </c>
      <c r="D21">
        <v>0.8</v>
      </c>
      <c r="E21">
        <v>0.81</v>
      </c>
      <c r="F21">
        <v>0.88</v>
      </c>
      <c r="G21">
        <v>0.85</v>
      </c>
      <c r="H21">
        <f>4.62*'Проверка стенда по стёклам'!D$8/100</f>
        <v>1.6075752000000001</v>
      </c>
    </row>
    <row r="22" spans="1:8" x14ac:dyDescent="0.3">
      <c r="A22">
        <v>40</v>
      </c>
      <c r="B22">
        <v>0.95</v>
      </c>
      <c r="C22">
        <v>1.25</v>
      </c>
      <c r="D22">
        <v>0.94</v>
      </c>
      <c r="E22">
        <v>0.99</v>
      </c>
      <c r="F22">
        <v>1.0900000000000001</v>
      </c>
      <c r="G22">
        <v>0.96</v>
      </c>
      <c r="H22">
        <f>4.62*'Проверка стенда по стёклам'!D$8/100</f>
        <v>1.6075752000000001</v>
      </c>
    </row>
    <row r="23" spans="1:8" x14ac:dyDescent="0.3">
      <c r="A23">
        <v>42</v>
      </c>
      <c r="B23">
        <v>1.1299999999999999</v>
      </c>
      <c r="C23">
        <v>1.35</v>
      </c>
      <c r="D23">
        <v>1.1499999999999999</v>
      </c>
      <c r="E23">
        <v>1.2</v>
      </c>
      <c r="F23">
        <v>1.29</v>
      </c>
      <c r="G23">
        <v>1.1299999999999999</v>
      </c>
      <c r="H23">
        <f>4.62*'Проверка стенда по стёклам'!D$8/100</f>
        <v>1.6075752000000001</v>
      </c>
    </row>
    <row r="24" spans="1:8" x14ac:dyDescent="0.3">
      <c r="A24">
        <v>44</v>
      </c>
      <c r="B24">
        <v>1.1499999999999999</v>
      </c>
      <c r="C24">
        <v>1.39</v>
      </c>
      <c r="D24">
        <v>1.31</v>
      </c>
      <c r="E24">
        <v>1.36</v>
      </c>
      <c r="F24">
        <v>1.4</v>
      </c>
      <c r="G24">
        <v>1.25</v>
      </c>
      <c r="H24">
        <f>4.62*'Проверка стенда по стёклам'!D$8/100</f>
        <v>1.6075752000000001</v>
      </c>
    </row>
    <row r="25" spans="1:8" x14ac:dyDescent="0.3">
      <c r="A25">
        <v>46</v>
      </c>
      <c r="B25">
        <v>1.03</v>
      </c>
      <c r="C25">
        <v>1.41</v>
      </c>
      <c r="D25">
        <v>1.4</v>
      </c>
      <c r="E25">
        <v>1.42</v>
      </c>
      <c r="F25">
        <v>1.41</v>
      </c>
      <c r="G25">
        <v>1.32</v>
      </c>
      <c r="H25">
        <f>4.62*'Проверка стенда по стёклам'!D$8/100</f>
        <v>1.6075752000000001</v>
      </c>
    </row>
    <row r="26" spans="1:8" x14ac:dyDescent="0.3">
      <c r="A26">
        <v>48</v>
      </c>
      <c r="B26">
        <v>1.1100000000000001</v>
      </c>
      <c r="C26">
        <v>1.28</v>
      </c>
      <c r="D26">
        <v>1.43</v>
      </c>
      <c r="E26">
        <v>1.42</v>
      </c>
      <c r="F26">
        <v>1.41</v>
      </c>
      <c r="G26">
        <v>1.38</v>
      </c>
      <c r="H26">
        <f>4.62*'Проверка стенда по стёклам'!D$8/100</f>
        <v>1.6075752000000001</v>
      </c>
    </row>
    <row r="27" spans="1:8" x14ac:dyDescent="0.3">
      <c r="A27">
        <v>50</v>
      </c>
      <c r="B27">
        <v>1.34</v>
      </c>
      <c r="C27">
        <v>1.17</v>
      </c>
      <c r="D27">
        <v>1.38</v>
      </c>
      <c r="E27">
        <v>1.43</v>
      </c>
      <c r="F27">
        <v>1.41</v>
      </c>
      <c r="G27">
        <v>1.4</v>
      </c>
      <c r="H27">
        <f>4.62*'Проверка стенда по стёклам'!D$8/100</f>
        <v>1.6075752000000001</v>
      </c>
    </row>
    <row r="28" spans="1:8" x14ac:dyDescent="0.3">
      <c r="A28">
        <v>52</v>
      </c>
      <c r="B28">
        <v>1.42</v>
      </c>
      <c r="C28">
        <v>1.34</v>
      </c>
      <c r="D28">
        <v>1.22</v>
      </c>
      <c r="E28">
        <v>1.36</v>
      </c>
      <c r="F28">
        <v>1.41</v>
      </c>
      <c r="G28">
        <v>1.4</v>
      </c>
      <c r="H28">
        <f>4.62*'Проверка стенда по стёклам'!D$8/100</f>
        <v>1.6075752000000001</v>
      </c>
    </row>
    <row r="29" spans="1:8" x14ac:dyDescent="0.3">
      <c r="A29">
        <v>54</v>
      </c>
      <c r="B29">
        <v>1.43</v>
      </c>
      <c r="C29">
        <v>1.44</v>
      </c>
      <c r="D29">
        <v>1.22</v>
      </c>
      <c r="E29">
        <v>1.17</v>
      </c>
      <c r="F29">
        <v>1.41</v>
      </c>
      <c r="G29">
        <v>1.4</v>
      </c>
      <c r="H29">
        <f>4.62*'Проверка стенда по стёклам'!D$8/100</f>
        <v>1.6075752000000001</v>
      </c>
    </row>
    <row r="30" spans="1:8" x14ac:dyDescent="0.3">
      <c r="A30">
        <v>56</v>
      </c>
      <c r="B30">
        <v>1.43</v>
      </c>
      <c r="C30">
        <v>1.44</v>
      </c>
      <c r="D30">
        <v>1.38</v>
      </c>
      <c r="E30">
        <v>1.24</v>
      </c>
      <c r="F30">
        <v>1.28</v>
      </c>
      <c r="G30">
        <v>1.37</v>
      </c>
      <c r="H30">
        <f>4.62*'Проверка стенда по стёклам'!D$8/100</f>
        <v>1.6075752000000001</v>
      </c>
    </row>
    <row r="31" spans="1:8" x14ac:dyDescent="0.3">
      <c r="A31">
        <v>58</v>
      </c>
      <c r="B31">
        <v>1.43</v>
      </c>
      <c r="C31">
        <v>1.44</v>
      </c>
      <c r="D31">
        <v>1.43</v>
      </c>
      <c r="E31">
        <v>1.41</v>
      </c>
      <c r="F31">
        <v>1.18</v>
      </c>
      <c r="G31">
        <v>1.19</v>
      </c>
      <c r="H31">
        <f>4.62*'Проверка стенда по стёклам'!D$8/100</f>
        <v>1.6075752000000001</v>
      </c>
    </row>
    <row r="32" spans="1:8" x14ac:dyDescent="0.3">
      <c r="A32">
        <v>60</v>
      </c>
      <c r="B32">
        <v>1.4</v>
      </c>
      <c r="C32">
        <v>1.44</v>
      </c>
      <c r="D32">
        <v>1.43</v>
      </c>
      <c r="E32">
        <v>1.42</v>
      </c>
      <c r="F32">
        <v>1.31</v>
      </c>
      <c r="G32">
        <v>1.2</v>
      </c>
      <c r="H32">
        <f>4.62*'Проверка стенда по стёклам'!D$8/100</f>
        <v>1.6075752000000001</v>
      </c>
    </row>
    <row r="33" spans="1:8" x14ac:dyDescent="0.3">
      <c r="A33">
        <v>62</v>
      </c>
      <c r="B33">
        <v>1.32</v>
      </c>
      <c r="C33">
        <v>1.44</v>
      </c>
      <c r="D33">
        <v>1.43</v>
      </c>
      <c r="E33">
        <v>1.43</v>
      </c>
      <c r="F33">
        <v>1.41</v>
      </c>
      <c r="G33">
        <v>1.4</v>
      </c>
      <c r="H33">
        <f>4.62*'Проверка стенда по стёклам'!D$8/100</f>
        <v>1.6075752000000001</v>
      </c>
    </row>
    <row r="34" spans="1:8" x14ac:dyDescent="0.3">
      <c r="A34">
        <v>64</v>
      </c>
      <c r="B34">
        <v>1.22</v>
      </c>
      <c r="C34">
        <v>1.4</v>
      </c>
      <c r="D34">
        <v>1.42</v>
      </c>
      <c r="E34">
        <v>1.41</v>
      </c>
      <c r="F34">
        <v>1.43</v>
      </c>
      <c r="G34">
        <v>1.4</v>
      </c>
      <c r="H34">
        <f>4.62*'Проверка стенда по стёклам'!D$8/100</f>
        <v>1.6075752000000001</v>
      </c>
    </row>
    <row r="35" spans="1:8" x14ac:dyDescent="0.3">
      <c r="A35">
        <v>66</v>
      </c>
      <c r="B35">
        <v>1.1000000000000001</v>
      </c>
      <c r="C35">
        <v>1.27</v>
      </c>
      <c r="D35">
        <v>1.28</v>
      </c>
      <c r="E35">
        <v>1.32</v>
      </c>
      <c r="F35">
        <v>1.42</v>
      </c>
      <c r="G35">
        <v>1.33</v>
      </c>
      <c r="H35">
        <f>4.62*'Проверка стенда по стёклам'!D$8/100</f>
        <v>1.6075752000000001</v>
      </c>
    </row>
    <row r="36" spans="1:8" x14ac:dyDescent="0.3">
      <c r="A36">
        <v>68</v>
      </c>
      <c r="B36">
        <v>0.98</v>
      </c>
      <c r="C36">
        <v>1.1000000000000001</v>
      </c>
      <c r="D36">
        <v>1.06</v>
      </c>
      <c r="E36">
        <v>1.1399999999999999</v>
      </c>
      <c r="F36">
        <v>1.29</v>
      </c>
      <c r="G36">
        <v>1.2</v>
      </c>
      <c r="H36">
        <f>4.62*'Проверка стенда по стёклам'!D$8/100</f>
        <v>1.6075752000000001</v>
      </c>
    </row>
    <row r="37" spans="1:8" x14ac:dyDescent="0.3">
      <c r="A37">
        <v>70</v>
      </c>
      <c r="B37">
        <v>0.91</v>
      </c>
      <c r="C37">
        <v>0.96</v>
      </c>
      <c r="D37">
        <v>0.9</v>
      </c>
      <c r="E37">
        <v>0.96</v>
      </c>
      <c r="F37">
        <v>1.04</v>
      </c>
      <c r="G37">
        <v>1.1599999999999999</v>
      </c>
      <c r="H37">
        <f>4.62*'Проверка стенда по стёклам'!D$8/100</f>
        <v>1.6075752000000001</v>
      </c>
    </row>
    <row r="38" spans="1:8" x14ac:dyDescent="0.3">
      <c r="A38">
        <v>72</v>
      </c>
      <c r="B38">
        <v>0.88</v>
      </c>
      <c r="C38">
        <v>0.91</v>
      </c>
      <c r="D38">
        <v>0.87</v>
      </c>
      <c r="E38">
        <v>0.89</v>
      </c>
      <c r="F38">
        <v>0.87</v>
      </c>
      <c r="G38">
        <v>1.1499999999999999</v>
      </c>
      <c r="H38">
        <f>4.62*'Проверка стенда по стёклам'!D$8/100</f>
        <v>1.6075752000000001</v>
      </c>
    </row>
    <row r="39" spans="1:8" x14ac:dyDescent="0.3">
      <c r="A39">
        <v>74</v>
      </c>
      <c r="B39">
        <v>0.91</v>
      </c>
      <c r="C39">
        <v>0.96</v>
      </c>
      <c r="D39">
        <v>0.99</v>
      </c>
      <c r="E39">
        <v>0.99</v>
      </c>
      <c r="F39">
        <v>0.93</v>
      </c>
      <c r="G39">
        <v>1.1599999999999999</v>
      </c>
      <c r="H39">
        <f>4.62*'Проверка стенда по стёклам'!D$8/100</f>
        <v>1.6075752000000001</v>
      </c>
    </row>
    <row r="40" spans="1:8" x14ac:dyDescent="0.3">
      <c r="A40">
        <v>76</v>
      </c>
      <c r="B40">
        <v>0.98</v>
      </c>
      <c r="C40">
        <v>1.1000000000000001</v>
      </c>
      <c r="D40">
        <v>1.19</v>
      </c>
      <c r="E40">
        <v>1.18</v>
      </c>
      <c r="F40">
        <v>1.17</v>
      </c>
      <c r="G40">
        <v>1.2</v>
      </c>
      <c r="H40">
        <f>4.62*'Проверка стенда по стёклам'!D$8/100</f>
        <v>1.6075752000000001</v>
      </c>
    </row>
    <row r="41" spans="1:8" x14ac:dyDescent="0.3">
      <c r="A41">
        <v>78</v>
      </c>
      <c r="B41">
        <v>1.1000000000000001</v>
      </c>
      <c r="C41">
        <v>1.27</v>
      </c>
      <c r="D41">
        <v>1.35</v>
      </c>
      <c r="E41">
        <v>1.33</v>
      </c>
      <c r="F41">
        <v>1.38</v>
      </c>
      <c r="G41">
        <v>1.33</v>
      </c>
      <c r="H41">
        <f>4.62*'Проверка стенда по стёклам'!D$8/100</f>
        <v>1.6075752000000001</v>
      </c>
    </row>
    <row r="42" spans="1:8" x14ac:dyDescent="0.3">
      <c r="A42">
        <v>80</v>
      </c>
      <c r="B42">
        <v>1.22</v>
      </c>
      <c r="C42">
        <v>1.4</v>
      </c>
      <c r="D42">
        <v>1.41</v>
      </c>
      <c r="E42">
        <v>1.41</v>
      </c>
      <c r="F42">
        <v>1.42</v>
      </c>
      <c r="G42">
        <v>1.4</v>
      </c>
      <c r="H42">
        <f>4.62*'Проверка стенда по стёклам'!D$8/100</f>
        <v>1.6075752000000001</v>
      </c>
    </row>
    <row r="43" spans="1:8" x14ac:dyDescent="0.3">
      <c r="A43">
        <v>82</v>
      </c>
      <c r="B43">
        <v>1.32</v>
      </c>
      <c r="C43">
        <v>1.44</v>
      </c>
      <c r="D43">
        <v>1.43</v>
      </c>
      <c r="E43">
        <v>1.41</v>
      </c>
      <c r="F43">
        <v>1.42</v>
      </c>
      <c r="G43">
        <v>1.4</v>
      </c>
      <c r="H43">
        <f>4.62*'Проверка стенда по стёклам'!D$8/100</f>
        <v>1.6075752000000001</v>
      </c>
    </row>
    <row r="44" spans="1:8" x14ac:dyDescent="0.3">
      <c r="A44">
        <v>84</v>
      </c>
      <c r="B44">
        <v>1.4</v>
      </c>
      <c r="C44">
        <v>1.44</v>
      </c>
      <c r="D44">
        <v>1.44</v>
      </c>
      <c r="E44">
        <v>1.42</v>
      </c>
      <c r="F44">
        <v>1.34</v>
      </c>
      <c r="G44">
        <v>1.2</v>
      </c>
      <c r="H44">
        <f>4.62*'Проверка стенда по стёклам'!D$8/100</f>
        <v>1.6075752000000001</v>
      </c>
    </row>
    <row r="45" spans="1:8" x14ac:dyDescent="0.3">
      <c r="A45">
        <v>86</v>
      </c>
      <c r="B45">
        <v>1.43</v>
      </c>
      <c r="C45">
        <v>1.44</v>
      </c>
      <c r="D45">
        <v>1.43</v>
      </c>
      <c r="E45">
        <v>1.39</v>
      </c>
      <c r="F45">
        <v>1.1599999999999999</v>
      </c>
      <c r="G45">
        <v>1.19</v>
      </c>
      <c r="H45">
        <f>4.62*'Проверка стенда по стёклам'!D$8/100</f>
        <v>1.6075752000000001</v>
      </c>
    </row>
    <row r="46" spans="1:8" x14ac:dyDescent="0.3">
      <c r="A46">
        <v>88</v>
      </c>
      <c r="B46">
        <v>1.43</v>
      </c>
      <c r="C46">
        <v>1.44</v>
      </c>
      <c r="D46">
        <v>1.38</v>
      </c>
      <c r="E46">
        <v>1.19</v>
      </c>
      <c r="F46">
        <v>1.19</v>
      </c>
      <c r="G46">
        <v>1.37</v>
      </c>
      <c r="H46">
        <f>4.62*'Проверка стенда по стёклам'!D$8/100</f>
        <v>1.6075752000000001</v>
      </c>
    </row>
    <row r="47" spans="1:8" x14ac:dyDescent="0.3">
      <c r="A47">
        <v>90</v>
      </c>
      <c r="B47">
        <v>1.43</v>
      </c>
      <c r="C47">
        <v>1.44</v>
      </c>
      <c r="D47">
        <v>1.23</v>
      </c>
      <c r="E47">
        <v>1.1499999999999999</v>
      </c>
      <c r="F47">
        <v>1.38</v>
      </c>
      <c r="G47">
        <v>1.4</v>
      </c>
      <c r="H47">
        <f>4.62*'Проверка стенда по стёклам'!D$8/100</f>
        <v>1.6075752000000001</v>
      </c>
    </row>
    <row r="48" spans="1:8" x14ac:dyDescent="0.3">
      <c r="A48">
        <v>92</v>
      </c>
      <c r="B48">
        <v>1.42</v>
      </c>
      <c r="C48">
        <v>1.34</v>
      </c>
      <c r="D48">
        <v>1.17</v>
      </c>
      <c r="E48">
        <v>1.34</v>
      </c>
      <c r="F48">
        <v>1.42</v>
      </c>
      <c r="G48">
        <v>1.4</v>
      </c>
      <c r="H48">
        <f>4.62*'Проверка стенда по стёклам'!D$8/100</f>
        <v>1.6075752000000001</v>
      </c>
    </row>
    <row r="49" spans="1:8" x14ac:dyDescent="0.3">
      <c r="A49">
        <v>94</v>
      </c>
      <c r="B49">
        <v>1.34</v>
      </c>
      <c r="C49">
        <v>1.17</v>
      </c>
      <c r="D49">
        <v>1.31</v>
      </c>
      <c r="E49">
        <v>1.43</v>
      </c>
      <c r="F49">
        <v>1.42</v>
      </c>
      <c r="G49">
        <v>1.4</v>
      </c>
      <c r="H49">
        <f>4.62*'Проверка стенда по стёклам'!D$8/100</f>
        <v>1.6075752000000001</v>
      </c>
    </row>
    <row r="50" spans="1:8" x14ac:dyDescent="0.3">
      <c r="A50">
        <v>96</v>
      </c>
      <c r="B50">
        <v>1.1100000000000001</v>
      </c>
      <c r="C50">
        <v>1.28</v>
      </c>
      <c r="D50">
        <v>1.43</v>
      </c>
      <c r="E50">
        <v>1.43</v>
      </c>
      <c r="F50">
        <v>1.42</v>
      </c>
      <c r="G50">
        <v>1.38</v>
      </c>
      <c r="H50">
        <f>4.62*'Проверка стенда по стёклам'!D$8/100</f>
        <v>1.6075752000000001</v>
      </c>
    </row>
    <row r="51" spans="1:8" x14ac:dyDescent="0.3">
      <c r="A51">
        <v>98</v>
      </c>
      <c r="B51">
        <v>1.03</v>
      </c>
      <c r="C51">
        <v>1.41</v>
      </c>
      <c r="D51">
        <v>1.44</v>
      </c>
      <c r="E51">
        <v>1.42</v>
      </c>
      <c r="F51">
        <v>1.42</v>
      </c>
      <c r="G51">
        <v>1.32</v>
      </c>
      <c r="H51">
        <f>4.62*'Проверка стенда по стёклам'!D$8/100</f>
        <v>1.6075752000000001</v>
      </c>
    </row>
    <row r="52" spans="1:8" x14ac:dyDescent="0.3">
      <c r="A52">
        <v>100</v>
      </c>
      <c r="B52">
        <v>1.1499999999999999</v>
      </c>
      <c r="C52">
        <v>1.39</v>
      </c>
      <c r="D52">
        <v>1.39</v>
      </c>
      <c r="E52">
        <v>1.36</v>
      </c>
      <c r="F52">
        <v>1.42</v>
      </c>
      <c r="G52">
        <v>1.25</v>
      </c>
      <c r="H52">
        <f>4.62*'Проверка стенда по стёклам'!D$8/100</f>
        <v>1.6075752000000001</v>
      </c>
    </row>
    <row r="53" spans="1:8" x14ac:dyDescent="0.3">
      <c r="A53">
        <v>102</v>
      </c>
      <c r="B53">
        <v>1.1299999999999999</v>
      </c>
      <c r="C53">
        <v>1.35</v>
      </c>
      <c r="D53">
        <v>1.31</v>
      </c>
      <c r="E53">
        <v>1.27</v>
      </c>
      <c r="F53">
        <v>1.29</v>
      </c>
      <c r="G53">
        <v>1.1299999999999999</v>
      </c>
      <c r="H53">
        <f>4.62*'Проверка стенда по стёклам'!D$8/100</f>
        <v>1.6075752000000001</v>
      </c>
    </row>
    <row r="54" spans="1:8" x14ac:dyDescent="0.3">
      <c r="A54">
        <v>104</v>
      </c>
      <c r="B54">
        <v>0.95</v>
      </c>
      <c r="C54">
        <v>1.25</v>
      </c>
      <c r="D54">
        <v>1.1499999999999999</v>
      </c>
      <c r="E54">
        <v>1.1000000000000001</v>
      </c>
      <c r="F54">
        <v>1.06</v>
      </c>
      <c r="G54">
        <v>0.96</v>
      </c>
      <c r="H54">
        <f>4.62*'Проверка стенда по стёклам'!D$8/100</f>
        <v>1.6075752000000001</v>
      </c>
    </row>
    <row r="55" spans="1:8" x14ac:dyDescent="0.3">
      <c r="A55">
        <v>106</v>
      </c>
      <c r="B55">
        <v>0.8</v>
      </c>
      <c r="C55">
        <v>1.01</v>
      </c>
      <c r="D55">
        <v>0.94</v>
      </c>
      <c r="E55">
        <v>0.91</v>
      </c>
      <c r="F55">
        <v>0.85</v>
      </c>
      <c r="G55">
        <v>0.85</v>
      </c>
      <c r="H55">
        <f>4.62*'Проверка стенда по стёклам'!D$8/100</f>
        <v>1.6075752000000001</v>
      </c>
    </row>
    <row r="56" spans="1:8" x14ac:dyDescent="0.3">
      <c r="A56">
        <v>108</v>
      </c>
      <c r="B56">
        <v>0.78</v>
      </c>
      <c r="C56">
        <v>0.82</v>
      </c>
      <c r="D56">
        <v>0.8</v>
      </c>
      <c r="E56">
        <v>0.82</v>
      </c>
      <c r="F56">
        <v>0.78</v>
      </c>
      <c r="G56">
        <v>0.81</v>
      </c>
      <c r="H56">
        <f>4.62*'Проверка стенда по стёклам'!D$8/100</f>
        <v>1.6075752000000001</v>
      </c>
    </row>
    <row r="57" spans="1:8" x14ac:dyDescent="0.3">
      <c r="A57">
        <v>110</v>
      </c>
      <c r="B57">
        <v>0.94</v>
      </c>
      <c r="C57">
        <v>0.84</v>
      </c>
      <c r="D57">
        <v>0.87</v>
      </c>
      <c r="E57">
        <v>0.9</v>
      </c>
      <c r="F57">
        <v>0.9</v>
      </c>
      <c r="G57">
        <v>0.94</v>
      </c>
      <c r="H57">
        <f>4.62*'Проверка стенда по стёклам'!D$8/100</f>
        <v>1.6075752000000001</v>
      </c>
    </row>
    <row r="58" spans="1:8" x14ac:dyDescent="0.3">
      <c r="A58">
        <v>112</v>
      </c>
      <c r="B58">
        <v>1.1499999999999999</v>
      </c>
      <c r="C58">
        <v>0.99</v>
      </c>
      <c r="D58">
        <v>1.07</v>
      </c>
      <c r="E58">
        <v>1.1100000000000001</v>
      </c>
      <c r="F58">
        <v>1.1100000000000001</v>
      </c>
      <c r="G58">
        <v>1.1599999999999999</v>
      </c>
      <c r="H58">
        <f>4.62*'Проверка стенда по стёклам'!D$8/100</f>
        <v>1.6075752000000001</v>
      </c>
    </row>
    <row r="59" spans="1:8" x14ac:dyDescent="0.3">
      <c r="A59">
        <v>114</v>
      </c>
      <c r="B59">
        <v>1.24</v>
      </c>
      <c r="C59">
        <v>1.1499999999999999</v>
      </c>
      <c r="D59">
        <v>1.3</v>
      </c>
      <c r="E59">
        <v>1.29</v>
      </c>
      <c r="F59">
        <v>1.31</v>
      </c>
      <c r="G59">
        <v>1.33</v>
      </c>
      <c r="H59">
        <f>4.62*'Проверка стенда по стёклам'!D$8/100</f>
        <v>1.6075752000000001</v>
      </c>
    </row>
    <row r="60" spans="1:8" x14ac:dyDescent="0.3">
      <c r="A60">
        <v>116</v>
      </c>
      <c r="B60">
        <v>1.17</v>
      </c>
      <c r="C60">
        <v>1.26</v>
      </c>
      <c r="D60">
        <v>1.41</v>
      </c>
      <c r="E60">
        <v>1.42</v>
      </c>
      <c r="F60">
        <v>1.41</v>
      </c>
      <c r="G60">
        <v>1.39</v>
      </c>
      <c r="H60">
        <f>4.62*'Проверка стенда по стёклам'!D$8/100</f>
        <v>1.6075752000000001</v>
      </c>
    </row>
    <row r="61" spans="1:8" x14ac:dyDescent="0.3">
      <c r="A61">
        <v>118</v>
      </c>
      <c r="B61">
        <v>1.04</v>
      </c>
      <c r="C61">
        <v>1.29</v>
      </c>
      <c r="D61">
        <v>1.44</v>
      </c>
      <c r="E61">
        <v>1.44</v>
      </c>
      <c r="F61">
        <v>1.43</v>
      </c>
      <c r="G61">
        <v>1.39</v>
      </c>
      <c r="H61">
        <f>4.62*'Проверка стенда по стёклам'!D$8/100</f>
        <v>1.6075752000000001</v>
      </c>
    </row>
    <row r="62" spans="1:8" x14ac:dyDescent="0.3">
      <c r="A62">
        <v>120</v>
      </c>
      <c r="B62">
        <v>1.19</v>
      </c>
      <c r="C62">
        <v>1.21</v>
      </c>
      <c r="D62">
        <v>1.44</v>
      </c>
      <c r="E62">
        <v>1.44</v>
      </c>
      <c r="F62">
        <v>1.43</v>
      </c>
      <c r="G62">
        <v>1.4</v>
      </c>
      <c r="H62">
        <f>4.62*'Проверка стенда по стёклам'!D$8/100</f>
        <v>1.6075752000000001</v>
      </c>
    </row>
    <row r="63" spans="1:8" x14ac:dyDescent="0.3">
      <c r="A63">
        <v>122</v>
      </c>
      <c r="B63">
        <v>1.4</v>
      </c>
      <c r="C63">
        <v>1.1499999999999999</v>
      </c>
      <c r="D63">
        <v>1.34</v>
      </c>
      <c r="E63">
        <v>1.44</v>
      </c>
      <c r="F63">
        <v>1.43</v>
      </c>
      <c r="G63">
        <v>1.4</v>
      </c>
      <c r="H63">
        <f>4.62*'Проверка стенда по стёклам'!D$8/100</f>
        <v>1.6075752000000001</v>
      </c>
    </row>
    <row r="64" spans="1:8" x14ac:dyDescent="0.3">
      <c r="A64">
        <v>124</v>
      </c>
      <c r="B64">
        <v>1.43</v>
      </c>
      <c r="C64">
        <v>1.38</v>
      </c>
      <c r="D64">
        <v>1.18</v>
      </c>
      <c r="E64">
        <v>1.41</v>
      </c>
      <c r="F64">
        <v>1.43</v>
      </c>
      <c r="G64">
        <v>1.4</v>
      </c>
      <c r="H64">
        <f>4.62*'Проверка стенда по стёклам'!D$8/100</f>
        <v>1.6075752000000001</v>
      </c>
    </row>
    <row r="65" spans="1:8" x14ac:dyDescent="0.3">
      <c r="A65">
        <v>126</v>
      </c>
      <c r="B65">
        <v>1.43</v>
      </c>
      <c r="C65">
        <v>1.43</v>
      </c>
      <c r="D65">
        <v>1.29</v>
      </c>
      <c r="E65">
        <v>1.2</v>
      </c>
      <c r="F65">
        <v>1.35</v>
      </c>
      <c r="G65">
        <v>1.4</v>
      </c>
      <c r="H65">
        <f>4.62*'Проверка стенда по стёклам'!D$8/100</f>
        <v>1.6075752000000001</v>
      </c>
    </row>
    <row r="66" spans="1:8" x14ac:dyDescent="0.3">
      <c r="A66">
        <v>128</v>
      </c>
      <c r="B66">
        <v>1.43</v>
      </c>
      <c r="C66">
        <v>1.42</v>
      </c>
      <c r="D66">
        <v>1.44</v>
      </c>
      <c r="E66">
        <v>1.23</v>
      </c>
      <c r="F66">
        <v>1.19</v>
      </c>
      <c r="G66">
        <v>1.2</v>
      </c>
      <c r="H66">
        <f>4.62*'Проверка стенда по стёклам'!D$8/100</f>
        <v>1.6075752000000001</v>
      </c>
    </row>
    <row r="67" spans="1:8" x14ac:dyDescent="0.3">
      <c r="A67">
        <v>130</v>
      </c>
      <c r="B67">
        <v>1.43</v>
      </c>
      <c r="C67">
        <v>1.43</v>
      </c>
      <c r="D67">
        <v>1.44</v>
      </c>
      <c r="E67">
        <v>1.41</v>
      </c>
      <c r="F67">
        <v>1.29</v>
      </c>
      <c r="G67">
        <v>1.08</v>
      </c>
      <c r="H67">
        <f>4.62*'Проверка стенда по стёклам'!D$8/100</f>
        <v>1.6075752000000001</v>
      </c>
    </row>
    <row r="68" spans="1:8" x14ac:dyDescent="0.3">
      <c r="A68">
        <v>132</v>
      </c>
      <c r="B68">
        <v>1.41</v>
      </c>
      <c r="C68">
        <v>1.41</v>
      </c>
      <c r="D68">
        <v>1.44</v>
      </c>
      <c r="E68">
        <v>1.43</v>
      </c>
      <c r="F68">
        <v>1.43</v>
      </c>
      <c r="G68">
        <v>1.31</v>
      </c>
      <c r="H68">
        <f>4.62*'Проверка стенда по стёклам'!D$8/100</f>
        <v>1.6075752000000001</v>
      </c>
    </row>
    <row r="69" spans="1:8" x14ac:dyDescent="0.3">
      <c r="A69">
        <v>134</v>
      </c>
      <c r="B69">
        <v>1.34</v>
      </c>
      <c r="C69">
        <v>1.35</v>
      </c>
      <c r="D69">
        <v>1.44</v>
      </c>
      <c r="E69">
        <v>1.44</v>
      </c>
      <c r="F69">
        <v>1.43</v>
      </c>
      <c r="G69">
        <v>1.39</v>
      </c>
      <c r="H69">
        <f>4.62*'Проверка стенда по стёклам'!D$8/100</f>
        <v>1.6075752000000001</v>
      </c>
    </row>
    <row r="70" spans="1:8" x14ac:dyDescent="0.3">
      <c r="A70">
        <v>136</v>
      </c>
      <c r="B70">
        <v>1.22</v>
      </c>
      <c r="C70">
        <v>1.24</v>
      </c>
      <c r="D70">
        <v>1.41</v>
      </c>
      <c r="E70">
        <v>1.44</v>
      </c>
      <c r="F70">
        <v>1.44</v>
      </c>
      <c r="G70">
        <v>1.38</v>
      </c>
      <c r="H70">
        <f>4.62*'Проверка стенда по стёклам'!D$8/100</f>
        <v>1.6075752000000001</v>
      </c>
    </row>
    <row r="71" spans="1:8" x14ac:dyDescent="0.3">
      <c r="A71">
        <v>138</v>
      </c>
      <c r="B71">
        <v>1.06</v>
      </c>
      <c r="C71">
        <v>1.08</v>
      </c>
      <c r="D71">
        <v>1.33</v>
      </c>
      <c r="E71">
        <v>1.36</v>
      </c>
      <c r="F71">
        <v>1.39</v>
      </c>
      <c r="G71">
        <v>1.26</v>
      </c>
      <c r="H71">
        <f>4.62*'Проверка стенда по стёклам'!D$8/100</f>
        <v>1.6075752000000001</v>
      </c>
    </row>
    <row r="72" spans="1:8" x14ac:dyDescent="0.3">
      <c r="A72">
        <v>140</v>
      </c>
      <c r="B72">
        <v>0.92</v>
      </c>
      <c r="C72">
        <v>0.93</v>
      </c>
      <c r="D72">
        <v>1.18</v>
      </c>
      <c r="E72">
        <v>1.19</v>
      </c>
      <c r="F72">
        <v>1.24</v>
      </c>
      <c r="G72">
        <v>1.08</v>
      </c>
      <c r="H72">
        <f>4.62*'Проверка стенда по стёклам'!D$8/100</f>
        <v>1.6075752000000001</v>
      </c>
    </row>
    <row r="73" spans="1:8" x14ac:dyDescent="0.3">
      <c r="A73">
        <v>142</v>
      </c>
      <c r="B73">
        <v>0.81</v>
      </c>
      <c r="C73">
        <v>0.85</v>
      </c>
      <c r="D73">
        <v>1.03</v>
      </c>
      <c r="E73">
        <v>1.04</v>
      </c>
      <c r="F73">
        <v>1.04</v>
      </c>
      <c r="G73">
        <v>1.01</v>
      </c>
      <c r="H73">
        <f>4.62*'Проверка стенда по стёклам'!D$8/100</f>
        <v>1.6075752000000001</v>
      </c>
    </row>
    <row r="74" spans="1:8" x14ac:dyDescent="0.3">
      <c r="A74">
        <v>144</v>
      </c>
      <c r="B74">
        <v>0.77</v>
      </c>
      <c r="C74">
        <v>0.86</v>
      </c>
      <c r="D74">
        <v>0.96</v>
      </c>
      <c r="E74">
        <v>0.95</v>
      </c>
      <c r="F74">
        <v>0.95</v>
      </c>
      <c r="G74">
        <v>1.01</v>
      </c>
      <c r="H74">
        <f>4.62*'Проверка стенда по стёклам'!D$8/100</f>
        <v>1.6075752000000001</v>
      </c>
    </row>
    <row r="75" spans="1:8" x14ac:dyDescent="0.3">
      <c r="A75">
        <v>146</v>
      </c>
      <c r="B75">
        <v>0.81</v>
      </c>
      <c r="C75">
        <v>0.85</v>
      </c>
      <c r="D75">
        <v>1.03</v>
      </c>
      <c r="E75">
        <v>1.04</v>
      </c>
      <c r="F75">
        <v>1.04</v>
      </c>
      <c r="G75">
        <v>1.01</v>
      </c>
      <c r="H75">
        <f>4.62*'Проверка стенда по стёклам'!D$8/100</f>
        <v>1.6075752000000001</v>
      </c>
    </row>
    <row r="76" spans="1:8" x14ac:dyDescent="0.3">
      <c r="A76">
        <v>148</v>
      </c>
      <c r="B76">
        <v>0.92</v>
      </c>
      <c r="C76">
        <v>0.93</v>
      </c>
      <c r="D76">
        <v>1.18</v>
      </c>
      <c r="E76">
        <v>1.19</v>
      </c>
      <c r="F76">
        <v>1.24</v>
      </c>
      <c r="G76">
        <v>1.08</v>
      </c>
      <c r="H76">
        <f>4.62*'Проверка стенда по стёклам'!D$8/100</f>
        <v>1.6075752000000001</v>
      </c>
    </row>
    <row r="77" spans="1:8" x14ac:dyDescent="0.3">
      <c r="A77">
        <v>150</v>
      </c>
      <c r="B77">
        <v>1.06</v>
      </c>
      <c r="C77">
        <v>1.08</v>
      </c>
      <c r="D77">
        <v>1.33</v>
      </c>
      <c r="E77">
        <v>1.36</v>
      </c>
      <c r="F77">
        <v>1.39</v>
      </c>
      <c r="G77">
        <v>1.26</v>
      </c>
      <c r="H77">
        <f>4.62*'Проверка стенда по стёклам'!D$8/100</f>
        <v>1.6075752000000001</v>
      </c>
    </row>
    <row r="78" spans="1:8" x14ac:dyDescent="0.3">
      <c r="A78">
        <v>152</v>
      </c>
      <c r="B78">
        <v>1.22</v>
      </c>
      <c r="C78">
        <v>1.24</v>
      </c>
      <c r="D78">
        <v>1.41</v>
      </c>
      <c r="E78">
        <v>1.44</v>
      </c>
      <c r="F78">
        <v>1.44</v>
      </c>
      <c r="G78">
        <v>1.38</v>
      </c>
      <c r="H78">
        <f>4.62*'Проверка стенда по стёклам'!D$8/100</f>
        <v>1.6075752000000001</v>
      </c>
    </row>
    <row r="79" spans="1:8" x14ac:dyDescent="0.3">
      <c r="A79">
        <v>154</v>
      </c>
      <c r="B79">
        <v>1.34</v>
      </c>
      <c r="C79">
        <v>1.35</v>
      </c>
      <c r="D79">
        <v>1.44</v>
      </c>
      <c r="E79">
        <v>1.44</v>
      </c>
      <c r="F79">
        <v>1.43</v>
      </c>
      <c r="G79">
        <v>1.39</v>
      </c>
      <c r="H79">
        <f>4.62*'Проверка стенда по стёклам'!D$8/100</f>
        <v>1.6075752000000001</v>
      </c>
    </row>
    <row r="80" spans="1:8" x14ac:dyDescent="0.3">
      <c r="A80">
        <v>156</v>
      </c>
      <c r="B80">
        <v>1.41</v>
      </c>
      <c r="C80">
        <v>1.41</v>
      </c>
      <c r="D80">
        <v>1.44</v>
      </c>
      <c r="E80">
        <v>1.43</v>
      </c>
      <c r="F80">
        <v>1.43</v>
      </c>
      <c r="G80">
        <v>1.31</v>
      </c>
      <c r="H80">
        <f>4.62*'Проверка стенда по стёклам'!D$8/100</f>
        <v>1.6075752000000001</v>
      </c>
    </row>
    <row r="81" spans="1:8" x14ac:dyDescent="0.3">
      <c r="A81">
        <v>158</v>
      </c>
      <c r="B81">
        <v>1.43</v>
      </c>
      <c r="C81">
        <v>1.43</v>
      </c>
      <c r="D81">
        <v>1.44</v>
      </c>
      <c r="E81">
        <v>1.41</v>
      </c>
      <c r="F81">
        <v>1.29</v>
      </c>
      <c r="G81">
        <v>1.08</v>
      </c>
      <c r="H81">
        <f>4.62*'Проверка стенда по стёклам'!D$8/100</f>
        <v>1.6075752000000001</v>
      </c>
    </row>
    <row r="82" spans="1:8" x14ac:dyDescent="0.3">
      <c r="A82">
        <v>160</v>
      </c>
      <c r="B82">
        <v>1.43</v>
      </c>
      <c r="C82">
        <v>1.42</v>
      </c>
      <c r="D82">
        <v>1.44</v>
      </c>
      <c r="E82">
        <v>1.23</v>
      </c>
      <c r="F82">
        <v>1.19</v>
      </c>
      <c r="G82">
        <v>1.2</v>
      </c>
      <c r="H82">
        <f>4.62*'Проверка стенда по стёклам'!D$8/100</f>
        <v>1.6075752000000001</v>
      </c>
    </row>
    <row r="83" spans="1:8" x14ac:dyDescent="0.3">
      <c r="A83">
        <v>162</v>
      </c>
      <c r="B83">
        <v>1.43</v>
      </c>
      <c r="C83">
        <v>1.43</v>
      </c>
      <c r="D83">
        <v>1.29</v>
      </c>
      <c r="E83">
        <v>1.2</v>
      </c>
      <c r="F83">
        <v>1.35</v>
      </c>
      <c r="G83">
        <v>1.4</v>
      </c>
      <c r="H83">
        <f>4.62*'Проверка стенда по стёклам'!D$8/100</f>
        <v>1.6075752000000001</v>
      </c>
    </row>
    <row r="84" spans="1:8" x14ac:dyDescent="0.3">
      <c r="A84">
        <v>164</v>
      </c>
      <c r="B84">
        <v>1.43</v>
      </c>
      <c r="C84">
        <v>1.38</v>
      </c>
      <c r="D84">
        <v>1.18</v>
      </c>
      <c r="E84">
        <v>1.41</v>
      </c>
      <c r="F84">
        <v>1.43</v>
      </c>
      <c r="G84">
        <v>1.4</v>
      </c>
      <c r="H84">
        <f>4.62*'Проверка стенда по стёклам'!D$8/100</f>
        <v>1.6075752000000001</v>
      </c>
    </row>
    <row r="85" spans="1:8" x14ac:dyDescent="0.3">
      <c r="A85">
        <v>166</v>
      </c>
      <c r="B85">
        <v>1.4</v>
      </c>
      <c r="C85">
        <v>1.1499999999999999</v>
      </c>
      <c r="D85">
        <v>1.34</v>
      </c>
      <c r="E85">
        <v>1.44</v>
      </c>
      <c r="F85">
        <v>1.43</v>
      </c>
      <c r="G85">
        <v>1.4</v>
      </c>
      <c r="H85">
        <f>4.62*'Проверка стенда по стёклам'!D$8/100</f>
        <v>1.6075752000000001</v>
      </c>
    </row>
    <row r="86" spans="1:8" x14ac:dyDescent="0.3">
      <c r="A86">
        <v>168</v>
      </c>
      <c r="B86">
        <v>1.19</v>
      </c>
      <c r="C86">
        <v>1.21</v>
      </c>
      <c r="D86">
        <v>1.44</v>
      </c>
      <c r="E86">
        <v>1.44</v>
      </c>
      <c r="F86">
        <v>1.43</v>
      </c>
      <c r="G86">
        <v>1.4</v>
      </c>
      <c r="H86">
        <f>4.62*'Проверка стенда по стёклам'!D$8/100</f>
        <v>1.6075752000000001</v>
      </c>
    </row>
    <row r="87" spans="1:8" x14ac:dyDescent="0.3">
      <c r="A87">
        <v>170</v>
      </c>
      <c r="B87">
        <v>1.04</v>
      </c>
      <c r="C87">
        <v>1.29</v>
      </c>
      <c r="D87">
        <v>1.44</v>
      </c>
      <c r="E87">
        <v>1.44</v>
      </c>
      <c r="F87">
        <v>1.43</v>
      </c>
      <c r="G87">
        <v>1.39</v>
      </c>
      <c r="H87">
        <f>4.62*'Проверка стенда по стёклам'!D$8/100</f>
        <v>1.6075752000000001</v>
      </c>
    </row>
    <row r="88" spans="1:8" x14ac:dyDescent="0.3">
      <c r="A88">
        <v>172</v>
      </c>
      <c r="B88">
        <v>1.17</v>
      </c>
      <c r="C88">
        <v>1.26</v>
      </c>
      <c r="D88">
        <v>1.41</v>
      </c>
      <c r="E88">
        <v>1.42</v>
      </c>
      <c r="F88">
        <v>1.41</v>
      </c>
      <c r="G88">
        <v>1.39</v>
      </c>
      <c r="H88">
        <f>4.62*'Проверка стенда по стёклам'!D$8/100</f>
        <v>1.6075752000000001</v>
      </c>
    </row>
    <row r="89" spans="1:8" x14ac:dyDescent="0.3">
      <c r="A89">
        <v>174</v>
      </c>
      <c r="B89">
        <v>1.24</v>
      </c>
      <c r="C89">
        <v>1.1499999999999999</v>
      </c>
      <c r="D89">
        <v>1.3</v>
      </c>
      <c r="E89">
        <v>1.29</v>
      </c>
      <c r="F89">
        <v>1.31</v>
      </c>
      <c r="G89">
        <v>1.33</v>
      </c>
      <c r="H89">
        <f>4.62*'Проверка стенда по стёклам'!D$8/100</f>
        <v>1.6075752000000001</v>
      </c>
    </row>
    <row r="90" spans="1:8" x14ac:dyDescent="0.3">
      <c r="A90">
        <v>176</v>
      </c>
      <c r="B90">
        <v>1.1499999999999999</v>
      </c>
      <c r="C90">
        <v>0.99</v>
      </c>
      <c r="D90">
        <v>1.07</v>
      </c>
      <c r="E90">
        <v>1.1100000000000001</v>
      </c>
      <c r="F90">
        <v>1.1100000000000001</v>
      </c>
      <c r="G90">
        <v>1.1599999999999999</v>
      </c>
      <c r="H90">
        <f>4.62*'Проверка стенда по стёклам'!D$8/100</f>
        <v>1.6075752000000001</v>
      </c>
    </row>
    <row r="91" spans="1:8" x14ac:dyDescent="0.3">
      <c r="A91">
        <v>178</v>
      </c>
      <c r="B91">
        <v>0.94</v>
      </c>
      <c r="C91">
        <v>0.84</v>
      </c>
      <c r="D91">
        <v>0.87</v>
      </c>
      <c r="E91">
        <v>0.9</v>
      </c>
      <c r="F91">
        <v>0.9</v>
      </c>
      <c r="G91">
        <v>0.94</v>
      </c>
      <c r="H91">
        <f>4.62*'Проверка стенда по стёклам'!D$8/100</f>
        <v>1.6075752000000001</v>
      </c>
    </row>
    <row r="92" spans="1:8" x14ac:dyDescent="0.3">
      <c r="A92">
        <v>180</v>
      </c>
      <c r="B92">
        <v>0.78</v>
      </c>
      <c r="C92">
        <v>0.82</v>
      </c>
      <c r="D92">
        <v>0.8</v>
      </c>
      <c r="E92">
        <v>0.82</v>
      </c>
      <c r="F92">
        <v>0.78</v>
      </c>
      <c r="G92">
        <v>0.81</v>
      </c>
      <c r="H92">
        <f>4.62*'Проверка стенда по стёклам'!D$8/100</f>
        <v>1.6075752000000001</v>
      </c>
    </row>
    <row r="93" spans="1:8" x14ac:dyDescent="0.3">
      <c r="A93">
        <v>182</v>
      </c>
      <c r="B93">
        <v>0.8</v>
      </c>
      <c r="C93">
        <v>1.01</v>
      </c>
      <c r="D93">
        <v>0.94</v>
      </c>
      <c r="E93">
        <v>0.91</v>
      </c>
      <c r="F93">
        <v>0.85</v>
      </c>
      <c r="G93">
        <v>0.85</v>
      </c>
      <c r="H93">
        <f>4.62*'Проверка стенда по стёклам'!D$8/100</f>
        <v>1.6075752000000001</v>
      </c>
    </row>
    <row r="94" spans="1:8" x14ac:dyDescent="0.3">
      <c r="A94">
        <v>184</v>
      </c>
      <c r="B94">
        <v>0.95</v>
      </c>
      <c r="C94">
        <v>1.25</v>
      </c>
      <c r="D94">
        <v>1.1499999999999999</v>
      </c>
      <c r="E94">
        <v>1.1000000000000001</v>
      </c>
      <c r="F94">
        <v>1.06</v>
      </c>
      <c r="G94">
        <v>0.96</v>
      </c>
      <c r="H94">
        <f>4.62*'Проверка стенда по стёклам'!D$8/100</f>
        <v>1.6075752000000001</v>
      </c>
    </row>
    <row r="95" spans="1:8" x14ac:dyDescent="0.3">
      <c r="A95">
        <v>186</v>
      </c>
      <c r="B95">
        <v>1.1299999999999999</v>
      </c>
      <c r="C95">
        <v>1.35</v>
      </c>
      <c r="D95">
        <v>1.31</v>
      </c>
      <c r="E95">
        <v>1.27</v>
      </c>
      <c r="F95">
        <v>1.29</v>
      </c>
      <c r="G95">
        <v>1.1299999999999999</v>
      </c>
      <c r="H95">
        <f>4.62*'Проверка стенда по стёклам'!D$8/100</f>
        <v>1.6075752000000001</v>
      </c>
    </row>
    <row r="96" spans="1:8" x14ac:dyDescent="0.3">
      <c r="A96">
        <v>188</v>
      </c>
      <c r="B96">
        <v>1.1499999999999999</v>
      </c>
      <c r="C96">
        <v>1.39</v>
      </c>
      <c r="D96">
        <v>1.39</v>
      </c>
      <c r="E96">
        <v>1.36</v>
      </c>
      <c r="F96">
        <v>1.42</v>
      </c>
      <c r="G96">
        <v>1.25</v>
      </c>
      <c r="H96">
        <f>4.62*'Проверка стенда по стёклам'!D$8/100</f>
        <v>1.6075752000000001</v>
      </c>
    </row>
    <row r="97" spans="1:8" x14ac:dyDescent="0.3">
      <c r="A97">
        <v>190</v>
      </c>
      <c r="B97">
        <v>1.03</v>
      </c>
      <c r="C97">
        <v>1.41</v>
      </c>
      <c r="D97">
        <v>1.44</v>
      </c>
      <c r="E97">
        <v>1.42</v>
      </c>
      <c r="F97">
        <v>1.42</v>
      </c>
      <c r="G97">
        <v>1.32</v>
      </c>
      <c r="H97">
        <f>4.62*'Проверка стенда по стёклам'!D$8/100</f>
        <v>1.6075752000000001</v>
      </c>
    </row>
    <row r="98" spans="1:8" x14ac:dyDescent="0.3">
      <c r="A98">
        <v>192</v>
      </c>
      <c r="B98">
        <v>1.1100000000000001</v>
      </c>
      <c r="C98">
        <v>1.28</v>
      </c>
      <c r="D98">
        <v>1.43</v>
      </c>
      <c r="E98">
        <v>1.43</v>
      </c>
      <c r="F98">
        <v>1.42</v>
      </c>
      <c r="G98">
        <v>1.38</v>
      </c>
      <c r="H98">
        <f>4.62*'Проверка стенда по стёклам'!D$8/100</f>
        <v>1.6075752000000001</v>
      </c>
    </row>
    <row r="99" spans="1:8" x14ac:dyDescent="0.3">
      <c r="A99">
        <v>194</v>
      </c>
      <c r="B99">
        <v>1.34</v>
      </c>
      <c r="C99">
        <v>1.17</v>
      </c>
      <c r="D99">
        <v>1.31</v>
      </c>
      <c r="E99">
        <v>1.43</v>
      </c>
      <c r="F99">
        <v>1.42</v>
      </c>
      <c r="G99">
        <v>1.4</v>
      </c>
      <c r="H99">
        <f>4.62*'Проверка стенда по стёклам'!D$8/100</f>
        <v>1.6075752000000001</v>
      </c>
    </row>
    <row r="100" spans="1:8" x14ac:dyDescent="0.3">
      <c r="A100">
        <v>196</v>
      </c>
      <c r="B100">
        <v>1.42</v>
      </c>
      <c r="C100">
        <v>1.34</v>
      </c>
      <c r="D100">
        <v>1.17</v>
      </c>
      <c r="E100">
        <v>1.34</v>
      </c>
      <c r="F100">
        <v>1.42</v>
      </c>
      <c r="G100">
        <v>1.4</v>
      </c>
      <c r="H100">
        <f>4.62*'Проверка стенда по стёклам'!D$8/100</f>
        <v>1.6075752000000001</v>
      </c>
    </row>
    <row r="101" spans="1:8" x14ac:dyDescent="0.3">
      <c r="A101">
        <v>198</v>
      </c>
      <c r="B101">
        <v>1.43</v>
      </c>
      <c r="C101">
        <v>1.44</v>
      </c>
      <c r="D101">
        <v>1.23</v>
      </c>
      <c r="E101">
        <v>1.1499999999999999</v>
      </c>
      <c r="F101">
        <v>1.38</v>
      </c>
      <c r="G101">
        <v>1.4</v>
      </c>
      <c r="H101">
        <f>4.62*'Проверка стенда по стёклам'!D$8/100</f>
        <v>1.6075752000000001</v>
      </c>
    </row>
    <row r="102" spans="1:8" x14ac:dyDescent="0.3">
      <c r="A102">
        <v>200</v>
      </c>
      <c r="B102">
        <v>1.43</v>
      </c>
      <c r="C102">
        <v>1.44</v>
      </c>
      <c r="D102">
        <v>1.38</v>
      </c>
      <c r="E102">
        <v>1.19</v>
      </c>
      <c r="F102">
        <v>1.19</v>
      </c>
      <c r="G102">
        <v>1.37</v>
      </c>
      <c r="H102">
        <f>4.62*'Проверка стенда по стёклам'!D$8/100</f>
        <v>1.6075752000000001</v>
      </c>
    </row>
    <row r="103" spans="1:8" x14ac:dyDescent="0.3">
      <c r="A103">
        <v>202</v>
      </c>
      <c r="B103">
        <v>1.43</v>
      </c>
      <c r="C103">
        <v>1.44</v>
      </c>
      <c r="D103">
        <v>1.43</v>
      </c>
      <c r="E103">
        <v>1.39</v>
      </c>
      <c r="F103">
        <v>1.1599999999999999</v>
      </c>
      <c r="G103">
        <v>1.19</v>
      </c>
      <c r="H103">
        <f>4.62*'Проверка стенда по стёклам'!D$8/100</f>
        <v>1.6075752000000001</v>
      </c>
    </row>
    <row r="104" spans="1:8" x14ac:dyDescent="0.3">
      <c r="A104">
        <v>204</v>
      </c>
      <c r="B104">
        <v>1.4</v>
      </c>
      <c r="C104">
        <v>1.44</v>
      </c>
      <c r="D104">
        <v>1.44</v>
      </c>
      <c r="E104">
        <v>1.42</v>
      </c>
      <c r="F104">
        <v>1.34</v>
      </c>
      <c r="G104">
        <v>1.2</v>
      </c>
      <c r="H104">
        <f>4.62*'Проверка стенда по стёклам'!D$8/100</f>
        <v>1.6075752000000001</v>
      </c>
    </row>
    <row r="105" spans="1:8" x14ac:dyDescent="0.3">
      <c r="A105">
        <v>206</v>
      </c>
      <c r="B105">
        <v>1.32</v>
      </c>
      <c r="C105">
        <v>1.44</v>
      </c>
      <c r="D105">
        <v>1.43</v>
      </c>
      <c r="E105">
        <v>1.41</v>
      </c>
      <c r="F105">
        <v>1.42</v>
      </c>
      <c r="G105">
        <v>1.4</v>
      </c>
      <c r="H105">
        <f>4.62*'Проверка стенда по стёклам'!D$8/100</f>
        <v>1.6075752000000001</v>
      </c>
    </row>
    <row r="106" spans="1:8" x14ac:dyDescent="0.3">
      <c r="A106">
        <v>208</v>
      </c>
      <c r="B106">
        <v>1.22</v>
      </c>
      <c r="C106">
        <v>1.4</v>
      </c>
      <c r="D106">
        <v>1.41</v>
      </c>
      <c r="E106">
        <v>1.41</v>
      </c>
      <c r="F106">
        <v>1.42</v>
      </c>
      <c r="G106">
        <v>1.4</v>
      </c>
      <c r="H106">
        <f>4.62*'Проверка стенда по стёклам'!D$8/100</f>
        <v>1.6075752000000001</v>
      </c>
    </row>
    <row r="107" spans="1:8" x14ac:dyDescent="0.3">
      <c r="A107">
        <v>210</v>
      </c>
      <c r="B107">
        <v>1.1000000000000001</v>
      </c>
      <c r="C107">
        <v>1.27</v>
      </c>
      <c r="D107">
        <v>1.35</v>
      </c>
      <c r="E107">
        <v>1.33</v>
      </c>
      <c r="F107">
        <v>1.38</v>
      </c>
      <c r="G107">
        <v>1.33</v>
      </c>
      <c r="H107">
        <f>4.62*'Проверка стенда по стёклам'!D$8/100</f>
        <v>1.6075752000000001</v>
      </c>
    </row>
    <row r="108" spans="1:8" x14ac:dyDescent="0.3">
      <c r="A108">
        <v>212</v>
      </c>
      <c r="B108">
        <v>0.98</v>
      </c>
      <c r="C108">
        <v>1.1000000000000001</v>
      </c>
      <c r="D108">
        <v>1.19</v>
      </c>
      <c r="E108">
        <v>1.18</v>
      </c>
      <c r="F108">
        <v>1.17</v>
      </c>
      <c r="G108">
        <v>1.2</v>
      </c>
      <c r="H108">
        <f>4.62*'Проверка стенда по стёклам'!D$8/100</f>
        <v>1.6075752000000001</v>
      </c>
    </row>
    <row r="109" spans="1:8" x14ac:dyDescent="0.3">
      <c r="A109">
        <v>214</v>
      </c>
      <c r="B109">
        <v>0.91</v>
      </c>
      <c r="C109">
        <v>0.96</v>
      </c>
      <c r="D109">
        <v>0.99</v>
      </c>
      <c r="E109">
        <v>0.99</v>
      </c>
      <c r="F109">
        <v>0.93</v>
      </c>
      <c r="G109">
        <v>1.1599999999999999</v>
      </c>
      <c r="H109">
        <f>4.62*'Проверка стенда по стёклам'!D$8/100</f>
        <v>1.6075752000000001</v>
      </c>
    </row>
    <row r="110" spans="1:8" x14ac:dyDescent="0.3">
      <c r="A110">
        <v>216</v>
      </c>
      <c r="B110">
        <v>0.88</v>
      </c>
      <c r="C110">
        <v>0.91</v>
      </c>
      <c r="D110">
        <v>0.87</v>
      </c>
      <c r="E110">
        <v>0.89</v>
      </c>
      <c r="F110">
        <v>0.87</v>
      </c>
      <c r="G110">
        <v>1.1499999999999999</v>
      </c>
      <c r="H110">
        <f>4.62*'Проверка стенда по стёклам'!D$8/100</f>
        <v>1.6075752000000001</v>
      </c>
    </row>
    <row r="111" spans="1:8" x14ac:dyDescent="0.3">
      <c r="A111">
        <v>218</v>
      </c>
      <c r="B111">
        <v>0.91</v>
      </c>
      <c r="C111">
        <v>0.96</v>
      </c>
      <c r="D111">
        <v>0.9</v>
      </c>
      <c r="E111">
        <v>0.96</v>
      </c>
      <c r="F111">
        <v>1.04</v>
      </c>
      <c r="G111">
        <v>1.1599999999999999</v>
      </c>
      <c r="H111">
        <f>4.62*'Проверка стенда по стёклам'!D$8/100</f>
        <v>1.6075752000000001</v>
      </c>
    </row>
    <row r="112" spans="1:8" x14ac:dyDescent="0.3">
      <c r="A112">
        <v>220</v>
      </c>
      <c r="B112">
        <v>0.98</v>
      </c>
      <c r="C112">
        <v>1.1000000000000001</v>
      </c>
      <c r="D112">
        <v>1.06</v>
      </c>
      <c r="E112">
        <v>1.1399999999999999</v>
      </c>
      <c r="F112">
        <v>1.29</v>
      </c>
      <c r="G112">
        <v>1.2</v>
      </c>
      <c r="H112">
        <f>4.62*'Проверка стенда по стёклам'!D$8/100</f>
        <v>1.6075752000000001</v>
      </c>
    </row>
    <row r="113" spans="1:8" x14ac:dyDescent="0.3">
      <c r="A113">
        <v>222</v>
      </c>
      <c r="B113">
        <v>1.1000000000000001</v>
      </c>
      <c r="C113">
        <v>1.27</v>
      </c>
      <c r="D113">
        <v>1.28</v>
      </c>
      <c r="E113">
        <v>1.32</v>
      </c>
      <c r="F113">
        <v>1.42</v>
      </c>
      <c r="G113">
        <v>1.33</v>
      </c>
      <c r="H113">
        <f>4.62*'Проверка стенда по стёклам'!D$8/100</f>
        <v>1.6075752000000001</v>
      </c>
    </row>
    <row r="114" spans="1:8" x14ac:dyDescent="0.3">
      <c r="A114">
        <v>224</v>
      </c>
      <c r="B114">
        <v>1.22</v>
      </c>
      <c r="C114">
        <v>1.4</v>
      </c>
      <c r="D114">
        <v>1.42</v>
      </c>
      <c r="E114">
        <v>1.41</v>
      </c>
      <c r="F114">
        <v>1.43</v>
      </c>
      <c r="G114">
        <v>1.4</v>
      </c>
      <c r="H114">
        <f>4.62*'Проверка стенда по стёклам'!D$8/100</f>
        <v>1.6075752000000001</v>
      </c>
    </row>
    <row r="115" spans="1:8" x14ac:dyDescent="0.3">
      <c r="A115">
        <v>226</v>
      </c>
      <c r="B115">
        <v>1.32</v>
      </c>
      <c r="C115">
        <v>1.44</v>
      </c>
      <c r="D115">
        <v>1.43</v>
      </c>
      <c r="E115">
        <v>1.43</v>
      </c>
      <c r="F115">
        <v>1.41</v>
      </c>
      <c r="G115">
        <v>1.4</v>
      </c>
      <c r="H115">
        <f>4.62*'Проверка стенда по стёклам'!D$8/100</f>
        <v>1.6075752000000001</v>
      </c>
    </row>
    <row r="116" spans="1:8" x14ac:dyDescent="0.3">
      <c r="A116">
        <v>228</v>
      </c>
      <c r="B116">
        <v>1.4</v>
      </c>
      <c r="C116">
        <v>1.44</v>
      </c>
      <c r="D116">
        <v>1.43</v>
      </c>
      <c r="E116">
        <v>1.42</v>
      </c>
      <c r="F116">
        <v>1.31</v>
      </c>
      <c r="G116">
        <v>1.2</v>
      </c>
      <c r="H116">
        <f>4.62*'Проверка стенда по стёклам'!D$8/100</f>
        <v>1.6075752000000001</v>
      </c>
    </row>
    <row r="117" spans="1:8" x14ac:dyDescent="0.3">
      <c r="A117">
        <v>230</v>
      </c>
      <c r="B117">
        <v>1.43</v>
      </c>
      <c r="C117">
        <v>1.44</v>
      </c>
      <c r="D117">
        <v>1.43</v>
      </c>
      <c r="E117">
        <v>1.41</v>
      </c>
      <c r="F117">
        <v>1.18</v>
      </c>
      <c r="G117">
        <v>1.19</v>
      </c>
      <c r="H117">
        <f>4.62*'Проверка стенда по стёклам'!D$8/100</f>
        <v>1.6075752000000001</v>
      </c>
    </row>
    <row r="118" spans="1:8" x14ac:dyDescent="0.3">
      <c r="A118">
        <v>232</v>
      </c>
      <c r="B118">
        <v>1.43</v>
      </c>
      <c r="C118">
        <v>1.44</v>
      </c>
      <c r="D118">
        <v>1.38</v>
      </c>
      <c r="E118">
        <v>1.24</v>
      </c>
      <c r="F118">
        <v>1.28</v>
      </c>
      <c r="G118">
        <v>1.37</v>
      </c>
      <c r="H118">
        <f>4.62*'Проверка стенда по стёклам'!D$8/100</f>
        <v>1.6075752000000001</v>
      </c>
    </row>
    <row r="119" spans="1:8" x14ac:dyDescent="0.3">
      <c r="A119">
        <v>234</v>
      </c>
      <c r="B119">
        <v>1.43</v>
      </c>
      <c r="C119">
        <v>1.44</v>
      </c>
      <c r="D119">
        <v>1.22</v>
      </c>
      <c r="E119">
        <v>1.17</v>
      </c>
      <c r="F119">
        <v>1.41</v>
      </c>
      <c r="G119">
        <v>1.4</v>
      </c>
      <c r="H119">
        <f>4.62*'Проверка стенда по стёклам'!D$8/100</f>
        <v>1.6075752000000001</v>
      </c>
    </row>
    <row r="120" spans="1:8" x14ac:dyDescent="0.3">
      <c r="A120">
        <v>236</v>
      </c>
      <c r="B120">
        <v>1.42</v>
      </c>
      <c r="C120">
        <v>1.34</v>
      </c>
      <c r="D120">
        <v>1.22</v>
      </c>
      <c r="E120">
        <v>1.36</v>
      </c>
      <c r="F120">
        <v>1.41</v>
      </c>
      <c r="G120">
        <v>1.4</v>
      </c>
      <c r="H120">
        <f>4.62*'Проверка стенда по стёклам'!D$8/100</f>
        <v>1.6075752000000001</v>
      </c>
    </row>
    <row r="121" spans="1:8" x14ac:dyDescent="0.3">
      <c r="A121">
        <v>238</v>
      </c>
      <c r="B121">
        <v>1.34</v>
      </c>
      <c r="C121">
        <v>1.17</v>
      </c>
      <c r="D121">
        <v>1.38</v>
      </c>
      <c r="E121">
        <v>1.43</v>
      </c>
      <c r="F121">
        <v>1.41</v>
      </c>
      <c r="G121">
        <v>1.4</v>
      </c>
      <c r="H121">
        <f>4.62*'Проверка стенда по стёклам'!D$8/100</f>
        <v>1.6075752000000001</v>
      </c>
    </row>
    <row r="122" spans="1:8" x14ac:dyDescent="0.3">
      <c r="A122">
        <v>240</v>
      </c>
      <c r="B122">
        <v>1.1100000000000001</v>
      </c>
      <c r="C122">
        <v>1.28</v>
      </c>
      <c r="D122">
        <v>1.43</v>
      </c>
      <c r="E122">
        <v>1.42</v>
      </c>
      <c r="F122">
        <v>1.41</v>
      </c>
      <c r="G122">
        <v>1.38</v>
      </c>
      <c r="H122">
        <f>4.62*'Проверка стенда по стёклам'!D$8/100</f>
        <v>1.6075752000000001</v>
      </c>
    </row>
    <row r="123" spans="1:8" x14ac:dyDescent="0.3">
      <c r="A123">
        <v>242</v>
      </c>
      <c r="B123">
        <v>1.03</v>
      </c>
      <c r="C123">
        <v>1.41</v>
      </c>
      <c r="D123">
        <v>1.4</v>
      </c>
      <c r="E123">
        <v>1.42</v>
      </c>
      <c r="F123">
        <v>1.41</v>
      </c>
      <c r="G123">
        <v>1.32</v>
      </c>
      <c r="H123">
        <f>4.62*'Проверка стенда по стёклам'!D$8/100</f>
        <v>1.6075752000000001</v>
      </c>
    </row>
    <row r="124" spans="1:8" x14ac:dyDescent="0.3">
      <c r="A124">
        <v>244</v>
      </c>
      <c r="B124">
        <v>1.1499999999999999</v>
      </c>
      <c r="C124">
        <v>1.39</v>
      </c>
      <c r="D124">
        <v>1.31</v>
      </c>
      <c r="E124">
        <v>1.36</v>
      </c>
      <c r="F124">
        <v>1.4</v>
      </c>
      <c r="G124">
        <v>1.25</v>
      </c>
      <c r="H124">
        <f>4.62*'Проверка стенда по стёклам'!D$8/100</f>
        <v>1.6075752000000001</v>
      </c>
    </row>
    <row r="125" spans="1:8" x14ac:dyDescent="0.3">
      <c r="A125">
        <v>246</v>
      </c>
      <c r="B125">
        <v>1.1299999999999999</v>
      </c>
      <c r="C125">
        <v>1.35</v>
      </c>
      <c r="D125">
        <v>1.1499999999999999</v>
      </c>
      <c r="E125">
        <v>1.2</v>
      </c>
      <c r="F125">
        <v>1.29</v>
      </c>
      <c r="G125">
        <v>1.1299999999999999</v>
      </c>
      <c r="H125">
        <f>4.62*'Проверка стенда по стёклам'!D$8/100</f>
        <v>1.6075752000000001</v>
      </c>
    </row>
    <row r="126" spans="1:8" x14ac:dyDescent="0.3">
      <c r="A126">
        <v>248</v>
      </c>
      <c r="B126">
        <v>0.95</v>
      </c>
      <c r="C126">
        <v>1.25</v>
      </c>
      <c r="D126">
        <v>0.94</v>
      </c>
      <c r="E126">
        <v>0.99</v>
      </c>
      <c r="F126">
        <v>1.0900000000000001</v>
      </c>
      <c r="G126">
        <v>0.96</v>
      </c>
      <c r="H126">
        <f>4.62*'Проверка стенда по стёклам'!D$8/100</f>
        <v>1.6075752000000001</v>
      </c>
    </row>
    <row r="127" spans="1:8" x14ac:dyDescent="0.3">
      <c r="A127">
        <v>250</v>
      </c>
      <c r="B127">
        <v>0.8</v>
      </c>
      <c r="C127">
        <v>1.01</v>
      </c>
      <c r="D127">
        <v>0.8</v>
      </c>
      <c r="E127">
        <v>0.81</v>
      </c>
      <c r="F127">
        <v>0.88</v>
      </c>
      <c r="G127">
        <v>0.85</v>
      </c>
      <c r="H127">
        <f>4.62*'Проверка стенда по стёклам'!D$8/100</f>
        <v>1.6075752000000001</v>
      </c>
    </row>
    <row r="128" spans="1:8" x14ac:dyDescent="0.3">
      <c r="A128">
        <v>252</v>
      </c>
      <c r="B128">
        <v>0.78</v>
      </c>
      <c r="C128">
        <v>0.82</v>
      </c>
      <c r="D128">
        <v>0.82</v>
      </c>
      <c r="E128">
        <v>0.79</v>
      </c>
      <c r="F128">
        <v>0.78</v>
      </c>
      <c r="G128">
        <v>0.81</v>
      </c>
      <c r="H128">
        <f>4.62*'Проверка стенда по стёклам'!D$8/100</f>
        <v>1.6075752000000001</v>
      </c>
    </row>
    <row r="129" spans="1:8" x14ac:dyDescent="0.3">
      <c r="A129">
        <v>254</v>
      </c>
      <c r="B129">
        <v>0.94</v>
      </c>
      <c r="C129">
        <v>0.84</v>
      </c>
      <c r="D129">
        <v>1.01</v>
      </c>
      <c r="E129">
        <v>0.95</v>
      </c>
      <c r="F129">
        <v>0.89</v>
      </c>
      <c r="G129">
        <v>0.94</v>
      </c>
      <c r="H129">
        <f>4.62*'Проверка стенда по стёклам'!D$8/100</f>
        <v>1.6075752000000001</v>
      </c>
    </row>
    <row r="130" spans="1:8" x14ac:dyDescent="0.3">
      <c r="A130">
        <v>256</v>
      </c>
      <c r="B130">
        <v>1.1499999999999999</v>
      </c>
      <c r="C130">
        <v>0.99</v>
      </c>
      <c r="D130">
        <v>1.25</v>
      </c>
      <c r="E130">
        <v>1.17</v>
      </c>
      <c r="F130">
        <v>1.1000000000000001</v>
      </c>
      <c r="G130">
        <v>1.1599999999999999</v>
      </c>
      <c r="H130">
        <f>4.62*'Проверка стенда по стёклам'!D$8/100</f>
        <v>1.6075752000000001</v>
      </c>
    </row>
    <row r="131" spans="1:8" x14ac:dyDescent="0.3">
      <c r="A131">
        <v>258</v>
      </c>
      <c r="B131">
        <v>1.24</v>
      </c>
      <c r="C131">
        <v>1.1499999999999999</v>
      </c>
      <c r="D131">
        <v>1.36</v>
      </c>
      <c r="E131">
        <v>1.35</v>
      </c>
      <c r="F131">
        <v>1.3</v>
      </c>
      <c r="G131">
        <v>1.33</v>
      </c>
      <c r="H131">
        <f>4.62*'Проверка стенда по стёклам'!D$8/100</f>
        <v>1.6075752000000001</v>
      </c>
    </row>
    <row r="132" spans="1:8" x14ac:dyDescent="0.3">
      <c r="A132">
        <v>260</v>
      </c>
      <c r="B132">
        <v>1.17</v>
      </c>
      <c r="C132">
        <v>1.26</v>
      </c>
      <c r="D132">
        <v>1.42</v>
      </c>
      <c r="E132">
        <v>1.42</v>
      </c>
      <c r="F132">
        <v>1.41</v>
      </c>
      <c r="G132">
        <v>1.39</v>
      </c>
      <c r="H132">
        <f>4.62*'Проверка стенда по стёклам'!D$8/100</f>
        <v>1.6075752000000001</v>
      </c>
    </row>
    <row r="133" spans="1:8" x14ac:dyDescent="0.3">
      <c r="A133">
        <v>262</v>
      </c>
      <c r="B133">
        <v>1.04</v>
      </c>
      <c r="C133">
        <v>1.29</v>
      </c>
      <c r="D133">
        <v>1.44</v>
      </c>
      <c r="E133">
        <v>1.43</v>
      </c>
      <c r="F133">
        <v>1.42</v>
      </c>
      <c r="G133">
        <v>1.39</v>
      </c>
      <c r="H133">
        <f>4.62*'Проверка стенда по стёклам'!D$8/100</f>
        <v>1.6075752000000001</v>
      </c>
    </row>
    <row r="134" spans="1:8" x14ac:dyDescent="0.3">
      <c r="A134">
        <v>264</v>
      </c>
      <c r="B134">
        <v>1.19</v>
      </c>
      <c r="C134">
        <v>1.21</v>
      </c>
      <c r="D134">
        <v>1.39</v>
      </c>
      <c r="E134">
        <v>1.42</v>
      </c>
      <c r="F134">
        <v>1.42</v>
      </c>
      <c r="G134">
        <v>1.4</v>
      </c>
      <c r="H134">
        <f>4.62*'Проверка стенда по стёклам'!D$8/100</f>
        <v>1.6075752000000001</v>
      </c>
    </row>
    <row r="135" spans="1:8" x14ac:dyDescent="0.3">
      <c r="A135">
        <v>266</v>
      </c>
      <c r="B135">
        <v>1.4</v>
      </c>
      <c r="C135">
        <v>1.1499999999999999</v>
      </c>
      <c r="D135">
        <v>1.19</v>
      </c>
      <c r="E135">
        <v>1.41</v>
      </c>
      <c r="F135">
        <v>1.42</v>
      </c>
      <c r="G135">
        <v>1.4</v>
      </c>
      <c r="H135">
        <f>4.62*'Проверка стенда по стёклам'!D$8/100</f>
        <v>1.6075752000000001</v>
      </c>
    </row>
    <row r="136" spans="1:8" x14ac:dyDescent="0.3">
      <c r="A136">
        <v>268</v>
      </c>
      <c r="B136">
        <v>1.43</v>
      </c>
      <c r="C136">
        <v>1.38</v>
      </c>
      <c r="D136">
        <v>1.1399999999999999</v>
      </c>
      <c r="E136">
        <v>1.25</v>
      </c>
      <c r="F136">
        <v>1.42</v>
      </c>
      <c r="G136">
        <v>1.4</v>
      </c>
      <c r="H136">
        <f>4.62*'Проверка стенда по стёклам'!D$8/100</f>
        <v>1.6075752000000001</v>
      </c>
    </row>
    <row r="137" spans="1:8" x14ac:dyDescent="0.3">
      <c r="A137">
        <v>270</v>
      </c>
      <c r="B137">
        <v>1.43</v>
      </c>
      <c r="C137">
        <v>1.43</v>
      </c>
      <c r="D137">
        <v>1.35</v>
      </c>
      <c r="E137">
        <v>1.1000000000000001</v>
      </c>
      <c r="F137">
        <v>1.24</v>
      </c>
      <c r="G137">
        <v>1.4</v>
      </c>
      <c r="H137">
        <f>4.62*'Проверка стенда по стёклам'!D$8/100</f>
        <v>1.6075752000000001</v>
      </c>
    </row>
    <row r="138" spans="1:8" x14ac:dyDescent="0.3">
      <c r="A138">
        <v>272</v>
      </c>
      <c r="B138">
        <v>1.43</v>
      </c>
      <c r="C138">
        <v>1.42</v>
      </c>
      <c r="D138">
        <v>1.43</v>
      </c>
      <c r="E138">
        <v>1.26</v>
      </c>
      <c r="F138">
        <v>1.08</v>
      </c>
      <c r="G138">
        <v>1.2</v>
      </c>
      <c r="H138">
        <f>4.62*'Проверка стенда по стёклам'!D$8/100</f>
        <v>1.6075752000000001</v>
      </c>
    </row>
    <row r="139" spans="1:8" x14ac:dyDescent="0.3">
      <c r="A139">
        <v>274</v>
      </c>
      <c r="B139">
        <v>1.43</v>
      </c>
      <c r="C139">
        <v>1.43</v>
      </c>
      <c r="D139">
        <v>1.43</v>
      </c>
      <c r="E139">
        <v>1.43</v>
      </c>
      <c r="F139">
        <v>1.31</v>
      </c>
      <c r="G139">
        <v>1.08</v>
      </c>
      <c r="H139">
        <f>4.62*'Проверка стенда по стёклам'!D$8/100</f>
        <v>1.6075752000000001</v>
      </c>
    </row>
    <row r="140" spans="1:8" x14ac:dyDescent="0.3">
      <c r="A140">
        <v>276</v>
      </c>
      <c r="B140">
        <v>1.41</v>
      </c>
      <c r="C140">
        <v>1.41</v>
      </c>
      <c r="D140">
        <v>1.43</v>
      </c>
      <c r="E140">
        <v>1.43</v>
      </c>
      <c r="F140">
        <v>1.43</v>
      </c>
      <c r="G140">
        <v>1.31</v>
      </c>
      <c r="H140">
        <f>4.62*'Проверка стенда по стёклам'!D$8/100</f>
        <v>1.6075752000000001</v>
      </c>
    </row>
    <row r="141" spans="1:8" x14ac:dyDescent="0.3">
      <c r="A141">
        <v>278</v>
      </c>
      <c r="B141">
        <v>1.34</v>
      </c>
      <c r="C141">
        <v>1.35</v>
      </c>
      <c r="D141">
        <v>1.43</v>
      </c>
      <c r="E141">
        <v>1.42</v>
      </c>
      <c r="F141">
        <v>1.42</v>
      </c>
      <c r="G141">
        <v>1.39</v>
      </c>
      <c r="H141">
        <f>4.62*'Проверка стенда по стёклам'!D$8/100</f>
        <v>1.6075752000000001</v>
      </c>
    </row>
    <row r="142" spans="1:8" x14ac:dyDescent="0.3">
      <c r="A142">
        <v>280</v>
      </c>
      <c r="B142">
        <v>1.22</v>
      </c>
      <c r="C142">
        <v>1.24</v>
      </c>
      <c r="D142">
        <v>1.4</v>
      </c>
      <c r="E142">
        <v>1.41</v>
      </c>
      <c r="F142">
        <v>1.41</v>
      </c>
      <c r="G142">
        <v>1.38</v>
      </c>
      <c r="H142">
        <f>4.62*'Проверка стенда по стёклам'!D$8/100</f>
        <v>1.6075752000000001</v>
      </c>
    </row>
    <row r="143" spans="1:8" x14ac:dyDescent="0.3">
      <c r="A143">
        <v>282</v>
      </c>
      <c r="B143">
        <v>1.06</v>
      </c>
      <c r="C143">
        <v>1.08</v>
      </c>
      <c r="D143">
        <v>1.26</v>
      </c>
      <c r="E143">
        <v>1.28</v>
      </c>
      <c r="F143">
        <v>1.29</v>
      </c>
      <c r="G143">
        <v>1.26</v>
      </c>
      <c r="H143">
        <f>4.62*'Проверка стенда по стёклам'!D$8/100</f>
        <v>1.6075752000000001</v>
      </c>
    </row>
    <row r="144" spans="1:8" x14ac:dyDescent="0.3">
      <c r="A144">
        <v>284</v>
      </c>
      <c r="B144">
        <v>0.92</v>
      </c>
      <c r="C144">
        <v>0.93</v>
      </c>
      <c r="D144">
        <v>1.03</v>
      </c>
      <c r="E144">
        <v>1.04</v>
      </c>
      <c r="F144">
        <v>1.1100000000000001</v>
      </c>
      <c r="G144">
        <v>1.08</v>
      </c>
      <c r="H144">
        <f>4.62*'Проверка стенда по стёклам'!D$8/100</f>
        <v>1.6075752000000001</v>
      </c>
    </row>
    <row r="145" spans="1:8" x14ac:dyDescent="0.3">
      <c r="A145">
        <v>286</v>
      </c>
      <c r="B145">
        <v>0.81</v>
      </c>
      <c r="C145">
        <v>0.85</v>
      </c>
      <c r="D145">
        <v>0.84</v>
      </c>
      <c r="E145">
        <v>0.86</v>
      </c>
      <c r="F145">
        <v>1</v>
      </c>
      <c r="G145">
        <v>1.01</v>
      </c>
      <c r="H145">
        <f>4.62*'Проверка стенда по стёклам'!D$8/100</f>
        <v>1.6075752000000001</v>
      </c>
    </row>
  </sheetData>
  <sortState xmlns:xlrd2="http://schemas.microsoft.com/office/spreadsheetml/2017/richdata2" ref="L3:M39">
    <sortCondition descending="1" ref="L39"/>
  </sortState>
  <mergeCells count="2">
    <mergeCell ref="K5:P5"/>
    <mergeCell ref="K13:O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Спектрофотометр</vt:lpstr>
      <vt:lpstr>Малый стенд 2 лампы</vt:lpstr>
      <vt:lpstr>Диафрагмирование</vt:lpstr>
      <vt:lpstr>Малый стенд 1 лампа</vt:lpstr>
      <vt:lpstr>Проверка стенда по стёклам</vt:lpstr>
      <vt:lpstr>Большой стенд</vt:lpstr>
      <vt:lpstr>Сравнение с расчётом</vt:lpstr>
      <vt:lpstr>3 лампы</vt:lpstr>
      <vt:lpstr>4 лампы</vt:lpstr>
      <vt:lpstr>6 ламп</vt:lpstr>
      <vt:lpstr>8 ламп</vt:lpstr>
      <vt:lpstr>Лист1</vt:lpstr>
      <vt:lpstr>корреляция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науменко</dc:creator>
  <cp:lastModifiedBy>данила науменко</cp:lastModifiedBy>
  <dcterms:created xsi:type="dcterms:W3CDTF">2015-06-05T18:19:34Z</dcterms:created>
  <dcterms:modified xsi:type="dcterms:W3CDTF">2024-04-25T06:21:40Z</dcterms:modified>
</cp:coreProperties>
</file>