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nd\Sync\Paisa\Investments\fwdaecslayoutaptdetails\"/>
    </mc:Choice>
  </mc:AlternateContent>
  <bookViews>
    <workbookView xWindow="0" yWindow="0" windowWidth="26083" windowHeight="11167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13" i="1" l="1"/>
  <c r="S13" i="1"/>
  <c r="U3" i="1"/>
  <c r="V3" i="1" s="1"/>
  <c r="U2" i="1"/>
  <c r="V2" i="1" s="1"/>
  <c r="T13" i="1"/>
  <c r="T12" i="1"/>
  <c r="T11" i="1"/>
  <c r="T10" i="1"/>
  <c r="T9" i="1"/>
  <c r="T8" i="1"/>
  <c r="T7" i="1"/>
  <c r="T6" i="1"/>
  <c r="S9" i="1"/>
  <c r="S7" i="1"/>
  <c r="I5" i="1"/>
  <c r="G6" i="1"/>
  <c r="N6" i="1" s="1"/>
  <c r="G5" i="1"/>
  <c r="N5" i="1" s="1"/>
  <c r="W2" i="1" l="1"/>
  <c r="I6" i="1"/>
  <c r="M5" i="1"/>
  <c r="J6" i="1"/>
  <c r="M6" i="1"/>
  <c r="J5" i="1"/>
  <c r="K6" i="1" l="1"/>
  <c r="O6" i="1" s="1"/>
  <c r="K5" i="1"/>
  <c r="O5" i="1" s="1"/>
</calcChain>
</file>

<file path=xl/sharedStrings.xml><?xml version="1.0" encoding="utf-8"?>
<sst xmlns="http://schemas.openxmlformats.org/spreadsheetml/2006/main" count="56" uniqueCount="56">
  <si>
    <t>Sl.No</t>
  </si>
  <si>
    <t>TOTAL AREA IN Sq.Ft</t>
  </si>
  <si>
    <t>BHK</t>
  </si>
  <si>
    <t>BASIC  RATE PER SFT   RS</t>
  </si>
  <si>
    <t>BASIC COST IN Rs</t>
  </si>
  <si>
    <t>SUBTOTAL IN Rs</t>
  </si>
  <si>
    <t>POWERBACK UP AMOUNT IN Rs</t>
  </si>
  <si>
    <t>VAT 5%</t>
  </si>
  <si>
    <t>TOTAL AMOUNT IN Rs</t>
  </si>
  <si>
    <t xml:space="preserve">SERVICE TAX </t>
  </si>
  <si>
    <t>KEB CHARGES  INRs</t>
  </si>
  <si>
    <t>BWSSB  CHARGES IN Rs</t>
  </si>
  <si>
    <t>NOTE</t>
  </si>
  <si>
    <t>Payment schedule on total cost</t>
  </si>
  <si>
    <t>On Booking</t>
  </si>
  <si>
    <t>Oncompletion of GF slab</t>
  </si>
  <si>
    <t>On completion of 2nd Floor slab</t>
  </si>
  <si>
    <t>On completion of 3rd  floor slab</t>
  </si>
  <si>
    <t>During Construction of walls</t>
  </si>
  <si>
    <t>On completion of Flooring</t>
  </si>
  <si>
    <t>KEB /BESCOM</t>
  </si>
  <si>
    <t xml:space="preserve"> </t>
  </si>
  <si>
    <t>car parking amt in Rs</t>
  </si>
  <si>
    <t xml:space="preserve">  from time to time will also be payable by the purchaser.</t>
  </si>
  <si>
    <t xml:space="preserve"> the right tomake changes as and when required.</t>
  </si>
  <si>
    <t xml:space="preserve">*Any other statutory charges which may be imposed by the authorities </t>
  </si>
  <si>
    <t xml:space="preserve">*The rates mentioned above are not fixed and Promoters/bulders reserve  </t>
  </si>
  <si>
    <t>*VAT AND Service tax will be variable as per Government norms.</t>
  </si>
  <si>
    <t>*Stamp duty and Registration charges shall be borne by the purchgers</t>
  </si>
  <si>
    <t>On completion of  1st Floor slab</t>
  </si>
  <si>
    <t>FACING</t>
  </si>
  <si>
    <t>NORTH</t>
  </si>
  <si>
    <t>EAST</t>
  </si>
  <si>
    <t>FLAT  NO</t>
  </si>
  <si>
    <t>* Deviation of payment schedule leads to cost variation as per prevailing  market rates</t>
  </si>
  <si>
    <t>M/s RAMSAI PROJECTS</t>
  </si>
  <si>
    <t>001,101,201,301,401</t>
  </si>
  <si>
    <t>002,102,202,302,402</t>
  </si>
  <si>
    <t>SITE NO 239,3rd  MAIN, A -BLOCK, AECS LAOUT, OPP BROOK FIELD, KUNDALAHALLI, BANGALORE  560 037</t>
  </si>
  <si>
    <t>bwssb</t>
  </si>
  <si>
    <t>keb</t>
  </si>
  <si>
    <t>vat</t>
  </si>
  <si>
    <t>service tax</t>
  </si>
  <si>
    <t>On completion/handing over</t>
  </si>
  <si>
    <t>Rs.200000</t>
  </si>
  <si>
    <t>at the time of agreement(By deducting the booking advance amount paid)</t>
  </si>
  <si>
    <t>Hall</t>
  </si>
  <si>
    <t>Kitchen</t>
  </si>
  <si>
    <t>Bathroom1</t>
  </si>
  <si>
    <t>Bathroom2</t>
  </si>
  <si>
    <t>Balcony1</t>
  </si>
  <si>
    <t>Master B</t>
  </si>
  <si>
    <t>Second B</t>
  </si>
  <si>
    <t>Utility</t>
  </si>
  <si>
    <t>Total</t>
  </si>
  <si>
    <t>Dining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</si>
</sst>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b/>
      <sz val="10"/>
      <color theme="1"/>
      <name val="Segoe UI Light"/>
      <family val="2"/>
    </font>
    <font>
      <b/>
      <sz val="14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/>
    <xf numFmtId="1" fontId="1" fillId="0" borderId="1" xfId="0" applyNumberFormat="1" applyFont="1" applyBorder="1"/>
    <xf numFmtId="0" fontId="2" fillId="0" borderId="1" xfId="0" applyFont="1" applyBorder="1"/>
    <xf numFmtId="0" fontId="1" fillId="0" borderId="0" xfId="0" applyFont="1" applyBorder="1"/>
    <xf numFmtId="9" fontId="1" fillId="0" borderId="1" xfId="0" applyNumberFormat="1" applyFont="1" applyBorder="1"/>
    <xf numFmtId="0" fontId="1" fillId="0" borderId="0" xfId="0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49" fontId="1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Border="1"/>
    <xf numFmtId="9" fontId="2" fillId="0" borderId="0" xfId="0" applyNumberFormat="1" applyFont="1" applyBorder="1"/>
    <xf numFmtId="49" fontId="1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4"/>
  <sheetViews>
    <sheetView tabSelected="1" workbookViewId="0">
      <selection activeCell="T13" sqref="T4:T13"/>
    </sheetView>
  </sheetViews>
  <sheetFormatPr defaultColWidth="9.125" defaultRowHeight="14.95" x14ac:dyDescent="0.3"/>
  <cols>
    <col min="1" max="1" width="4.875" style="6" customWidth="1"/>
    <col min="2" max="2" width="8" style="12" customWidth="1"/>
    <col min="3" max="3" width="6.875" style="12" customWidth="1"/>
    <col min="4" max="4" width="7.25" style="6" customWidth="1"/>
    <col min="5" max="5" width="4.625" style="6" customWidth="1"/>
    <col min="6" max="6" width="7.625" style="6" customWidth="1"/>
    <col min="7" max="7" width="8.875" style="6" customWidth="1"/>
    <col min="8" max="8" width="7.625" style="6" customWidth="1"/>
    <col min="9" max="9" width="8.875" style="6" customWidth="1"/>
    <col min="10" max="10" width="8.375" style="6" customWidth="1"/>
    <col min="11" max="11" width="9.625" style="6" customWidth="1"/>
    <col min="12" max="12" width="12.75" style="6" customWidth="1"/>
    <col min="13" max="13" width="8.375" style="6" customWidth="1"/>
    <col min="14" max="14" width="7.25" style="6" customWidth="1"/>
    <col min="15" max="15" width="8.375" style="6" customWidth="1"/>
    <col min="16" max="16" width="8.875" style="6" customWidth="1"/>
    <col min="17" max="17" width="6.25" style="6" customWidth="1"/>
    <col min="18" max="18" width="12" style="6" customWidth="1"/>
    <col min="19" max="19" width="10.75" style="6" bestFit="1" customWidth="1"/>
    <col min="20" max="16384" width="9.125" style="6"/>
  </cols>
  <sheetData>
    <row r="2" spans="1:23" s="11" customFormat="1" ht="23.1" x14ac:dyDescent="0.5">
      <c r="A2" s="17" t="s">
        <v>35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S2" s="11">
        <v>10</v>
      </c>
      <c r="T2" s="11">
        <v>0</v>
      </c>
      <c r="U2" s="11">
        <f>S2*12+T2</f>
        <v>120</v>
      </c>
      <c r="V2" s="11">
        <f>U2/12</f>
        <v>10</v>
      </c>
      <c r="W2" s="11">
        <f>V2*V3</f>
        <v>55</v>
      </c>
    </row>
    <row r="3" spans="1:23" s="13" customFormat="1" x14ac:dyDescent="0.3">
      <c r="A3" s="18" t="s">
        <v>38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S3" s="13">
        <v>5</v>
      </c>
      <c r="T3" s="13">
        <v>6</v>
      </c>
      <c r="U3" s="11">
        <f>S3*12+T3</f>
        <v>66</v>
      </c>
      <c r="V3" s="11">
        <f>U3/12</f>
        <v>5.5</v>
      </c>
    </row>
    <row r="4" spans="1:23" s="8" customFormat="1" ht="59.8" x14ac:dyDescent="0.3">
      <c r="A4" s="1" t="s">
        <v>0</v>
      </c>
      <c r="B4" s="2" t="s">
        <v>33</v>
      </c>
      <c r="C4" s="2" t="s">
        <v>30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22</v>
      </c>
      <c r="I4" s="1" t="s">
        <v>11</v>
      </c>
      <c r="J4" s="1" t="s">
        <v>10</v>
      </c>
      <c r="K4" s="1" t="s">
        <v>5</v>
      </c>
      <c r="L4" s="1" t="s">
        <v>6</v>
      </c>
      <c r="M4" s="1" t="s">
        <v>7</v>
      </c>
      <c r="N4" s="1" t="s">
        <v>9</v>
      </c>
      <c r="O4" s="1" t="s">
        <v>8</v>
      </c>
      <c r="R4" s="8" t="s">
        <v>46</v>
      </c>
      <c r="S4" s="8">
        <v>323.97222222222223</v>
      </c>
      <c r="T4" s="8">
        <v>360</v>
      </c>
      <c r="U4" s="8">
        <v>202</v>
      </c>
    </row>
    <row r="5" spans="1:23" ht="46.55" customHeight="1" x14ac:dyDescent="0.3">
      <c r="A5" s="3">
        <v>1</v>
      </c>
      <c r="B5" s="2" t="s">
        <v>36</v>
      </c>
      <c r="C5" s="2" t="s">
        <v>31</v>
      </c>
      <c r="D5" s="3">
        <v>1188</v>
      </c>
      <c r="E5" s="3">
        <v>2</v>
      </c>
      <c r="F5" s="3">
        <v>4700</v>
      </c>
      <c r="G5" s="4">
        <f>D5*F5</f>
        <v>5583600</v>
      </c>
      <c r="H5" s="3">
        <v>200000</v>
      </c>
      <c r="I5" s="4">
        <f>(G5*2.43)/100</f>
        <v>135681.48000000001</v>
      </c>
      <c r="J5" s="4">
        <f>(G5*2.051)/100</f>
        <v>114519.63600000001</v>
      </c>
      <c r="K5" s="4">
        <f t="shared" ref="K5:K6" si="0">G5+H5+I5+J5</f>
        <v>6033801.1160000004</v>
      </c>
      <c r="L5" s="3">
        <v>100000</v>
      </c>
      <c r="M5" s="4">
        <f>(G5*0.05)</f>
        <v>279180</v>
      </c>
      <c r="N5" s="4">
        <f>(G5*0.03516)</f>
        <v>196319.37599999999</v>
      </c>
      <c r="O5" s="4">
        <f t="shared" ref="O5:O6" si="1">K5+L5+M5+N5</f>
        <v>6609300.4920000006</v>
      </c>
      <c r="R5" s="6" t="s">
        <v>55</v>
      </c>
      <c r="U5" s="6">
        <v>143</v>
      </c>
    </row>
    <row r="6" spans="1:23" ht="48.1" customHeight="1" x14ac:dyDescent="0.3">
      <c r="A6" s="3">
        <v>2</v>
      </c>
      <c r="B6" s="2" t="s">
        <v>37</v>
      </c>
      <c r="C6" s="2" t="s">
        <v>32</v>
      </c>
      <c r="D6" s="3">
        <v>1136</v>
      </c>
      <c r="E6" s="3">
        <v>2</v>
      </c>
      <c r="F6" s="3">
        <v>4700</v>
      </c>
      <c r="G6" s="3">
        <f t="shared" ref="G6" si="2">D6*F6</f>
        <v>5339200</v>
      </c>
      <c r="H6" s="3">
        <v>200000</v>
      </c>
      <c r="I6" s="4">
        <f>(G6*2.43)/100</f>
        <v>129742.56</v>
      </c>
      <c r="J6" s="4">
        <f t="shared" ref="J6" si="3">(G6*2.051)/100</f>
        <v>109506.99200000001</v>
      </c>
      <c r="K6" s="4">
        <f t="shared" si="0"/>
        <v>5778449.5519999992</v>
      </c>
      <c r="L6" s="3">
        <v>100000</v>
      </c>
      <c r="M6" s="4">
        <f t="shared" ref="M6" si="4">(G6*0.05)</f>
        <v>266960</v>
      </c>
      <c r="N6" s="4">
        <f t="shared" ref="N6" si="5">(G6*0.03516)</f>
        <v>187726.272</v>
      </c>
      <c r="O6" s="4">
        <f t="shared" si="1"/>
        <v>6333135.8239999991</v>
      </c>
      <c r="R6" s="6" t="s">
        <v>51</v>
      </c>
      <c r="S6" s="6">
        <v>164.6</v>
      </c>
      <c r="T6" s="6">
        <f>12.2*12</f>
        <v>146.39999999999998</v>
      </c>
      <c r="U6" s="6">
        <v>166</v>
      </c>
    </row>
    <row r="7" spans="1:23" x14ac:dyDescent="0.3">
      <c r="R7" s="11" t="s">
        <v>52</v>
      </c>
      <c r="S7" s="6">
        <f>10*13.2</f>
        <v>132</v>
      </c>
      <c r="T7" s="11">
        <f>12.2*11</f>
        <v>134.19999999999999</v>
      </c>
      <c r="U7" s="6">
        <v>156</v>
      </c>
    </row>
    <row r="8" spans="1:23" x14ac:dyDescent="0.3">
      <c r="R8" s="11" t="s">
        <v>47</v>
      </c>
      <c r="S8" s="6">
        <v>68.75</v>
      </c>
      <c r="T8" s="11">
        <f>12*8.8</f>
        <v>105.60000000000001</v>
      </c>
      <c r="U8" s="6">
        <v>76</v>
      </c>
    </row>
    <row r="9" spans="1:23" x14ac:dyDescent="0.3">
      <c r="A9" s="11" t="s">
        <v>12</v>
      </c>
      <c r="B9" s="9"/>
      <c r="C9" s="9"/>
      <c r="D9" s="11"/>
      <c r="E9" s="11"/>
      <c r="F9" s="11"/>
      <c r="G9" s="11"/>
      <c r="H9" s="11"/>
      <c r="I9" s="11"/>
      <c r="J9" s="5"/>
      <c r="K9" s="5" t="s">
        <v>13</v>
      </c>
      <c r="L9" s="3"/>
      <c r="M9" s="3"/>
      <c r="R9" s="6" t="s">
        <v>53</v>
      </c>
      <c r="S9" s="6">
        <f>8*4</f>
        <v>32</v>
      </c>
      <c r="T9" s="11">
        <f>12.7*4</f>
        <v>50.8</v>
      </c>
      <c r="U9" s="6">
        <v>33</v>
      </c>
    </row>
    <row r="10" spans="1:23" x14ac:dyDescent="0.3">
      <c r="A10" s="6" t="s">
        <v>28</v>
      </c>
      <c r="J10" s="3">
        <v>1</v>
      </c>
      <c r="K10" s="3" t="s">
        <v>14</v>
      </c>
      <c r="L10" s="3"/>
      <c r="M10" s="10" t="s">
        <v>44</v>
      </c>
      <c r="R10" s="11" t="s">
        <v>48</v>
      </c>
      <c r="S10" s="6">
        <v>36</v>
      </c>
      <c r="T10" s="11">
        <f>8.1*4.6</f>
        <v>37.26</v>
      </c>
      <c r="U10" s="6">
        <v>40</v>
      </c>
    </row>
    <row r="11" spans="1:23" ht="45" customHeight="1" x14ac:dyDescent="0.3">
      <c r="A11" s="6" t="s">
        <v>27</v>
      </c>
      <c r="J11" s="3">
        <v>2</v>
      </c>
      <c r="K11" s="20" t="s">
        <v>45</v>
      </c>
      <c r="L11" s="20"/>
      <c r="M11" s="7">
        <v>0.2</v>
      </c>
      <c r="N11" s="8"/>
      <c r="O11" s="8"/>
      <c r="R11" s="11" t="s">
        <v>49</v>
      </c>
      <c r="S11" s="6">
        <v>42</v>
      </c>
      <c r="T11" s="11">
        <f>8.1*4.6</f>
        <v>37.26</v>
      </c>
      <c r="U11" s="6">
        <v>36</v>
      </c>
    </row>
    <row r="12" spans="1:23" x14ac:dyDescent="0.3">
      <c r="A12" s="6" t="s">
        <v>21</v>
      </c>
      <c r="J12" s="3">
        <v>3</v>
      </c>
      <c r="K12" s="3" t="s">
        <v>15</v>
      </c>
      <c r="L12" s="3"/>
      <c r="M12" s="7">
        <v>0.15</v>
      </c>
      <c r="R12" s="6" t="s">
        <v>50</v>
      </c>
      <c r="S12" s="6">
        <v>84.75</v>
      </c>
      <c r="T12" s="6">
        <f>13.2*3.2</f>
        <v>42.24</v>
      </c>
      <c r="U12" s="6">
        <v>55</v>
      </c>
    </row>
    <row r="13" spans="1:23" ht="24.8" customHeight="1" x14ac:dyDescent="0.3">
      <c r="A13" s="19" t="s">
        <v>34</v>
      </c>
      <c r="B13" s="19"/>
      <c r="C13" s="19"/>
      <c r="D13" s="19"/>
      <c r="E13" s="19"/>
      <c r="F13" s="19"/>
      <c r="G13" s="19"/>
      <c r="H13" s="19"/>
      <c r="I13" s="19"/>
      <c r="J13" s="3">
        <v>4</v>
      </c>
      <c r="K13" s="20" t="s">
        <v>29</v>
      </c>
      <c r="L13" s="20"/>
      <c r="M13" s="7">
        <v>0.15</v>
      </c>
      <c r="R13" s="6" t="s">
        <v>54</v>
      </c>
      <c r="S13" s="6">
        <f>SUM(S4:S12)</f>
        <v>884.07222222222219</v>
      </c>
      <c r="T13" s="6">
        <f>SUM(T4:T12)</f>
        <v>913.75999999999988</v>
      </c>
      <c r="U13" s="6">
        <f>SUM(U4:U12)</f>
        <v>907</v>
      </c>
    </row>
    <row r="14" spans="1:23" s="11" customFormat="1" ht="30.1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5">
        <v>5</v>
      </c>
      <c r="K14" s="20" t="s">
        <v>16</v>
      </c>
      <c r="L14" s="20"/>
      <c r="M14" s="7">
        <v>0.1</v>
      </c>
    </row>
    <row r="15" spans="1:23" ht="31.6" customHeight="1" x14ac:dyDescent="0.3">
      <c r="A15" s="6" t="s">
        <v>25</v>
      </c>
      <c r="J15" s="3">
        <v>6</v>
      </c>
      <c r="K15" s="20" t="s">
        <v>17</v>
      </c>
      <c r="L15" s="20"/>
      <c r="M15" s="7">
        <v>0.1</v>
      </c>
    </row>
    <row r="16" spans="1:23" x14ac:dyDescent="0.3">
      <c r="A16" s="6" t="s">
        <v>23</v>
      </c>
      <c r="J16" s="3">
        <v>7</v>
      </c>
      <c r="K16" s="3" t="s">
        <v>18</v>
      </c>
      <c r="L16" s="3"/>
      <c r="M16" s="7">
        <v>0.1</v>
      </c>
    </row>
    <row r="17" spans="1:13" x14ac:dyDescent="0.3">
      <c r="A17" s="6" t="s">
        <v>26</v>
      </c>
      <c r="J17" s="3">
        <v>8</v>
      </c>
      <c r="K17" s="3" t="s">
        <v>19</v>
      </c>
      <c r="L17" s="3"/>
      <c r="M17" s="7">
        <v>0.1</v>
      </c>
    </row>
    <row r="18" spans="1:13" x14ac:dyDescent="0.3">
      <c r="A18" s="6" t="s">
        <v>24</v>
      </c>
      <c r="J18" s="3">
        <v>9</v>
      </c>
      <c r="K18" s="3" t="s">
        <v>20</v>
      </c>
      <c r="L18" s="3"/>
      <c r="M18" s="7">
        <v>0.05</v>
      </c>
    </row>
    <row r="19" spans="1:13" x14ac:dyDescent="0.3">
      <c r="J19" s="3">
        <v>10</v>
      </c>
      <c r="K19" s="3" t="s">
        <v>43</v>
      </c>
      <c r="L19" s="3"/>
      <c r="M19" s="7">
        <v>0.05</v>
      </c>
    </row>
    <row r="21" spans="1:13" ht="45" customHeight="1" x14ac:dyDescent="0.3">
      <c r="A21" s="8"/>
      <c r="B21" s="16"/>
      <c r="C21" s="16"/>
      <c r="D21" s="16"/>
      <c r="E21" s="8"/>
      <c r="F21" s="8"/>
      <c r="G21" s="8"/>
      <c r="H21" s="8"/>
      <c r="I21" s="8"/>
    </row>
    <row r="22" spans="1:13" x14ac:dyDescent="0.3">
      <c r="A22" s="8"/>
      <c r="D22" s="8"/>
      <c r="E22" s="8"/>
      <c r="F22" s="8"/>
      <c r="G22" s="8"/>
      <c r="H22" s="8"/>
      <c r="I22" s="8"/>
    </row>
    <row r="23" spans="1:13" x14ac:dyDescent="0.3">
      <c r="A23" s="8"/>
      <c r="D23" s="8"/>
      <c r="E23" s="8"/>
      <c r="F23" s="8"/>
      <c r="G23" s="8"/>
      <c r="H23" s="8"/>
      <c r="I23" s="8"/>
    </row>
    <row r="24" spans="1:13" x14ac:dyDescent="0.3">
      <c r="A24" s="8"/>
      <c r="D24" s="8"/>
      <c r="E24" s="8"/>
      <c r="F24" s="8"/>
      <c r="G24" s="8"/>
      <c r="H24" s="8"/>
      <c r="I24" s="8"/>
    </row>
  </sheetData>
  <mergeCells count="8">
    <mergeCell ref="B21:D21"/>
    <mergeCell ref="A2:P2"/>
    <mergeCell ref="A3:P3"/>
    <mergeCell ref="A13:I14"/>
    <mergeCell ref="K13:L13"/>
    <mergeCell ref="K14:L14"/>
    <mergeCell ref="K15:L15"/>
    <mergeCell ref="K11:L1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4.3" x14ac:dyDescent="0.25"/>
  <sheetData>
    <row r="1" spans="1:2" ht="14.95" x14ac:dyDescent="0.3">
      <c r="A1" s="11" t="s">
        <v>39</v>
      </c>
      <c r="B1" s="14">
        <v>2.4299999999999999E-2</v>
      </c>
    </row>
    <row r="2" spans="1:2" ht="14.95" x14ac:dyDescent="0.3">
      <c r="A2" s="11" t="s">
        <v>40</v>
      </c>
      <c r="B2" s="14">
        <v>2.0500000000000001E-2</v>
      </c>
    </row>
    <row r="3" spans="1:2" ht="14.95" x14ac:dyDescent="0.3">
      <c r="A3" s="11" t="s">
        <v>41</v>
      </c>
      <c r="B3" s="15">
        <v>0.05</v>
      </c>
    </row>
    <row r="4" spans="1:2" ht="14.95" x14ac:dyDescent="0.3">
      <c r="A4" s="11" t="s">
        <v>42</v>
      </c>
      <c r="B4" s="14">
        <v>3.5150000000000001E-2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V.SHIVA PRAKASH</dc:creator>
  <cp:lastModifiedBy>Nidamanuru, Anand</cp:lastModifiedBy>
  <cp:lastPrinted>2016-02-06T03:06:52Z</cp:lastPrinted>
  <dcterms:created xsi:type="dcterms:W3CDTF">2013-04-28T08:00:04Z</dcterms:created>
  <dcterms:modified xsi:type="dcterms:W3CDTF">2016-08-08T17:52:45Z</dcterms:modified>
</cp:coreProperties>
</file>