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andas\Downloads\"/>
    </mc:Choice>
  </mc:AlternateContent>
  <bookViews>
    <workbookView xWindow="0" yWindow="0" windowWidth="2049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2" i="1" l="1"/>
  <c r="F61" i="1" l="1"/>
  <c r="K61" i="1" s="1"/>
  <c r="F58" i="1" l="1"/>
  <c r="K58" i="1" s="1"/>
  <c r="F56" i="1"/>
  <c r="F60" i="1"/>
  <c r="K60" i="1" s="1"/>
  <c r="F57" i="1"/>
  <c r="K57" i="1" s="1"/>
  <c r="F59" i="1"/>
  <c r="K59" i="1" s="1"/>
  <c r="K56" i="1" l="1"/>
  <c r="B68" i="1"/>
  <c r="B71" i="1"/>
  <c r="B77" i="1"/>
  <c r="B72" i="1"/>
  <c r="B74" i="1"/>
  <c r="B70" i="1"/>
  <c r="B75" i="1"/>
  <c r="B76" i="1"/>
  <c r="B73" i="1"/>
  <c r="B69" i="1"/>
  <c r="B78" i="1" l="1"/>
  <c r="E68" i="1" l="1"/>
  <c r="E71" i="1"/>
  <c r="E77" i="1"/>
  <c r="E76" i="1"/>
  <c r="E72" i="1"/>
  <c r="E75" i="1"/>
  <c r="E69" i="1"/>
  <c r="E73" i="1"/>
  <c r="E70" i="1"/>
  <c r="E74" i="1"/>
</calcChain>
</file>

<file path=xl/sharedStrings.xml><?xml version="1.0" encoding="utf-8"?>
<sst xmlns="http://schemas.openxmlformats.org/spreadsheetml/2006/main" count="367" uniqueCount="196">
  <si>
    <t>No</t>
  </si>
  <si>
    <t>Brand</t>
  </si>
  <si>
    <t>RAM</t>
  </si>
  <si>
    <t>Baterai</t>
  </si>
  <si>
    <t>Harga</t>
  </si>
  <si>
    <t>1</t>
  </si>
  <si>
    <t>2</t>
  </si>
  <si>
    <t>4 GB</t>
  </si>
  <si>
    <t>3</t>
  </si>
  <si>
    <t>8 GB</t>
  </si>
  <si>
    <t>4</t>
  </si>
  <si>
    <t>5</t>
  </si>
  <si>
    <t>6</t>
  </si>
  <si>
    <t>12 GB</t>
  </si>
  <si>
    <t>7</t>
  </si>
  <si>
    <t>8</t>
  </si>
  <si>
    <t>9</t>
  </si>
  <si>
    <t>10</t>
  </si>
  <si>
    <t>Storage</t>
  </si>
  <si>
    <t>32 GB</t>
  </si>
  <si>
    <t>128 GB</t>
  </si>
  <si>
    <t>kriteria</t>
  </si>
  <si>
    <t>keterangan</t>
  </si>
  <si>
    <t>tipe</t>
  </si>
  <si>
    <t>benefit</t>
  </si>
  <si>
    <t>cost</t>
  </si>
  <si>
    <t>sangat rendah</t>
  </si>
  <si>
    <t>rendah</t>
  </si>
  <si>
    <t>cukup</t>
  </si>
  <si>
    <t>tinggi</t>
  </si>
  <si>
    <t>sangat tinggi</t>
  </si>
  <si>
    <t>Bobot</t>
  </si>
  <si>
    <t>6 GB</t>
  </si>
  <si>
    <t>256 GB</t>
  </si>
  <si>
    <t>Harga (Rp)</t>
  </si>
  <si>
    <t>bobot</t>
  </si>
  <si>
    <t>16 GB</t>
  </si>
  <si>
    <t>Alternatif</t>
  </si>
  <si>
    <t>Processor</t>
  </si>
  <si>
    <t>Skor</t>
  </si>
  <si>
    <t>Rentang Score</t>
  </si>
  <si>
    <t>Menentukan Nilai Bobot Alternatif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</si>
  <si>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</si>
  <si>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</si>
  <si>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</si>
  <si>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</si>
  <si>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</si>
  <si>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</si>
  <si>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</si>
  <si>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</si>
  <si>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</si>
  <si>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</si>
  <si>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BOBOT</t>
  </si>
  <si>
    <t>PERBAIKAN BOBOT KRITERIA</t>
  </si>
  <si>
    <t>w1</t>
  </si>
  <si>
    <t>w2</t>
  </si>
  <si>
    <t>w3</t>
  </si>
  <si>
    <t>w4</t>
  </si>
  <si>
    <t>w5</t>
  </si>
  <si>
    <t>w6</t>
  </si>
  <si>
    <t>tinggat prioritas</t>
  </si>
  <si>
    <t>jumlah</t>
  </si>
  <si>
    <t>Perbaikan Bobot Perkriteria</t>
  </si>
  <si>
    <t>0,19047619047619 * 1</t>
  </si>
  <si>
    <t xml:space="preserve">0,238095238095238 * 1 </t>
  </si>
  <si>
    <t>0,142857142857143 * 1</t>
  </si>
  <si>
    <t>0,0952380952380952 * -1</t>
  </si>
  <si>
    <t>PERHITUNGAN NILAI VEKTOR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</si>
  <si>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</si>
  <si>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</si>
  <si>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</si>
  <si>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</si>
  <si>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</si>
  <si>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</si>
  <si>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</si>
  <si>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</si>
  <si>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</si>
  <si>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</si>
  <si>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Perhitungan Nilai Vektor V</t>
  </si>
  <si>
    <t>Nilai Vektor 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</si>
  <si>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</si>
  <si>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</si>
  <si>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</si>
  <si>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</si>
  <si>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</si>
  <si>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</si>
  <si>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</si>
  <si>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</si>
  <si>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</si>
  <si>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</si>
  <si>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 xml:space="preserve">jumlah </t>
  </si>
  <si>
    <t>Hasil Perangkingan</t>
  </si>
  <si>
    <t>alternatif</t>
  </si>
  <si>
    <t>nilai vektor V</t>
  </si>
  <si>
    <t>Perangkaian</t>
  </si>
  <si>
    <t>ANANDA YUSUF SISWANTO</t>
  </si>
  <si>
    <t>ASUS Vivobook Pro 16X OLED N7601</t>
  </si>
  <si>
    <t>ASUS Zenbook Pro 14 Duo OLED UX8402</t>
  </si>
  <si>
    <t>ASUS Zenbook 14X OLED Space Edition UX5401</t>
  </si>
  <si>
    <t>ASUS Vivobook S 14 OLED K3402</t>
  </si>
  <si>
    <t>ASUS Vivobook Pro 15X OLED K6501</t>
  </si>
  <si>
    <t>ASUS Vivobook 15 A1502</t>
  </si>
  <si>
    <t>ASUS Zenbook S 13 OLED UM5302</t>
  </si>
  <si>
    <t>ASUS Vivobook Go 14 Flip TP1400</t>
  </si>
  <si>
    <t>1 TB</t>
  </si>
  <si>
    <t>90WHrs</t>
  </si>
  <si>
    <t>Rp.33.999.000</t>
  </si>
  <si>
    <t xml:space="preserve"> Intel Core i7-12700H</t>
  </si>
  <si>
    <t>512 GB</t>
  </si>
  <si>
    <t>76WHrs</t>
  </si>
  <si>
    <t>Rp.29.999.000</t>
  </si>
  <si>
    <t>Rp.26.999.000</t>
  </si>
  <si>
    <t>63WHrs</t>
  </si>
  <si>
    <t>Intel Core i7-12650H</t>
  </si>
  <si>
    <t>Rp.24.499.000</t>
  </si>
  <si>
    <t xml:space="preserve"> AMD Ryzen 7 6800U</t>
  </si>
  <si>
    <t>67WHrs</t>
  </si>
  <si>
    <t>Rp.19.999.000</t>
  </si>
  <si>
    <t>ASUS Vivobook 14X OLED A1403</t>
  </si>
  <si>
    <t>Intel Core i5-12500H</t>
  </si>
  <si>
    <t>70WHrs</t>
  </si>
  <si>
    <t>Rp.14.299.000</t>
  </si>
  <si>
    <t>Rp.13.799.000</t>
  </si>
  <si>
    <t>ASUS Zenbook 14 UM425UA</t>
  </si>
  <si>
    <t>AMD Ryzen 5 5500U</t>
  </si>
  <si>
    <t>Rp.12.799.000</t>
  </si>
  <si>
    <t>Intel Pentium Silver N6000</t>
  </si>
  <si>
    <t>Intel Core i3-1215U</t>
  </si>
  <si>
    <t>42WHrs</t>
  </si>
  <si>
    <t>Rp.8.499.000</t>
  </si>
  <si>
    <t>Data Laptop ASUS 2022-2023</t>
  </si>
  <si>
    <t>Intel Pentium - Intel Core i3</t>
  </si>
  <si>
    <t>AMD Ryzen 5</t>
  </si>
  <si>
    <t>AMD Ryzen 7</t>
  </si>
  <si>
    <t>Intel Core i5 - Intel Core i7</t>
  </si>
  <si>
    <t>Intel Core i9-12900H</t>
  </si>
  <si>
    <t>Intel Core i9</t>
  </si>
  <si>
    <t>1080P</t>
  </si>
  <si>
    <t>720P</t>
  </si>
  <si>
    <t>Webcam</t>
  </si>
  <si>
    <t>webcam</t>
  </si>
  <si>
    <t>39WHrs</t>
  </si>
  <si>
    <t>Rp.7.566.000</t>
  </si>
  <si>
    <t>729P</t>
  </si>
  <si>
    <t>240P</t>
  </si>
  <si>
    <t>360P</t>
  </si>
  <si>
    <t>480P</t>
  </si>
  <si>
    <t>Kurang dari Rp.8.000.000</t>
  </si>
  <si>
    <t>Rp.8.000.000 - Rp.12.000.000</t>
  </si>
  <si>
    <t>Lebih dari Rp.28.000.000</t>
  </si>
  <si>
    <t>Baterai (WHrs)</t>
  </si>
  <si>
    <t>kurang dari 40</t>
  </si>
  <si>
    <t>40-60</t>
  </si>
  <si>
    <t>60-70</t>
  </si>
  <si>
    <t>70-80</t>
  </si>
  <si>
    <t>80-90</t>
  </si>
  <si>
    <t>Rp.12.000.000 - Rp.20.000.000</t>
  </si>
  <si>
    <t>Rp.20.000.000 - Rp.28.000.000</t>
  </si>
  <si>
    <t>Rate</t>
  </si>
  <si>
    <t>W Merupakan hasil dari bobot di bagi jumlah</t>
  </si>
  <si>
    <t>SISTEM PENUNJANNG KEPUTUSAN --- METODE WP</t>
  </si>
  <si>
    <t>Criteria Laptop</t>
  </si>
  <si>
    <t>Criteria</t>
  </si>
  <si>
    <t>C1</t>
  </si>
  <si>
    <t>C2</t>
  </si>
  <si>
    <t>C3</t>
  </si>
  <si>
    <t>C4</t>
  </si>
  <si>
    <t>C5</t>
  </si>
  <si>
    <t>C6</t>
  </si>
  <si>
    <t>RAM C1</t>
  </si>
  <si>
    <t>PROCESSOR C2</t>
  </si>
  <si>
    <t>STORAGE C3</t>
  </si>
  <si>
    <t>BATERAI C4</t>
  </si>
  <si>
    <t>HARGA C5</t>
  </si>
  <si>
    <t>WEBCAM C6</t>
  </si>
  <si>
    <t>Benefit</t>
  </si>
  <si>
    <t>Cost</t>
  </si>
  <si>
    <t>Normalisasi nilai W Benefit (C1, C3, C4, C5,C6) dikali dengan 1, Sedangkan W Cost (C5) dikali dengan -1</t>
  </si>
  <si>
    <t xml:space="preserve">Lalu di ubah menjadi seperti ini untuk mempermudah </t>
  </si>
  <si>
    <t>Baterai (C4)</t>
  </si>
  <si>
    <t>Harga (C5)</t>
  </si>
  <si>
    <t>Webcam (C6)</t>
  </si>
  <si>
    <t>Storage (C3)</t>
  </si>
  <si>
    <t>Prosesor (C2)</t>
  </si>
  <si>
    <t>RAM (C1)</t>
  </si>
  <si>
    <t>0.118835438</t>
  </si>
  <si>
    <t>0.114263855</t>
  </si>
  <si>
    <t>0.130194002</t>
  </si>
  <si>
    <t>0.111819094</t>
  </si>
  <si>
    <t>0.11131426</t>
  </si>
  <si>
    <t>0.100282872</t>
  </si>
  <si>
    <t>0.088408503</t>
  </si>
  <si>
    <t>0.070365187</t>
  </si>
  <si>
    <t>0.054233917</t>
  </si>
  <si>
    <t>untuk menghitung nilai Vektor V ialah S dibagi dengan jumlah</t>
  </si>
  <si>
    <t>kesimpulan, maka V1 (ASUS Vivobook Pro 16X OLED N7601) adalah laptop terbaik, untuk kriteria penjualan laptop terbaru dari tahun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</si>
</sst>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4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3" fontId="2" fillId="0" borderId="1" xfId="0" applyNumberFormat="1" applyFont="1" applyBorder="1" applyAlignment="1">
      <alignment horizontal="left"/>
    </xf>
    <xf numFmtId="0" fontId="2" fillId="0" borderId="6" xfId="0" applyFont="1" applyBorder="1"/>
    <xf numFmtId="0" fontId="2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3" fillId="6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10" borderId="1" xfId="0" applyFont="1" applyFill="1" applyBorder="1"/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topLeftCell="A50" zoomScale="82" zoomScaleNormal="100" workbookViewId="0">
      <selection activeCell="D65" sqref="D65"/>
    </sheetView>
  </sheetViews>
  <sheetFormatPr defaultRowHeight="15" x14ac:dyDescent="0.25"/>
  <cols>
    <col min="1" max="1" width="12.7109375" style="1" customWidth="1"/>
    <col min="2" max="2" width="17.5703125" style="1" bestFit="1" customWidth="1"/>
    <col min="3" max="3" width="46.5703125" style="1" customWidth="1"/>
    <col min="4" max="4" width="26.7109375" style="1" bestFit="1" customWidth="1"/>
    <col min="5" max="5" width="26.28515625" style="1" customWidth="1"/>
    <col min="6" max="6" width="17.85546875" style="1" customWidth="1"/>
    <col min="7" max="7" width="17" style="1" bestFit="1" customWidth="1"/>
    <col min="8" max="8" width="23.7109375" style="1" customWidth="1"/>
    <col min="9" max="9" width="11.42578125" style="1" bestFit="1" customWidth="1"/>
    <col min="10" max="10" width="45.140625" style="1" customWidth="1"/>
    <col min="11" max="11" width="16.140625" style="1" bestFit="1" customWidth="1"/>
    <col min="12" max="12" width="26.140625" style="1" bestFit="1" customWidth="1"/>
    <col min="13" max="13" width="28.5703125" style="1" customWidth="1"/>
    <col min="14" max="14" width="10" style="1" customWidth="1"/>
    <col min="15" max="15" width="13.5703125" style="1" bestFit="1" customWidth="1"/>
    <col min="16" max="16" width="25" style="1" customWidth="1"/>
    <col min="17" max="17" width="9.28515625" style="1" customWidth="1"/>
    <col min="18" max="16384" width="9.140625" style="1"/>
  </cols>
  <sheetData>
    <row r="1" spans="1:17" x14ac:dyDescent="0.25">
      <c r="B1" s="29" t="s">
        <v>95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7" x14ac:dyDescent="0.25">
      <c r="A2" s="29" t="s">
        <v>160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4" spans="1:17" x14ac:dyDescent="0.25">
      <c r="B4" s="10" t="s">
        <v>130</v>
      </c>
      <c r="C4" s="11"/>
      <c r="D4" s="11"/>
      <c r="E4" s="11"/>
      <c r="F4" s="11"/>
      <c r="G4" s="11"/>
      <c r="H4" s="11"/>
      <c r="I4" s="12"/>
    </row>
    <row r="5" spans="1:17" x14ac:dyDescent="0.25">
      <c r="B5" s="8" t="s">
        <v>0</v>
      </c>
      <c r="C5" s="8" t="s">
        <v>1</v>
      </c>
      <c r="D5" s="8" t="s">
        <v>184</v>
      </c>
      <c r="E5" s="8" t="s">
        <v>183</v>
      </c>
      <c r="F5" s="8" t="s">
        <v>182</v>
      </c>
      <c r="G5" s="8" t="s">
        <v>179</v>
      </c>
      <c r="H5" s="8" t="s">
        <v>180</v>
      </c>
      <c r="I5" s="8" t="s">
        <v>181</v>
      </c>
    </row>
    <row r="6" spans="1:17" x14ac:dyDescent="0.25">
      <c r="B6" s="4" t="s">
        <v>5</v>
      </c>
      <c r="C6" s="4" t="s">
        <v>96</v>
      </c>
      <c r="D6" s="4" t="s">
        <v>36</v>
      </c>
      <c r="E6" s="4" t="s">
        <v>135</v>
      </c>
      <c r="F6" s="4" t="s">
        <v>104</v>
      </c>
      <c r="G6" s="4" t="s">
        <v>105</v>
      </c>
      <c r="H6" s="4" t="s">
        <v>106</v>
      </c>
      <c r="I6" s="4" t="s">
        <v>137</v>
      </c>
    </row>
    <row r="7" spans="1:17" x14ac:dyDescent="0.25">
      <c r="B7" s="4" t="s">
        <v>6</v>
      </c>
      <c r="C7" s="4" t="s">
        <v>97</v>
      </c>
      <c r="D7" s="4" t="s">
        <v>36</v>
      </c>
      <c r="E7" s="4" t="s">
        <v>107</v>
      </c>
      <c r="F7" s="4" t="s">
        <v>108</v>
      </c>
      <c r="G7" s="4" t="s">
        <v>109</v>
      </c>
      <c r="H7" s="4" t="s">
        <v>110</v>
      </c>
      <c r="I7" s="4" t="s">
        <v>138</v>
      </c>
    </row>
    <row r="8" spans="1:17" x14ac:dyDescent="0.25">
      <c r="B8" s="4" t="s">
        <v>8</v>
      </c>
      <c r="C8" s="4" t="s">
        <v>98</v>
      </c>
      <c r="D8" s="4" t="s">
        <v>36</v>
      </c>
      <c r="E8" s="4" t="s">
        <v>107</v>
      </c>
      <c r="F8" s="4" t="s">
        <v>104</v>
      </c>
      <c r="G8" s="4" t="s">
        <v>112</v>
      </c>
      <c r="H8" s="4" t="s">
        <v>111</v>
      </c>
      <c r="I8" s="4" t="s">
        <v>138</v>
      </c>
      <c r="K8" s="31" t="s">
        <v>161</v>
      </c>
      <c r="L8" s="32"/>
      <c r="M8" s="33"/>
      <c r="O8" s="31" t="s">
        <v>158</v>
      </c>
      <c r="P8" s="33"/>
    </row>
    <row r="9" spans="1:17" x14ac:dyDescent="0.25">
      <c r="B9" s="4" t="s">
        <v>10</v>
      </c>
      <c r="C9" s="4" t="s">
        <v>100</v>
      </c>
      <c r="D9" s="4" t="s">
        <v>36</v>
      </c>
      <c r="E9" s="4" t="s">
        <v>113</v>
      </c>
      <c r="F9" s="4" t="s">
        <v>108</v>
      </c>
      <c r="G9" s="4" t="s">
        <v>109</v>
      </c>
      <c r="H9" s="4" t="s">
        <v>114</v>
      </c>
      <c r="I9" s="4" t="s">
        <v>137</v>
      </c>
      <c r="K9" s="2" t="s">
        <v>162</v>
      </c>
      <c r="L9" s="2" t="s">
        <v>22</v>
      </c>
      <c r="M9" s="2" t="s">
        <v>23</v>
      </c>
      <c r="O9" s="3">
        <v>1</v>
      </c>
      <c r="P9" s="4" t="s">
        <v>26</v>
      </c>
    </row>
    <row r="10" spans="1:17" x14ac:dyDescent="0.25">
      <c r="B10" s="4" t="s">
        <v>11</v>
      </c>
      <c r="C10" s="4" t="s">
        <v>102</v>
      </c>
      <c r="D10" s="4" t="s">
        <v>36</v>
      </c>
      <c r="E10" s="4" t="s">
        <v>115</v>
      </c>
      <c r="F10" s="4" t="s">
        <v>104</v>
      </c>
      <c r="G10" s="4" t="s">
        <v>116</v>
      </c>
      <c r="H10" s="4" t="s">
        <v>117</v>
      </c>
      <c r="I10" s="4" t="s">
        <v>138</v>
      </c>
      <c r="K10" s="4" t="s">
        <v>163</v>
      </c>
      <c r="L10" s="4" t="s">
        <v>2</v>
      </c>
      <c r="M10" s="4" t="s">
        <v>24</v>
      </c>
      <c r="O10" s="3">
        <v>2</v>
      </c>
      <c r="P10" s="4" t="s">
        <v>27</v>
      </c>
    </row>
    <row r="11" spans="1:17" x14ac:dyDescent="0.25">
      <c r="B11" s="4" t="s">
        <v>12</v>
      </c>
      <c r="C11" s="4" t="s">
        <v>118</v>
      </c>
      <c r="D11" s="4" t="s">
        <v>9</v>
      </c>
      <c r="E11" s="4" t="s">
        <v>119</v>
      </c>
      <c r="F11" s="4" t="s">
        <v>108</v>
      </c>
      <c r="G11" s="4" t="s">
        <v>120</v>
      </c>
      <c r="H11" s="4" t="s">
        <v>121</v>
      </c>
      <c r="I11" s="4" t="s">
        <v>138</v>
      </c>
      <c r="K11" s="4" t="s">
        <v>164</v>
      </c>
      <c r="L11" s="4" t="s">
        <v>38</v>
      </c>
      <c r="M11" s="4" t="s">
        <v>24</v>
      </c>
      <c r="O11" s="3">
        <v>3</v>
      </c>
      <c r="P11" s="4" t="s">
        <v>28</v>
      </c>
    </row>
    <row r="12" spans="1:17" x14ac:dyDescent="0.25">
      <c r="B12" s="4" t="s">
        <v>14</v>
      </c>
      <c r="C12" s="4" t="s">
        <v>99</v>
      </c>
      <c r="D12" s="4" t="s">
        <v>9</v>
      </c>
      <c r="E12" s="4" t="s">
        <v>119</v>
      </c>
      <c r="F12" s="4" t="s">
        <v>108</v>
      </c>
      <c r="G12" s="4" t="s">
        <v>120</v>
      </c>
      <c r="H12" s="4" t="s">
        <v>122</v>
      </c>
      <c r="I12" s="4" t="s">
        <v>138</v>
      </c>
      <c r="K12" s="4" t="s">
        <v>165</v>
      </c>
      <c r="L12" s="4" t="s">
        <v>18</v>
      </c>
      <c r="M12" s="4" t="s">
        <v>24</v>
      </c>
      <c r="O12" s="3">
        <v>4</v>
      </c>
      <c r="P12" s="4" t="s">
        <v>29</v>
      </c>
    </row>
    <row r="13" spans="1:17" x14ac:dyDescent="0.25">
      <c r="B13" s="4" t="s">
        <v>15</v>
      </c>
      <c r="C13" s="4" t="s">
        <v>123</v>
      </c>
      <c r="D13" s="4" t="s">
        <v>9</v>
      </c>
      <c r="E13" s="4" t="s">
        <v>124</v>
      </c>
      <c r="F13" s="4" t="s">
        <v>108</v>
      </c>
      <c r="G13" s="4" t="s">
        <v>112</v>
      </c>
      <c r="H13" s="4" t="s">
        <v>125</v>
      </c>
      <c r="I13" s="4" t="s">
        <v>138</v>
      </c>
      <c r="K13" s="4" t="s">
        <v>166</v>
      </c>
      <c r="L13" s="4" t="s">
        <v>3</v>
      </c>
      <c r="M13" s="4" t="s">
        <v>24</v>
      </c>
      <c r="O13" s="3">
        <v>5</v>
      </c>
      <c r="P13" s="4" t="s">
        <v>30</v>
      </c>
    </row>
    <row r="14" spans="1:17" x14ac:dyDescent="0.25">
      <c r="B14" s="4" t="s">
        <v>16</v>
      </c>
      <c r="C14" s="4" t="s">
        <v>103</v>
      </c>
      <c r="D14" s="4" t="s">
        <v>7</v>
      </c>
      <c r="E14" s="4" t="s">
        <v>126</v>
      </c>
      <c r="F14" s="4" t="s">
        <v>33</v>
      </c>
      <c r="G14" s="4" t="s">
        <v>141</v>
      </c>
      <c r="H14" s="4" t="s">
        <v>142</v>
      </c>
      <c r="I14" s="4" t="s">
        <v>143</v>
      </c>
      <c r="K14" s="4" t="s">
        <v>167</v>
      </c>
      <c r="L14" s="4" t="s">
        <v>4</v>
      </c>
      <c r="M14" s="4" t="s">
        <v>25</v>
      </c>
    </row>
    <row r="15" spans="1:17" x14ac:dyDescent="0.25">
      <c r="B15" s="4" t="s">
        <v>17</v>
      </c>
      <c r="C15" s="4" t="s">
        <v>101</v>
      </c>
      <c r="D15" s="4" t="s">
        <v>7</v>
      </c>
      <c r="E15" s="4" t="s">
        <v>127</v>
      </c>
      <c r="F15" s="4" t="s">
        <v>108</v>
      </c>
      <c r="G15" s="4" t="s">
        <v>128</v>
      </c>
      <c r="H15" s="4" t="s">
        <v>129</v>
      </c>
      <c r="I15" s="4" t="s">
        <v>138</v>
      </c>
      <c r="K15" s="4" t="s">
        <v>168</v>
      </c>
      <c r="L15" s="4" t="s">
        <v>139</v>
      </c>
      <c r="M15" s="4" t="s">
        <v>24</v>
      </c>
    </row>
    <row r="17" spans="1:17" x14ac:dyDescent="0.25">
      <c r="A17" s="30" t="s">
        <v>52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9" spans="1:17" x14ac:dyDescent="0.25">
      <c r="A19" s="27" t="s">
        <v>169</v>
      </c>
      <c r="B19" s="27"/>
      <c r="D19" s="34" t="s">
        <v>170</v>
      </c>
      <c r="E19" s="34"/>
      <c r="G19" s="27" t="s">
        <v>171</v>
      </c>
      <c r="H19" s="27"/>
      <c r="J19" s="27" t="s">
        <v>172</v>
      </c>
      <c r="K19" s="27"/>
      <c r="M19" s="27" t="s">
        <v>173</v>
      </c>
      <c r="N19" s="27"/>
      <c r="P19" s="27" t="s">
        <v>174</v>
      </c>
      <c r="Q19" s="27"/>
    </row>
    <row r="20" spans="1:17" x14ac:dyDescent="0.25">
      <c r="A20" s="5" t="s">
        <v>2</v>
      </c>
      <c r="B20" s="5" t="s">
        <v>31</v>
      </c>
      <c r="D20" s="5" t="s">
        <v>40</v>
      </c>
      <c r="E20" s="5" t="s">
        <v>39</v>
      </c>
      <c r="G20" s="5" t="s">
        <v>18</v>
      </c>
      <c r="H20" s="5" t="s">
        <v>31</v>
      </c>
      <c r="J20" s="5" t="s">
        <v>150</v>
      </c>
      <c r="K20" s="5" t="s">
        <v>31</v>
      </c>
      <c r="M20" s="5" t="s">
        <v>34</v>
      </c>
      <c r="N20" s="5" t="s">
        <v>31</v>
      </c>
      <c r="P20" s="5" t="s">
        <v>140</v>
      </c>
      <c r="Q20" s="5" t="s">
        <v>31</v>
      </c>
    </row>
    <row r="21" spans="1:17" x14ac:dyDescent="0.25">
      <c r="A21" s="4" t="s">
        <v>7</v>
      </c>
      <c r="B21" s="4">
        <v>1</v>
      </c>
      <c r="D21" s="4" t="s">
        <v>131</v>
      </c>
      <c r="E21" s="4">
        <v>1</v>
      </c>
      <c r="G21" s="4" t="s">
        <v>19</v>
      </c>
      <c r="H21" s="4">
        <v>1</v>
      </c>
      <c r="J21" s="4" t="s">
        <v>151</v>
      </c>
      <c r="K21" s="4">
        <v>1</v>
      </c>
      <c r="M21" s="4" t="s">
        <v>147</v>
      </c>
      <c r="N21" s="4">
        <v>1</v>
      </c>
      <c r="P21" s="4" t="s">
        <v>144</v>
      </c>
      <c r="Q21" s="4">
        <v>1</v>
      </c>
    </row>
    <row r="22" spans="1:17" x14ac:dyDescent="0.25">
      <c r="A22" s="4" t="s">
        <v>32</v>
      </c>
      <c r="B22" s="4">
        <v>2</v>
      </c>
      <c r="D22" s="4" t="s">
        <v>132</v>
      </c>
      <c r="E22" s="4">
        <v>2</v>
      </c>
      <c r="G22" s="4" t="s">
        <v>20</v>
      </c>
      <c r="H22" s="4">
        <v>2</v>
      </c>
      <c r="J22" s="6" t="s">
        <v>152</v>
      </c>
      <c r="K22" s="4">
        <v>2</v>
      </c>
      <c r="M22" s="4" t="s">
        <v>148</v>
      </c>
      <c r="N22" s="4">
        <v>2</v>
      </c>
      <c r="P22" s="4" t="s">
        <v>145</v>
      </c>
      <c r="Q22" s="4">
        <v>2</v>
      </c>
    </row>
    <row r="23" spans="1:17" x14ac:dyDescent="0.25">
      <c r="A23" s="4" t="s">
        <v>9</v>
      </c>
      <c r="B23" s="4">
        <v>3</v>
      </c>
      <c r="D23" s="4" t="s">
        <v>133</v>
      </c>
      <c r="E23" s="4">
        <v>3</v>
      </c>
      <c r="G23" s="4" t="s">
        <v>33</v>
      </c>
      <c r="H23" s="4">
        <v>3</v>
      </c>
      <c r="J23" s="4" t="s">
        <v>153</v>
      </c>
      <c r="K23" s="4">
        <v>3</v>
      </c>
      <c r="M23" s="4" t="s">
        <v>156</v>
      </c>
      <c r="N23" s="4">
        <v>3</v>
      </c>
      <c r="P23" s="4" t="s">
        <v>146</v>
      </c>
      <c r="Q23" s="4">
        <v>3</v>
      </c>
    </row>
    <row r="24" spans="1:17" x14ac:dyDescent="0.25">
      <c r="A24" s="4" t="s">
        <v>13</v>
      </c>
      <c r="B24" s="4">
        <v>4</v>
      </c>
      <c r="D24" s="4" t="s">
        <v>134</v>
      </c>
      <c r="E24" s="4">
        <v>4</v>
      </c>
      <c r="G24" s="4" t="s">
        <v>108</v>
      </c>
      <c r="H24" s="4">
        <v>4</v>
      </c>
      <c r="J24" s="4" t="s">
        <v>154</v>
      </c>
      <c r="K24" s="4">
        <v>4</v>
      </c>
      <c r="M24" s="4" t="s">
        <v>157</v>
      </c>
      <c r="N24" s="4">
        <v>4</v>
      </c>
      <c r="P24" s="4" t="s">
        <v>138</v>
      </c>
      <c r="Q24" s="4">
        <v>4</v>
      </c>
    </row>
    <row r="25" spans="1:17" x14ac:dyDescent="0.25">
      <c r="A25" s="4" t="s">
        <v>36</v>
      </c>
      <c r="B25" s="4">
        <v>5</v>
      </c>
      <c r="D25" s="4" t="s">
        <v>136</v>
      </c>
      <c r="E25" s="4">
        <v>5</v>
      </c>
      <c r="G25" s="4" t="s">
        <v>104</v>
      </c>
      <c r="H25" s="4">
        <v>5</v>
      </c>
      <c r="J25" s="4" t="s">
        <v>155</v>
      </c>
      <c r="K25" s="4">
        <v>5</v>
      </c>
      <c r="M25" s="4" t="s">
        <v>149</v>
      </c>
      <c r="N25" s="4">
        <v>5</v>
      </c>
      <c r="P25" s="4" t="s">
        <v>137</v>
      </c>
      <c r="Q25" s="4">
        <v>5</v>
      </c>
    </row>
    <row r="26" spans="1:17" x14ac:dyDescent="0.25">
      <c r="J26" s="35"/>
      <c r="K26" s="35"/>
    </row>
    <row r="27" spans="1:17" x14ac:dyDescent="0.25">
      <c r="J27" s="35" t="s">
        <v>178</v>
      </c>
      <c r="K27" s="35"/>
    </row>
    <row r="28" spans="1:17" x14ac:dyDescent="0.25">
      <c r="B28" s="28" t="s">
        <v>37</v>
      </c>
      <c r="C28" s="28" t="s">
        <v>162</v>
      </c>
      <c r="D28" s="28"/>
      <c r="E28" s="28"/>
      <c r="F28" s="28"/>
      <c r="G28" s="28"/>
      <c r="H28" s="28"/>
      <c r="J28" s="13"/>
      <c r="K28" s="13"/>
    </row>
    <row r="29" spans="1:17" x14ac:dyDescent="0.25">
      <c r="B29" s="28"/>
      <c r="C29" s="14" t="s">
        <v>163</v>
      </c>
      <c r="D29" s="14" t="s">
        <v>164</v>
      </c>
      <c r="E29" s="14" t="s">
        <v>165</v>
      </c>
      <c r="F29" s="14" t="s">
        <v>166</v>
      </c>
      <c r="G29" s="14" t="s">
        <v>167</v>
      </c>
      <c r="H29" s="14" t="s">
        <v>168</v>
      </c>
      <c r="J29" s="9" t="s">
        <v>41</v>
      </c>
      <c r="K29" s="18"/>
      <c r="L29" s="18"/>
      <c r="M29" s="18"/>
      <c r="N29" s="18"/>
      <c r="O29" s="18"/>
      <c r="P29" s="18"/>
    </row>
    <row r="30" spans="1:17" x14ac:dyDescent="0.25">
      <c r="B30" s="4" t="s">
        <v>96</v>
      </c>
      <c r="C30" s="4" t="s">
        <v>36</v>
      </c>
      <c r="D30" s="4" t="s">
        <v>135</v>
      </c>
      <c r="E30" s="4" t="s">
        <v>104</v>
      </c>
      <c r="F30" s="4" t="s">
        <v>105</v>
      </c>
      <c r="G30" s="4" t="s">
        <v>106</v>
      </c>
      <c r="H30" s="4" t="s">
        <v>137</v>
      </c>
      <c r="J30" s="17" t="s">
        <v>37</v>
      </c>
      <c r="K30" s="17" t="s">
        <v>162</v>
      </c>
      <c r="L30" s="20"/>
      <c r="M30" s="20"/>
      <c r="N30" s="20"/>
      <c r="O30" s="20"/>
      <c r="P30" s="21"/>
    </row>
    <row r="31" spans="1:17" x14ac:dyDescent="0.25">
      <c r="B31" s="4" t="s">
        <v>97</v>
      </c>
      <c r="C31" s="4" t="s">
        <v>36</v>
      </c>
      <c r="D31" s="4" t="s">
        <v>107</v>
      </c>
      <c r="E31" s="4" t="s">
        <v>108</v>
      </c>
      <c r="F31" s="4" t="s">
        <v>109</v>
      </c>
      <c r="G31" s="4" t="s">
        <v>110</v>
      </c>
      <c r="H31" s="4" t="s">
        <v>138</v>
      </c>
      <c r="J31" s="14"/>
      <c r="K31" s="19" t="s">
        <v>163</v>
      </c>
      <c r="L31" s="14" t="s">
        <v>164</v>
      </c>
      <c r="M31" s="14" t="s">
        <v>165</v>
      </c>
      <c r="N31" s="14" t="s">
        <v>166</v>
      </c>
      <c r="O31" s="14" t="s">
        <v>167</v>
      </c>
      <c r="P31" s="14" t="s">
        <v>168</v>
      </c>
    </row>
    <row r="32" spans="1:17" x14ac:dyDescent="0.25">
      <c r="B32" s="4" t="s">
        <v>98</v>
      </c>
      <c r="C32" s="4" t="s">
        <v>36</v>
      </c>
      <c r="D32" s="4" t="s">
        <v>107</v>
      </c>
      <c r="E32" s="4" t="s">
        <v>104</v>
      </c>
      <c r="F32" s="4" t="s">
        <v>112</v>
      </c>
      <c r="G32" s="4" t="s">
        <v>111</v>
      </c>
      <c r="H32" s="4" t="s">
        <v>138</v>
      </c>
      <c r="J32" s="4" t="s">
        <v>42</v>
      </c>
      <c r="K32" s="4">
        <v>5</v>
      </c>
      <c r="L32" s="4">
        <v>5</v>
      </c>
      <c r="M32" s="4">
        <v>5</v>
      </c>
      <c r="N32" s="4">
        <v>5</v>
      </c>
      <c r="O32" s="4">
        <v>5</v>
      </c>
      <c r="P32" s="4">
        <v>5</v>
      </c>
    </row>
    <row r="33" spans="1:17" x14ac:dyDescent="0.25">
      <c r="B33" s="4" t="s">
        <v>100</v>
      </c>
      <c r="C33" s="4" t="s">
        <v>36</v>
      </c>
      <c r="D33" s="4" t="s">
        <v>113</v>
      </c>
      <c r="E33" s="4" t="s">
        <v>108</v>
      </c>
      <c r="F33" s="4" t="s">
        <v>109</v>
      </c>
      <c r="G33" s="4" t="s">
        <v>114</v>
      </c>
      <c r="H33" s="4" t="s">
        <v>137</v>
      </c>
      <c r="J33" s="4" t="s">
        <v>43</v>
      </c>
      <c r="K33" s="4">
        <v>5</v>
      </c>
      <c r="L33" s="4">
        <v>4</v>
      </c>
      <c r="M33" s="4">
        <v>4</v>
      </c>
      <c r="N33" s="4">
        <v>4</v>
      </c>
      <c r="O33" s="4">
        <v>5</v>
      </c>
      <c r="P33" s="4">
        <v>4</v>
      </c>
    </row>
    <row r="34" spans="1:17" x14ac:dyDescent="0.25">
      <c r="B34" s="4" t="s">
        <v>102</v>
      </c>
      <c r="C34" s="4" t="s">
        <v>36</v>
      </c>
      <c r="D34" s="4" t="s">
        <v>115</v>
      </c>
      <c r="E34" s="4" t="s">
        <v>104</v>
      </c>
      <c r="F34" s="4" t="s">
        <v>116</v>
      </c>
      <c r="G34" s="4" t="s">
        <v>117</v>
      </c>
      <c r="H34" s="4" t="s">
        <v>138</v>
      </c>
      <c r="J34" s="4" t="s">
        <v>44</v>
      </c>
      <c r="K34" s="4">
        <v>5</v>
      </c>
      <c r="L34" s="4">
        <v>4</v>
      </c>
      <c r="M34" s="4">
        <v>5</v>
      </c>
      <c r="N34" s="4">
        <v>3</v>
      </c>
      <c r="O34" s="4">
        <v>4</v>
      </c>
      <c r="P34" s="4">
        <v>4</v>
      </c>
    </row>
    <row r="35" spans="1:17" x14ac:dyDescent="0.25">
      <c r="B35" s="4" t="s">
        <v>118</v>
      </c>
      <c r="C35" s="4" t="s">
        <v>9</v>
      </c>
      <c r="D35" s="4" t="s">
        <v>119</v>
      </c>
      <c r="E35" s="4" t="s">
        <v>108</v>
      </c>
      <c r="F35" s="4" t="s">
        <v>120</v>
      </c>
      <c r="G35" s="4" t="s">
        <v>121</v>
      </c>
      <c r="H35" s="4" t="s">
        <v>138</v>
      </c>
      <c r="J35" s="4" t="s">
        <v>45</v>
      </c>
      <c r="K35" s="4">
        <v>5</v>
      </c>
      <c r="L35" s="4">
        <v>4</v>
      </c>
      <c r="M35" s="4">
        <v>4</v>
      </c>
      <c r="N35" s="4">
        <v>4</v>
      </c>
      <c r="O35" s="4">
        <v>4</v>
      </c>
      <c r="P35" s="4">
        <v>5</v>
      </c>
    </row>
    <row r="36" spans="1:17" x14ac:dyDescent="0.25">
      <c r="B36" s="4" t="s">
        <v>99</v>
      </c>
      <c r="C36" s="4" t="s">
        <v>9</v>
      </c>
      <c r="D36" s="4" t="s">
        <v>119</v>
      </c>
      <c r="E36" s="4" t="s">
        <v>108</v>
      </c>
      <c r="F36" s="4" t="s">
        <v>120</v>
      </c>
      <c r="G36" s="4" t="s">
        <v>122</v>
      </c>
      <c r="H36" s="4" t="s">
        <v>138</v>
      </c>
      <c r="J36" s="4" t="s">
        <v>46</v>
      </c>
      <c r="K36" s="4">
        <v>5</v>
      </c>
      <c r="L36" s="4">
        <v>3</v>
      </c>
      <c r="M36" s="4">
        <v>5</v>
      </c>
      <c r="N36" s="4">
        <v>3</v>
      </c>
      <c r="O36" s="4">
        <v>3</v>
      </c>
      <c r="P36" s="4">
        <v>4</v>
      </c>
    </row>
    <row r="37" spans="1:17" x14ac:dyDescent="0.25">
      <c r="A37" s="16"/>
      <c r="B37" s="4" t="s">
        <v>123</v>
      </c>
      <c r="C37" s="4" t="s">
        <v>9</v>
      </c>
      <c r="D37" s="4" t="s">
        <v>124</v>
      </c>
      <c r="E37" s="4" t="s">
        <v>108</v>
      </c>
      <c r="F37" s="4" t="s">
        <v>112</v>
      </c>
      <c r="G37" s="4" t="s">
        <v>125</v>
      </c>
      <c r="H37" s="4" t="s">
        <v>138</v>
      </c>
      <c r="I37" s="16"/>
      <c r="J37" s="4" t="s">
        <v>47</v>
      </c>
      <c r="K37" s="4">
        <v>3</v>
      </c>
      <c r="L37" s="4">
        <v>4</v>
      </c>
      <c r="M37" s="4">
        <v>4</v>
      </c>
      <c r="N37" s="4">
        <v>3</v>
      </c>
      <c r="O37" s="4">
        <v>3</v>
      </c>
      <c r="P37" s="4">
        <v>4</v>
      </c>
      <c r="Q37" s="16"/>
    </row>
    <row r="38" spans="1:17" x14ac:dyDescent="0.25">
      <c r="B38" s="4" t="s">
        <v>103</v>
      </c>
      <c r="C38" s="4" t="s">
        <v>7</v>
      </c>
      <c r="D38" s="4" t="s">
        <v>126</v>
      </c>
      <c r="E38" s="4" t="s">
        <v>33</v>
      </c>
      <c r="F38" s="4" t="s">
        <v>141</v>
      </c>
      <c r="G38" s="4" t="s">
        <v>142</v>
      </c>
      <c r="H38" s="4" t="s">
        <v>138</v>
      </c>
      <c r="J38" s="4" t="s">
        <v>48</v>
      </c>
      <c r="K38" s="4">
        <v>3</v>
      </c>
      <c r="L38" s="4">
        <v>4</v>
      </c>
      <c r="M38" s="4">
        <v>4</v>
      </c>
      <c r="N38" s="4">
        <v>3</v>
      </c>
      <c r="O38" s="4">
        <v>3</v>
      </c>
      <c r="P38" s="4">
        <v>4</v>
      </c>
    </row>
    <row r="39" spans="1:17" x14ac:dyDescent="0.25">
      <c r="B39" s="4" t="s">
        <v>101</v>
      </c>
      <c r="C39" s="4" t="s">
        <v>7</v>
      </c>
      <c r="D39" s="4" t="s">
        <v>127</v>
      </c>
      <c r="E39" s="4" t="s">
        <v>108</v>
      </c>
      <c r="F39" s="4" t="s">
        <v>128</v>
      </c>
      <c r="G39" s="4" t="s">
        <v>129</v>
      </c>
      <c r="H39" s="4" t="s">
        <v>138</v>
      </c>
      <c r="J39" s="4" t="s">
        <v>49</v>
      </c>
      <c r="K39" s="4">
        <v>3</v>
      </c>
      <c r="L39" s="4">
        <v>2</v>
      </c>
      <c r="M39" s="4">
        <v>4</v>
      </c>
      <c r="N39" s="4">
        <v>3</v>
      </c>
      <c r="O39" s="4">
        <v>3</v>
      </c>
      <c r="P39" s="4">
        <v>4</v>
      </c>
    </row>
    <row r="40" spans="1:17" x14ac:dyDescent="0.25">
      <c r="J40" s="4" t="s">
        <v>50</v>
      </c>
      <c r="K40" s="4">
        <v>3</v>
      </c>
      <c r="L40" s="4">
        <v>1</v>
      </c>
      <c r="M40" s="4">
        <v>3</v>
      </c>
      <c r="N40" s="4">
        <v>1</v>
      </c>
      <c r="O40" s="4">
        <v>1</v>
      </c>
      <c r="P40" s="4">
        <v>4</v>
      </c>
    </row>
    <row r="41" spans="1:17" x14ac:dyDescent="0.25">
      <c r="J41" s="4" t="s">
        <v>51</v>
      </c>
      <c r="K41" s="4">
        <v>1</v>
      </c>
      <c r="L41" s="4">
        <v>1</v>
      </c>
      <c r="M41" s="4">
        <v>4</v>
      </c>
      <c r="N41" s="4">
        <v>2</v>
      </c>
      <c r="O41" s="4">
        <v>2</v>
      </c>
      <c r="P41" s="4">
        <v>4</v>
      </c>
    </row>
    <row r="42" spans="1:17" x14ac:dyDescent="0.25">
      <c r="K42" s="1" t="s">
        <v>175</v>
      </c>
      <c r="L42" s="1" t="s">
        <v>175</v>
      </c>
      <c r="M42" s="1" t="s">
        <v>175</v>
      </c>
      <c r="N42" s="1" t="s">
        <v>175</v>
      </c>
      <c r="O42" s="1" t="s">
        <v>176</v>
      </c>
      <c r="P42" s="1" t="s">
        <v>175</v>
      </c>
    </row>
    <row r="53" spans="1:17" x14ac:dyDescent="0.25">
      <c r="A53" s="22" t="s">
        <v>53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</row>
    <row r="55" spans="1:17" ht="26.25" customHeight="1" x14ac:dyDescent="0.25">
      <c r="A55" s="15" t="s">
        <v>21</v>
      </c>
      <c r="B55" s="15" t="s">
        <v>60</v>
      </c>
      <c r="C55" s="15" t="s">
        <v>35</v>
      </c>
      <c r="E55" s="24" t="s">
        <v>62</v>
      </c>
      <c r="F55" s="25"/>
      <c r="I55" s="26" t="s">
        <v>177</v>
      </c>
      <c r="J55" s="26"/>
      <c r="K55" s="26"/>
    </row>
    <row r="56" spans="1:17" x14ac:dyDescent="0.25">
      <c r="A56" s="4" t="s">
        <v>163</v>
      </c>
      <c r="B56" s="4" t="s">
        <v>30</v>
      </c>
      <c r="C56" s="4">
        <v>5</v>
      </c>
      <c r="E56" s="7" t="s">
        <v>54</v>
      </c>
      <c r="F56" s="7">
        <f>C56/C62</f>
        <v>0.22727272727272727</v>
      </c>
      <c r="I56" s="4" t="s">
        <v>54</v>
      </c>
      <c r="J56" s="4" t="s">
        <v>63</v>
      </c>
      <c r="K56" s="4">
        <f>F56*1</f>
        <v>0.22727272727272727</v>
      </c>
    </row>
    <row r="57" spans="1:17" x14ac:dyDescent="0.25">
      <c r="A57" s="4" t="s">
        <v>164</v>
      </c>
      <c r="B57" s="4" t="s">
        <v>29</v>
      </c>
      <c r="C57" s="4">
        <v>4</v>
      </c>
      <c r="E57" s="4" t="s">
        <v>55</v>
      </c>
      <c r="F57" s="4">
        <f>C57/C62</f>
        <v>0.18181818181818182</v>
      </c>
      <c r="I57" s="4" t="s">
        <v>55</v>
      </c>
      <c r="J57" s="4" t="s">
        <v>64</v>
      </c>
      <c r="K57" s="4">
        <f t="shared" ref="K57:K58" si="0">F57*1</f>
        <v>0.18181818181818182</v>
      </c>
    </row>
    <row r="58" spans="1:17" x14ac:dyDescent="0.25">
      <c r="A58" s="4" t="s">
        <v>165</v>
      </c>
      <c r="B58" s="4" t="s">
        <v>29</v>
      </c>
      <c r="C58" s="4">
        <v>4</v>
      </c>
      <c r="E58" s="4" t="s">
        <v>56</v>
      </c>
      <c r="F58" s="4">
        <f>C58/C62</f>
        <v>0.18181818181818182</v>
      </c>
      <c r="I58" s="4" t="s">
        <v>56</v>
      </c>
      <c r="J58" s="4" t="s">
        <v>63</v>
      </c>
      <c r="K58" s="4">
        <f t="shared" si="0"/>
        <v>0.18181818181818182</v>
      </c>
    </row>
    <row r="59" spans="1:17" x14ac:dyDescent="0.25">
      <c r="A59" s="4" t="s">
        <v>166</v>
      </c>
      <c r="B59" s="4" t="s">
        <v>28</v>
      </c>
      <c r="C59" s="4">
        <v>3</v>
      </c>
      <c r="E59" s="4" t="s">
        <v>57</v>
      </c>
      <c r="F59" s="4">
        <f>C59/C62</f>
        <v>0.13636363636363635</v>
      </c>
      <c r="I59" s="4" t="s">
        <v>57</v>
      </c>
      <c r="J59" s="4" t="s">
        <v>65</v>
      </c>
      <c r="K59" s="4">
        <f>F59*1</f>
        <v>0.13636363636363635</v>
      </c>
    </row>
    <row r="60" spans="1:17" x14ac:dyDescent="0.25">
      <c r="A60" s="4" t="s">
        <v>167</v>
      </c>
      <c r="B60" s="4" t="s">
        <v>27</v>
      </c>
      <c r="C60" s="4">
        <v>2</v>
      </c>
      <c r="E60" s="4" t="s">
        <v>58</v>
      </c>
      <c r="F60" s="4">
        <f>C60/C62</f>
        <v>9.0909090909090912E-2</v>
      </c>
      <c r="I60" s="4" t="s">
        <v>58</v>
      </c>
      <c r="J60" s="4" t="s">
        <v>66</v>
      </c>
      <c r="K60" s="4">
        <f>F60*-1</f>
        <v>-9.0909090909090912E-2</v>
      </c>
    </row>
    <row r="61" spans="1:17" x14ac:dyDescent="0.25">
      <c r="A61" s="4" t="s">
        <v>168</v>
      </c>
      <c r="B61" s="4" t="s">
        <v>28</v>
      </c>
      <c r="C61" s="4">
        <v>4</v>
      </c>
      <c r="E61" s="4" t="s">
        <v>59</v>
      </c>
      <c r="F61" s="4">
        <f>C61/C62</f>
        <v>0.18181818181818182</v>
      </c>
      <c r="I61" s="4" t="s">
        <v>59</v>
      </c>
      <c r="J61" s="4" t="s">
        <v>65</v>
      </c>
      <c r="K61" s="4">
        <f t="shared" ref="K61" si="1">F61*1</f>
        <v>0.18181818181818182</v>
      </c>
    </row>
    <row r="62" spans="1:17" x14ac:dyDescent="0.25">
      <c r="A62" s="23" t="s">
        <v>61</v>
      </c>
      <c r="B62" s="23"/>
      <c r="C62" s="4">
        <f>SUM(C56:C61)</f>
        <v>22</v>
      </c>
      <c r="D62" s="1" t="s">
        <v>159</v>
      </c>
    </row>
    <row r="64" spans="1:17" x14ac:dyDescent="0.25">
      <c r="A64" s="40" t="s">
        <v>67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</row>
    <row r="66" spans="1:10" x14ac:dyDescent="0.25">
      <c r="G66" s="38" t="s">
        <v>91</v>
      </c>
      <c r="H66" s="38"/>
      <c r="I66" s="38"/>
    </row>
    <row r="67" spans="1:10" x14ac:dyDescent="0.25">
      <c r="A67" s="37" t="s">
        <v>79</v>
      </c>
      <c r="B67" s="37"/>
      <c r="D67" s="38" t="s">
        <v>78</v>
      </c>
      <c r="E67" s="38"/>
      <c r="G67" s="4" t="s">
        <v>92</v>
      </c>
      <c r="H67" s="4" t="s">
        <v>93</v>
      </c>
      <c r="I67" s="4" t="s">
        <v>94</v>
      </c>
    </row>
    <row r="68" spans="1:10" x14ac:dyDescent="0.25">
      <c r="A68" s="4" t="s">
        <v>68</v>
      </c>
      <c r="B68" s="4">
        <f>(K32^F56)*(L32^F57)*(M32^F58)*(N32^F59)*(O32^K60)*(P32^F61)</f>
        <v>3.7315094774876001</v>
      </c>
      <c r="D68" s="4" t="s">
        <v>80</v>
      </c>
      <c r="E68" s="4">
        <f>B68/B78</f>
        <v>0.13019400183027699</v>
      </c>
      <c r="G68" s="39" t="s">
        <v>80</v>
      </c>
      <c r="H68" s="39" t="s">
        <v>187</v>
      </c>
      <c r="I68" s="39">
        <v>1</v>
      </c>
      <c r="J68" s="1" t="s">
        <v>195</v>
      </c>
    </row>
    <row r="69" spans="1:10" x14ac:dyDescent="0.25">
      <c r="A69" s="4" t="s">
        <v>69</v>
      </c>
      <c r="B69" s="4">
        <f>(K33^F56)*(L33^F57)*(M33^F58)*(N33^F59)*(O33^K60)*(P33^F61)</f>
        <v>3.2048635232112153</v>
      </c>
      <c r="D69" s="4" t="s">
        <v>81</v>
      </c>
      <c r="E69" s="4">
        <f>B69/B78</f>
        <v>0.11181909356630744</v>
      </c>
      <c r="G69" s="4" t="s">
        <v>83</v>
      </c>
      <c r="H69" s="4" t="s">
        <v>185</v>
      </c>
      <c r="I69" s="4">
        <v>2</v>
      </c>
    </row>
    <row r="70" spans="1:10" x14ac:dyDescent="0.25">
      <c r="A70" s="4" t="s">
        <v>70</v>
      </c>
      <c r="B70" s="4">
        <f>(K34^F56)*(L34^F57)*(M34^F58)*(N34^F59)*(O34^K60)*(P34^F61)</f>
        <v>3.2749331794740169</v>
      </c>
      <c r="D70" s="4" t="s">
        <v>82</v>
      </c>
      <c r="E70" s="4">
        <f>B70/B78</f>
        <v>0.11426385459686719</v>
      </c>
      <c r="G70" s="4" t="s">
        <v>82</v>
      </c>
      <c r="H70" s="4" t="s">
        <v>186</v>
      </c>
      <c r="I70" s="4">
        <v>3</v>
      </c>
    </row>
    <row r="71" spans="1:10" x14ac:dyDescent="0.25">
      <c r="A71" s="4" t="s">
        <v>71</v>
      </c>
      <c r="B71" s="4">
        <f>(K35^F56)*(L35^F57)*(M35^F58)*(N35^F59)*(O35^K60)*(P35^F61)</f>
        <v>3.4059600033748025</v>
      </c>
      <c r="D71" s="4" t="s">
        <v>83</v>
      </c>
      <c r="E71" s="4">
        <f>B71/B78</f>
        <v>0.11883543793429982</v>
      </c>
      <c r="G71" s="4" t="s">
        <v>81</v>
      </c>
      <c r="H71" s="4" t="s">
        <v>188</v>
      </c>
      <c r="I71" s="4">
        <v>4</v>
      </c>
    </row>
    <row r="72" spans="1:10" x14ac:dyDescent="0.25">
      <c r="A72" s="4" t="s">
        <v>72</v>
      </c>
      <c r="B72" s="4">
        <f>(K36^F56)*(L36^F57)*(M36^F58)*(N36^F59)*(O36^K60)*(P36^F61)</f>
        <v>3.1903944142596186</v>
      </c>
      <c r="D72" s="4" t="s">
        <v>84</v>
      </c>
      <c r="E72" s="4">
        <f>B72/B78</f>
        <v>0.11131426001069364</v>
      </c>
      <c r="G72" s="4" t="s">
        <v>84</v>
      </c>
      <c r="H72" s="4" t="s">
        <v>189</v>
      </c>
      <c r="I72" s="4">
        <v>5</v>
      </c>
    </row>
    <row r="73" spans="1:10" x14ac:dyDescent="0.25">
      <c r="A73" s="4" t="s">
        <v>73</v>
      </c>
      <c r="B73" s="4">
        <f>(K37^F56)*(L37^F57)*(M37^F58)*(N37^F59)*(O37^K60)*(P37^F61)</f>
        <v>2.874222186684888</v>
      </c>
      <c r="D73" s="4" t="s">
        <v>85</v>
      </c>
      <c r="E73" s="4">
        <f>B73/B78</f>
        <v>0.10028287235808543</v>
      </c>
      <c r="G73" s="4" t="s">
        <v>85</v>
      </c>
      <c r="H73" s="4" t="s">
        <v>190</v>
      </c>
      <c r="I73" s="4">
        <v>6.5</v>
      </c>
    </row>
    <row r="74" spans="1:10" x14ac:dyDescent="0.25">
      <c r="A74" s="4" t="s">
        <v>74</v>
      </c>
      <c r="B74" s="4">
        <f>(K38^F56)*(L38^F57)*(M38^F58)*(N38^F59)*(O38^K60)*(P38^F61)</f>
        <v>2.874222186684888</v>
      </c>
      <c r="D74" s="4" t="s">
        <v>86</v>
      </c>
      <c r="E74" s="4">
        <f>B74/B78</f>
        <v>0.10028287235808543</v>
      </c>
      <c r="G74" s="4" t="s">
        <v>86</v>
      </c>
      <c r="H74" s="4" t="s">
        <v>190</v>
      </c>
      <c r="I74" s="4">
        <v>6.5</v>
      </c>
    </row>
    <row r="75" spans="1:10" x14ac:dyDescent="0.25">
      <c r="A75" s="4" t="s">
        <v>75</v>
      </c>
      <c r="B75" s="4">
        <f>(K39^F56)*(L39^F57)*(M39^F58)*(N39^F59)*(O39^K60)*(P39^F61)</f>
        <v>2.5338891446969387</v>
      </c>
      <c r="D75" s="4" t="s">
        <v>87</v>
      </c>
      <c r="E75" s="4">
        <f>B75/B78</f>
        <v>8.840850329677033E-2</v>
      </c>
      <c r="G75" s="4" t="s">
        <v>87</v>
      </c>
      <c r="H75" s="4" t="s">
        <v>191</v>
      </c>
      <c r="I75" s="4">
        <v>8</v>
      </c>
    </row>
    <row r="76" spans="1:10" x14ac:dyDescent="0.25">
      <c r="A76" s="4" t="s">
        <v>76</v>
      </c>
      <c r="B76" s="4">
        <f>(K40^F56)*(L40^F57)*(M40^F58)*(N40^F59)*(O40^K60)*(P40^F61)</f>
        <v>2.0167470056898376</v>
      </c>
      <c r="D76" s="4" t="s">
        <v>88</v>
      </c>
      <c r="E76" s="4">
        <f>B76/B78</f>
        <v>7.0365187314698679E-2</v>
      </c>
      <c r="G76" s="4" t="s">
        <v>88</v>
      </c>
      <c r="H76" s="4" t="s">
        <v>192</v>
      </c>
      <c r="I76" s="4">
        <v>9</v>
      </c>
    </row>
    <row r="77" spans="1:10" x14ac:dyDescent="0.25">
      <c r="A77" s="4" t="s">
        <v>77</v>
      </c>
      <c r="B77" s="4">
        <f>(K41^F56)*(L41^F57)*(M41^F58)*(N41^F69)*(O41^K60)*(P41^F61)</f>
        <v>1.5544062817709192</v>
      </c>
      <c r="D77" s="4" t="s">
        <v>89</v>
      </c>
      <c r="E77" s="4">
        <f>B77/B78</f>
        <v>5.4233916733914984E-2</v>
      </c>
      <c r="G77" s="4" t="s">
        <v>89</v>
      </c>
      <c r="H77" s="4" t="s">
        <v>193</v>
      </c>
      <c r="I77" s="4">
        <v>10</v>
      </c>
    </row>
    <row r="78" spans="1:10" x14ac:dyDescent="0.25">
      <c r="A78" s="4" t="s">
        <v>90</v>
      </c>
      <c r="B78" s="4">
        <f>SUM(B68:B77)</f>
        <v>28.661147403334727</v>
      </c>
    </row>
    <row r="79" spans="1:10" x14ac:dyDescent="0.25">
      <c r="E79" s="1" t="s">
        <v>194</v>
      </c>
    </row>
    <row r="80" spans="1:10" x14ac:dyDescent="0.25">
      <c r="A80" s="36"/>
      <c r="B80" s="36"/>
      <c r="C80" s="36"/>
      <c r="D80" s="36"/>
      <c r="E80" s="36"/>
      <c r="F80" s="36"/>
      <c r="G80" s="36"/>
      <c r="H80" s="36"/>
      <c r="I80" s="36"/>
      <c r="J80" s="36"/>
    </row>
    <row r="83" spans="5:6" x14ac:dyDescent="0.25">
      <c r="E83" s="1" t="s">
        <v>80</v>
      </c>
      <c r="F83" s="1">
        <v>1</v>
      </c>
    </row>
    <row r="84" spans="5:6" x14ac:dyDescent="0.25">
      <c r="E84" s="1" t="s">
        <v>83</v>
      </c>
      <c r="F84" s="1">
        <v>4</v>
      </c>
    </row>
    <row r="85" spans="5:6" x14ac:dyDescent="0.25">
      <c r="E85" s="1" t="s">
        <v>82</v>
      </c>
      <c r="F85" s="1">
        <v>3</v>
      </c>
    </row>
    <row r="86" spans="5:6" x14ac:dyDescent="0.25">
      <c r="E86" s="1" t="s">
        <v>81</v>
      </c>
      <c r="F86" s="1">
        <v>2</v>
      </c>
    </row>
    <row r="87" spans="5:6" x14ac:dyDescent="0.25">
      <c r="E87" s="1" t="s">
        <v>84</v>
      </c>
      <c r="F87" s="1">
        <v>5</v>
      </c>
    </row>
    <row r="88" spans="5:6" x14ac:dyDescent="0.25">
      <c r="E88" s="1" t="s">
        <v>85</v>
      </c>
      <c r="F88" s="1">
        <v>6.5</v>
      </c>
    </row>
    <row r="89" spans="5:6" x14ac:dyDescent="0.25">
      <c r="E89" s="1" t="s">
        <v>86</v>
      </c>
      <c r="F89" s="1">
        <v>6.5</v>
      </c>
    </row>
    <row r="90" spans="5:6" x14ac:dyDescent="0.25">
      <c r="F90" s="1">
        <v>8</v>
      </c>
    </row>
    <row r="91" spans="5:6" x14ac:dyDescent="0.25">
      <c r="F91" s="1">
        <v>9</v>
      </c>
    </row>
    <row r="92" spans="5:6" x14ac:dyDescent="0.25">
      <c r="F92" s="1">
        <v>10</v>
      </c>
    </row>
  </sheetData>
  <mergeCells count="24">
    <mergeCell ref="B1:N1"/>
    <mergeCell ref="A17:Q17"/>
    <mergeCell ref="K8:M8"/>
    <mergeCell ref="O8:P8"/>
    <mergeCell ref="B28:B29"/>
    <mergeCell ref="A19:B19"/>
    <mergeCell ref="D19:E19"/>
    <mergeCell ref="G19:H19"/>
    <mergeCell ref="A2:Q2"/>
    <mergeCell ref="J26:K26"/>
    <mergeCell ref="J27:K27"/>
    <mergeCell ref="A53:Q53"/>
    <mergeCell ref="A62:B62"/>
    <mergeCell ref="E55:F55"/>
    <mergeCell ref="I55:K55"/>
    <mergeCell ref="J19:K19"/>
    <mergeCell ref="M19:N19"/>
    <mergeCell ref="P19:Q19"/>
    <mergeCell ref="C28:H28"/>
    <mergeCell ref="A80:J80"/>
    <mergeCell ref="A64:Q64"/>
    <mergeCell ref="A67:B67"/>
    <mergeCell ref="D67:E67"/>
    <mergeCell ref="G66:I6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Ibnu.S</dc:creator>
  <cp:lastModifiedBy>Anandas</cp:lastModifiedBy>
  <dcterms:created xsi:type="dcterms:W3CDTF">2023-10-28T03:21:49Z</dcterms:created>
  <dcterms:modified xsi:type="dcterms:W3CDTF">2023-10-30T06:39:44Z</dcterms:modified>
</cp:coreProperties>
</file>