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F70C7DB-1C88-422B-B81A-B318BC9C30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2" l="1"/>
  <c r="AC35" i="2"/>
  <c r="AC36" i="2"/>
  <c r="AC37" i="2"/>
  <c r="AC38" i="2"/>
  <c r="AC39" i="2"/>
  <c r="AC40" i="2"/>
  <c r="AC41" i="2"/>
  <c r="AD41" i="2" s="1"/>
  <c r="AC42" i="2"/>
  <c r="AD42" i="2" s="1"/>
  <c r="AC43" i="2"/>
  <c r="AD43" i="2" s="1"/>
  <c r="AC44" i="2"/>
  <c r="AD44" i="2" s="1"/>
  <c r="AC33" i="2"/>
  <c r="AA33" i="2"/>
  <c r="AB33" i="2" s="1"/>
  <c r="AD33" i="2" s="1"/>
  <c r="W34" i="2"/>
  <c r="W35" i="2"/>
  <c r="W36" i="2"/>
  <c r="W37" i="2"/>
  <c r="W38" i="2"/>
  <c r="W39" i="2"/>
  <c r="W40" i="2"/>
  <c r="W41" i="2"/>
  <c r="W42" i="2"/>
  <c r="W43" i="2"/>
  <c r="W44" i="2"/>
  <c r="W33" i="2"/>
  <c r="AD34" i="2"/>
  <c r="AD35" i="2"/>
  <c r="AD36" i="2"/>
  <c r="AD37" i="2"/>
  <c r="AD38" i="2"/>
  <c r="AD39" i="2"/>
  <c r="AD40" i="2"/>
  <c r="AB34" i="2"/>
  <c r="AB35" i="2"/>
  <c r="AB36" i="2"/>
  <c r="AB37" i="2"/>
  <c r="AB38" i="2"/>
  <c r="AB39" i="2"/>
  <c r="AB40" i="2"/>
  <c r="AB41" i="2"/>
  <c r="AB42" i="2"/>
  <c r="AB43" i="2"/>
  <c r="AB44" i="2"/>
  <c r="AA34" i="2"/>
  <c r="AA35" i="2"/>
  <c r="AA36" i="2"/>
  <c r="AA37" i="2"/>
  <c r="AA38" i="2"/>
  <c r="AA39" i="2"/>
  <c r="AA40" i="2"/>
  <c r="AA41" i="2"/>
  <c r="AA42" i="2"/>
  <c r="AA43" i="2"/>
  <c r="AA44" i="2"/>
  <c r="U33" i="2"/>
  <c r="V33" i="2"/>
  <c r="U34" i="2"/>
  <c r="V34" i="2" s="1"/>
  <c r="U35" i="2"/>
  <c r="U36" i="2"/>
  <c r="U37" i="2"/>
  <c r="U38" i="2"/>
  <c r="U39" i="2"/>
  <c r="U40" i="2"/>
  <c r="U41" i="2"/>
  <c r="U42" i="2"/>
  <c r="U43" i="2"/>
  <c r="U44" i="2"/>
  <c r="V35" i="2"/>
  <c r="V36" i="2"/>
  <c r="V37" i="2"/>
  <c r="V38" i="2"/>
  <c r="V39" i="2"/>
  <c r="V40" i="2"/>
  <c r="V41" i="2"/>
  <c r="V42" i="2"/>
  <c r="V43" i="2"/>
  <c r="V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<sst xmlns="http://schemas.openxmlformats.org/spreadsheetml/2006/main" count="110" uniqueCount="88">
  <si>
    <t>Application: Tecan i-control</t>
  </si>
  <si>
    <t>Tecan i-control , 1.10.4.0</t>
  </si>
  <si>
    <t>Device: infinite M1000Pro</t>
  </si>
  <si>
    <t>Serial number: 1407000083</t>
  </si>
  <si>
    <t>Firmware: V_1.05_11/2011_S3LCE_ALPHA (Nov  3 2011/09.27.24)</t>
  </si>
  <si>
    <t>MAI, V_1.05_11/2011_S3LCE_ALPHA (Nov  3 2011/09.27.24)</t>
  </si>
  <si>
    <t>Date:</t>
  </si>
  <si>
    <t>13/06/2025</t>
  </si>
  <si>
    <t>Time:</t>
  </si>
  <si>
    <t>1:29:43 PM</t>
  </si>
  <si>
    <t>System</t>
  </si>
  <si>
    <t>TECAN-HP</t>
  </si>
  <si>
    <t>User</t>
  </si>
  <si>
    <t>Tecan-HP\Tecan</t>
  </si>
  <si>
    <t>Plate</t>
  </si>
  <si>
    <t>Greiner 96 Flat Bottom Transparent Polystyrene Cat. No.: 655101/655161/655192 [GRE96ft.pdfx]</t>
  </si>
  <si>
    <t>Plate-ID (Stacker)</t>
  </si>
  <si>
    <t>Label: tag</t>
  </si>
  <si>
    <t>Mode</t>
  </si>
  <si>
    <t>Absorbance</t>
  </si>
  <si>
    <t>Wavelength</t>
  </si>
  <si>
    <t>nm</t>
  </si>
  <si>
    <t>Number of Flashes</t>
  </si>
  <si>
    <t>Settle Time</t>
  </si>
  <si>
    <t>ms</t>
  </si>
  <si>
    <t>Start Time:</t>
  </si>
  <si>
    <t>13/06/2025 1:29:43 PM</t>
  </si>
  <si>
    <t>Temperature: 26.8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</si>
  <si>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</si>
  <si>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</si>
  <si>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</si>
  <si>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</si>
  <si>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</si>
  <si>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</si>
  <si>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</si>
  <si>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</si>
  <si>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</si>
  <si>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</si>
  <si>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13/06/2025 1:29:58 PM</t>
  </si>
  <si>
    <t>Label: protein</t>
  </si>
  <si>
    <t>13/06/2025 1:30:11 PM</t>
  </si>
  <si>
    <t>07A.3.1</t>
  </si>
  <si>
    <t>07A.3.2</t>
  </si>
  <si>
    <t>07A.4.1</t>
  </si>
  <si>
    <t>07A.4.2</t>
  </si>
  <si>
    <t>07A.5.1</t>
  </si>
  <si>
    <t>07A.5.2</t>
  </si>
  <si>
    <t>07B.3.1</t>
  </si>
  <si>
    <t>07B.3.2</t>
  </si>
  <si>
    <t>07B.4.1</t>
  </si>
  <si>
    <t>07B.4.2</t>
  </si>
  <si>
    <t>07B.5.1</t>
  </si>
  <si>
    <t>07B.5.2</t>
  </si>
  <si>
    <t xml:space="preserve">Sample </t>
  </si>
  <si>
    <t xml:space="preserve">P abs 1 </t>
  </si>
  <si>
    <t xml:space="preserve">P abs 2 </t>
  </si>
  <si>
    <t xml:space="preserve">Avg </t>
  </si>
  <si>
    <t>T abs 1</t>
  </si>
  <si>
    <t xml:space="preserve">T abs 2 </t>
  </si>
  <si>
    <t>Avg</t>
  </si>
  <si>
    <t>Normalised T</t>
  </si>
  <si>
    <t xml:space="preserve">Normalised P </t>
  </si>
  <si>
    <t>Protein</t>
  </si>
  <si>
    <t>Conc</t>
  </si>
  <si>
    <t>Abs</t>
  </si>
  <si>
    <t>AA</t>
  </si>
  <si>
    <t>BB</t>
  </si>
  <si>
    <t>CC</t>
  </si>
  <si>
    <t>DD</t>
  </si>
  <si>
    <t>EE</t>
  </si>
  <si>
    <t>FF</t>
  </si>
  <si>
    <t>GG</t>
  </si>
  <si>
    <t>Glycerol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</si>
  <si>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</si>
  <si>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</si>
  <si>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</si>
  <si>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</si>
  <si>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</si>
  <si>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</si>
  <si>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</si>
  <si>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</si>
  <si>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</si>
  <si>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</si>
  <si>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Blank</t>
  </si>
  <si>
    <t>Blank T</t>
  </si>
  <si>
    <t>Conc P</t>
  </si>
  <si>
    <t xml:space="preserve">Conc T </t>
  </si>
  <si>
    <t>T/P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</si>
</sst>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E2F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4">
    <xf numFmtId="0" fontId="0" fillId="0" borderId="0" xfId="0"/>
    <xf numFmtId="0" fontId="0" fillId="0" borderId="0" xfId="0" quotePrefix="1"/>
    <xf numFmtId="0" fontId="1" fillId="9" borderId="0" xfId="0" applyFont="1" applyFill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6" fillId="10" borderId="1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horizontal="right" vertical="center" wrapText="1"/>
    </xf>
    <xf numFmtId="0" fontId="6" fillId="10" borderId="3" xfId="0" applyFont="1" applyFill="1" applyBorder="1" applyAlignment="1">
      <alignment vertical="center" wrapText="1"/>
    </xf>
    <xf numFmtId="0" fontId="6" fillId="10" borderId="4" xfId="0" applyFont="1" applyFill="1" applyBorder="1" applyAlignment="1">
      <alignment horizontal="right" vertical="center" wrapText="1"/>
    </xf>
    <xf numFmtId="0" fontId="7" fillId="10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Protein</a:t>
            </a:r>
            <a:r>
              <a:rPr lang="en-US" baseline="0"/>
              <a:t> std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Sheet2!$T$48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Sheet2!$S$49:$S$55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</c:numCache>
            </c:numRef>
          </c:xVal>
          <c:yVal>
            <c:numRef>
              <c:f>Sheet2!$T$49:$T$55</c:f>
              <c:numCache>
                <c:formatCode>General</c:formatCode>
                <c:ptCount val="7"/>
                <c:pt idx="0">
                  <c:v>0.49410000443458557</c:v>
                </c:pt>
                <c:pt idx="1">
                  <c:v>0.31400001049041748</c:v>
                </c:pt>
                <c:pt idx="2">
                  <c:v>0.14090000092983246</c:v>
                </c:pt>
                <c:pt idx="3">
                  <c:v>9.3199998140335083E-2</c:v>
                </c:pt>
                <c:pt idx="4">
                  <c:v>7.8100003302097321E-2</c:v>
                </c:pt>
                <c:pt idx="5">
                  <c:v>8.4700003266334534E-2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1-4900-A985-A46BB761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94799"/>
        <c:axId val="2117495279"/>
      </c:scatterChart>
      <c:valAx>
        <c:axId val="211749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5279"/>
        <c:crosses val="autoZero"/>
        <c:crossBetween val="midCat"/>
      </c:valAx>
      <c:valAx>
        <c:axId val="21174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Sheet2!$AB$48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Sheet2!$AA$49:$AA$57</c:f>
              <c:numCache>
                <c:formatCode>General</c:formatCode>
                <c:ptCount val="9"/>
                <c:pt idx="0">
                  <c:v>0.78125</c:v>
                </c:pt>
                <c:pt idx="1">
                  <c:v>0.390625</c:v>
                </c:pt>
                <c:pt idx="2">
                  <c:v>0.1953125</c:v>
                </c:pt>
                <c:pt idx="3">
                  <c:v>9.765625E-2</c:v>
                </c:pt>
                <c:pt idx="4">
                  <c:v>4.8828125E-2</c:v>
                </c:pt>
                <c:pt idx="5">
                  <c:v>2.44140625E-2</c:v>
                </c:pt>
                <c:pt idx="6">
                  <c:v>1.220703125E-2</c:v>
                </c:pt>
                <c:pt idx="7">
                  <c:v>6.103515625E-3</c:v>
                </c:pt>
                <c:pt idx="8">
                  <c:v>3.0517578130000002E-3</c:v>
                </c:pt>
              </c:numCache>
            </c:numRef>
          </c:xVal>
          <c:yVal>
            <c:numRef>
              <c:f>Sheet2!$AB$49:$AB$57</c:f>
              <c:numCache>
                <c:formatCode>General</c:formatCode>
                <c:ptCount val="9"/>
                <c:pt idx="0">
                  <c:v>0.73919999599456787</c:v>
                </c:pt>
                <c:pt idx="1">
                  <c:v>0.4489000141620636</c:v>
                </c:pt>
                <c:pt idx="2">
                  <c:v>0.25879999995231628</c:v>
                </c:pt>
                <c:pt idx="3">
                  <c:v>0.16089999675750732</c:v>
                </c:pt>
                <c:pt idx="4">
                  <c:v>0.10180000215768814</c:v>
                </c:pt>
                <c:pt idx="5">
                  <c:v>8.4299996495246887E-2</c:v>
                </c:pt>
                <c:pt idx="6">
                  <c:v>8.7700001895427704E-2</c:v>
                </c:pt>
                <c:pt idx="7">
                  <c:v>7.850000262260437E-2</c:v>
                </c:pt>
                <c:pt idx="8">
                  <c:v>6.2600001692771912E-2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0-4D89-8940-653105F7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92527"/>
        <c:axId val="654691567"/>
      </c:scatterChart>
      <c:valAx>
        <c:axId val="65469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91567"/>
        <c:crosses val="autoZero"/>
        <c:crossBetween val="midCat"/>
      </c:valAx>
      <c:valAx>
        <c:axId val="6546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9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168275</xdr:colOff>
      <xdr:row>56</xdr:row>
      <xdr:rowOff>50800</xdr:rowOff>
    </xdr:from>
    <xdr:to>
      <xdr:col>24</xdr:col>
      <xdr:colOff>225425</xdr:colOff>
      <xdr:row>71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7AD80-3F07-0D5C-CAE3-CF7A9202B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422275</xdr:colOff>
      <xdr:row>58</xdr:row>
      <xdr:rowOff>31750</xdr:rowOff>
    </xdr:from>
    <xdr:to>
      <xdr:col>32</xdr:col>
      <xdr:colOff>511175</xdr:colOff>
      <xdr:row>73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61DE1-663F-027E-91ED-4718003BB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AG%20ASSAY\2025-05-15%20STD%20CURVE.xlsx" TargetMode="External"/><Relationship Id="rId1" Type="http://schemas.openxmlformats.org/officeDocument/2006/relationships/externalLinkPath" Target="/TAG%20ASSAY/2025-05-15%20STD%20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>
        <row r="16">
          <cell r="V16" t="str">
            <v>Abs</v>
          </cell>
        </row>
        <row r="17">
          <cell r="U17">
            <v>2</v>
          </cell>
          <cell r="V17">
            <v>0.37760001420974731</v>
          </cell>
        </row>
        <row r="18">
          <cell r="U18">
            <v>1</v>
          </cell>
          <cell r="V18">
            <v>0.21439999341964722</v>
          </cell>
        </row>
        <row r="19">
          <cell r="U19">
            <v>0.5</v>
          </cell>
          <cell r="V19">
            <v>0.12970000505447388</v>
          </cell>
        </row>
        <row r="20">
          <cell r="U20">
            <v>0.25</v>
          </cell>
          <cell r="V20">
            <v>7.4000000953674316E-2</v>
          </cell>
        </row>
        <row r="21">
          <cell r="U21">
            <v>0.125</v>
          </cell>
          <cell r="V21">
            <v>6.3699997961521149E-2</v>
          </cell>
        </row>
        <row r="22">
          <cell r="U22">
            <v>6.25E-2</v>
          </cell>
          <cell r="V22">
            <v>5.8699999004602432E-2</v>
          </cell>
        </row>
        <row r="23">
          <cell r="U23">
            <v>3.125E-2</v>
          </cell>
          <cell r="V23">
            <v>5.6499999016523361E-2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abSelected="1" topLeftCell="F22" zoomScale="79" workbookViewId="0">
      <selection activeCell="W46" sqref="W46"/>
    </sheetView>
  </sheetViews>
  <sheetFormatPr defaultRowHeight="14.5" x14ac:dyDescent="0.35"/>
  <cols>
    <col min="7" max="13" width="8.81640625" bestFit="1" customWidth="1"/>
    <col min="18" max="21" width="8.81640625" bestFit="1" customWidth="1"/>
    <col min="22" max="22" width="12.36328125" bestFit="1" customWidth="1"/>
    <col min="23" max="24" width="12.26953125" customWidth="1"/>
    <col min="25" max="26" width="8.81640625" bestFit="1" customWidth="1"/>
    <col min="27" max="27" width="12.6328125" bestFit="1" customWidth="1"/>
    <col min="28" max="28" width="11.90625" bestFit="1" customWidth="1"/>
    <col min="29" max="29" width="8.81640625" bestFit="1" customWidth="1"/>
  </cols>
  <sheetData>
    <row r="1" spans="1:5" x14ac:dyDescent="0.35">
      <c r="A1" t="s">
        <v>0</v>
      </c>
      <c r="E1" t="s">
        <v>1</v>
      </c>
    </row>
    <row r="2" spans="1:5" x14ac:dyDescent="0.35">
      <c r="A2" t="s">
        <v>2</v>
      </c>
      <c r="E2" t="s">
        <v>3</v>
      </c>
    </row>
    <row r="3" spans="1:5" x14ac:dyDescent="0.35">
      <c r="A3" t="s">
        <v>4</v>
      </c>
      <c r="E3" t="s">
        <v>5</v>
      </c>
    </row>
    <row r="5" spans="1:5" x14ac:dyDescent="0.35">
      <c r="A5" t="s">
        <v>6</v>
      </c>
      <c r="B5" t="s">
        <v>7</v>
      </c>
    </row>
    <row r="6" spans="1:5" x14ac:dyDescent="0.35">
      <c r="A6" t="s">
        <v>8</v>
      </c>
      <c r="B6" s="1" t="s">
        <v>9</v>
      </c>
    </row>
    <row r="9" spans="1:5" x14ac:dyDescent="0.35">
      <c r="A9" t="s">
        <v>10</v>
      </c>
      <c r="E9" t="s">
        <v>11</v>
      </c>
    </row>
    <row r="10" spans="1:5" x14ac:dyDescent="0.35">
      <c r="A10" t="s">
        <v>12</v>
      </c>
      <c r="E10" t="s">
        <v>13</v>
      </c>
    </row>
    <row r="11" spans="1:5" x14ac:dyDescent="0.35">
      <c r="A11" t="s">
        <v>14</v>
      </c>
      <c r="E11" t="s">
        <v>15</v>
      </c>
    </row>
    <row r="12" spans="1:5" x14ac:dyDescent="0.35">
      <c r="A12" t="s">
        <v>16</v>
      </c>
    </row>
    <row r="15" spans="1:5" x14ac:dyDescent="0.35">
      <c r="A15" t="s">
        <v>17</v>
      </c>
    </row>
    <row r="16" spans="1:5" x14ac:dyDescent="0.35">
      <c r="A16" t="s">
        <v>18</v>
      </c>
      <c r="E16" t="s">
        <v>19</v>
      </c>
    </row>
    <row r="17" spans="1:30" x14ac:dyDescent="0.35">
      <c r="A17" t="s">
        <v>20</v>
      </c>
      <c r="E17">
        <v>540</v>
      </c>
      <c r="F17" t="s">
        <v>21</v>
      </c>
    </row>
    <row r="18" spans="1:30" x14ac:dyDescent="0.35">
      <c r="A18" t="s">
        <v>22</v>
      </c>
      <c r="E18">
        <v>30</v>
      </c>
    </row>
    <row r="19" spans="1:30" x14ac:dyDescent="0.35">
      <c r="A19" t="s">
        <v>23</v>
      </c>
      <c r="E19">
        <v>0</v>
      </c>
      <c r="F19" t="s">
        <v>24</v>
      </c>
    </row>
    <row r="20" spans="1:30" x14ac:dyDescent="0.35">
      <c r="A20" t="s">
        <v>25</v>
      </c>
      <c r="B20" s="1" t="s">
        <v>26</v>
      </c>
    </row>
    <row r="22" spans="1:30" x14ac:dyDescent="0.35">
      <c r="B22" t="s">
        <v>27</v>
      </c>
    </row>
    <row r="23" spans="1:30" x14ac:dyDescent="0.35">
      <c r="A23" s="2" t="s">
        <v>28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</row>
    <row r="24" spans="1:30" x14ac:dyDescent="0.35">
      <c r="A24" s="2" t="s">
        <v>29</v>
      </c>
      <c r="B24">
        <v>5.2000001072883606E-2</v>
      </c>
      <c r="C24">
        <v>0.10480000078678131</v>
      </c>
      <c r="D24">
        <v>0.13560000061988831</v>
      </c>
      <c r="E24">
        <v>4.2199999094009399E-2</v>
      </c>
      <c r="F24">
        <v>0.11580000072717667</v>
      </c>
      <c r="G24">
        <v>0.12269999831914902</v>
      </c>
      <c r="H24">
        <v>4.2700000107288361E-2</v>
      </c>
      <c r="I24">
        <v>9.7499996423721313E-2</v>
      </c>
      <c r="J24">
        <v>9.1700002551078796E-2</v>
      </c>
      <c r="K24">
        <v>4.1700001806020737E-2</v>
      </c>
      <c r="L24">
        <v>9.960000216960907E-2</v>
      </c>
      <c r="M24">
        <v>0.1103999987244606</v>
      </c>
    </row>
    <row r="25" spans="1:30" x14ac:dyDescent="0.35">
      <c r="A25" s="2" t="s">
        <v>30</v>
      </c>
      <c r="B25">
        <v>4.1000001132488251E-2</v>
      </c>
      <c r="C25">
        <v>8.4299996495246887E-2</v>
      </c>
      <c r="D25">
        <v>8.5000000894069672E-2</v>
      </c>
      <c r="E25">
        <v>4.1499998420476913E-2</v>
      </c>
      <c r="F25">
        <v>7.7899999916553497E-2</v>
      </c>
      <c r="G25">
        <v>7.7399998903274536E-2</v>
      </c>
      <c r="H25">
        <v>4.14000004529953E-2</v>
      </c>
      <c r="I25">
        <v>7.6999999582767487E-2</v>
      </c>
      <c r="J25">
        <v>7.6600000262260437E-2</v>
      </c>
      <c r="K25">
        <v>4.1499998420476913E-2</v>
      </c>
      <c r="L25">
        <v>8.3800002932548523E-2</v>
      </c>
      <c r="M25">
        <v>8.659999817609787E-2</v>
      </c>
    </row>
    <row r="26" spans="1:30" x14ac:dyDescent="0.35">
      <c r="A26" s="2" t="s">
        <v>31</v>
      </c>
      <c r="B26">
        <v>4.4100001454353333E-2</v>
      </c>
      <c r="C26">
        <v>9.9299997091293335E-2</v>
      </c>
      <c r="D26">
        <v>9.2500001192092896E-2</v>
      </c>
      <c r="E26">
        <v>4.7299999743700027E-2</v>
      </c>
      <c r="F26">
        <v>0.1307000070810318</v>
      </c>
      <c r="G26">
        <v>0.12540000677108765</v>
      </c>
      <c r="H26">
        <v>4.6900000423192978E-2</v>
      </c>
      <c r="I26">
        <v>0.11010000109672546</v>
      </c>
      <c r="J26">
        <v>0.11180000007152557</v>
      </c>
      <c r="K26">
        <v>4.7400001436471939E-2</v>
      </c>
      <c r="L26">
        <v>0.13500000536441803</v>
      </c>
      <c r="M26">
        <v>0.13989999890327454</v>
      </c>
    </row>
    <row r="27" spans="1:30" x14ac:dyDescent="0.35">
      <c r="A27" s="2" t="s">
        <v>32</v>
      </c>
      <c r="B27">
        <v>4.2100001126527786E-2</v>
      </c>
      <c r="C27">
        <v>6.9799996912479401E-2</v>
      </c>
      <c r="D27">
        <v>7.4799999594688416E-2</v>
      </c>
      <c r="E27">
        <v>4.5699998736381531E-2</v>
      </c>
      <c r="F27">
        <v>8.529999852180481E-2</v>
      </c>
      <c r="G27">
        <v>8.529999852180481E-2</v>
      </c>
      <c r="H27">
        <v>4.1900001466274261E-2</v>
      </c>
      <c r="I27">
        <v>7.7299997210502625E-2</v>
      </c>
      <c r="J27">
        <v>8.1799998879432678E-2</v>
      </c>
      <c r="K27">
        <v>4.3400000780820847E-2</v>
      </c>
      <c r="L27">
        <v>7.5599998235702515E-2</v>
      </c>
      <c r="M27">
        <v>7.5999997556209564E-2</v>
      </c>
    </row>
    <row r="28" spans="1:30" x14ac:dyDescent="0.35">
      <c r="A28" s="2" t="s">
        <v>33</v>
      </c>
      <c r="B28">
        <v>4.0600001811981201E-2</v>
      </c>
      <c r="C28">
        <v>0.12060000002384186</v>
      </c>
      <c r="D28">
        <v>0.1242000013589859</v>
      </c>
      <c r="E28">
        <v>4.1099999099969864E-2</v>
      </c>
      <c r="F28">
        <v>0.12200000137090683</v>
      </c>
      <c r="G28">
        <v>0.12829999625682831</v>
      </c>
      <c r="H28">
        <v>4.4700000435113907E-2</v>
      </c>
      <c r="I28">
        <v>0.14409999549388885</v>
      </c>
      <c r="J28">
        <v>0.14339999854564667</v>
      </c>
      <c r="K28">
        <v>4.6199999749660492E-2</v>
      </c>
      <c r="L28">
        <v>0.148499995470047</v>
      </c>
      <c r="M28">
        <v>0.15240000188350677</v>
      </c>
    </row>
    <row r="29" spans="1:30" x14ac:dyDescent="0.35">
      <c r="A29" s="2" t="s">
        <v>34</v>
      </c>
      <c r="B29">
        <v>4.179999977350235E-2</v>
      </c>
      <c r="C29">
        <v>0.35510000586509705</v>
      </c>
      <c r="D29">
        <v>7.1999996900558472E-2</v>
      </c>
      <c r="E29">
        <v>4.2199999094009399E-2</v>
      </c>
      <c r="F29">
        <v>0.13060000538825989</v>
      </c>
      <c r="G29">
        <v>7.1099996566772461E-2</v>
      </c>
      <c r="H29">
        <v>4.4900000095367432E-2</v>
      </c>
      <c r="I29">
        <v>7.7500000596046448E-2</v>
      </c>
      <c r="J29">
        <v>7.8400000929832458E-2</v>
      </c>
      <c r="K29">
        <v>4.3000001460313797E-2</v>
      </c>
      <c r="L29">
        <v>9.0400002896785736E-2</v>
      </c>
      <c r="M29">
        <v>9.960000216960907E-2</v>
      </c>
    </row>
    <row r="30" spans="1:30" x14ac:dyDescent="0.35">
      <c r="A30" s="2" t="s">
        <v>35</v>
      </c>
      <c r="B30">
        <v>0.73919999599456787</v>
      </c>
      <c r="C30">
        <v>0.4489000141620636</v>
      </c>
      <c r="D30">
        <v>0.25879999995231628</v>
      </c>
      <c r="E30">
        <v>0.16089999675750732</v>
      </c>
      <c r="F30">
        <v>0.10180000215768814</v>
      </c>
      <c r="G30">
        <v>8.4299996495246887E-2</v>
      </c>
      <c r="H30">
        <v>8.7700001895427704E-2</v>
      </c>
      <c r="I30">
        <v>7.850000262260437E-2</v>
      </c>
      <c r="J30">
        <v>6.2600001692771912E-2</v>
      </c>
      <c r="K30">
        <v>4.4199999421834946E-2</v>
      </c>
      <c r="L30">
        <v>4.5000001788139343E-2</v>
      </c>
      <c r="M30">
        <v>4.4900000095367432E-2</v>
      </c>
    </row>
    <row r="31" spans="1:30" x14ac:dyDescent="0.35">
      <c r="A31" s="2" t="s">
        <v>36</v>
      </c>
      <c r="B31">
        <v>0.44350001215934753</v>
      </c>
      <c r="C31">
        <v>0.28119999170303345</v>
      </c>
      <c r="D31">
        <v>0.12880000472068787</v>
      </c>
      <c r="E31">
        <v>8.6300000548362732E-2</v>
      </c>
      <c r="F31">
        <v>7.2400003671646118E-2</v>
      </c>
      <c r="G31">
        <v>7.4900001287460327E-2</v>
      </c>
      <c r="H31">
        <v>7.6499998569488525E-2</v>
      </c>
      <c r="I31">
        <v>4.2899999767541885E-2</v>
      </c>
      <c r="J31">
        <v>4.2300000786781311E-2</v>
      </c>
      <c r="K31">
        <v>4.3200001120567322E-2</v>
      </c>
      <c r="L31">
        <v>4.3200001120567322E-2</v>
      </c>
      <c r="M31">
        <v>4.2800001800060272E-2</v>
      </c>
    </row>
    <row r="32" spans="1:30" x14ac:dyDescent="0.35">
      <c r="Q32" t="s">
        <v>53</v>
      </c>
      <c r="R32" t="s">
        <v>83</v>
      </c>
      <c r="S32" t="s">
        <v>54</v>
      </c>
      <c r="T32" t="s">
        <v>55</v>
      </c>
      <c r="U32" t="s">
        <v>56</v>
      </c>
      <c r="V32" t="s">
        <v>61</v>
      </c>
      <c r="W32" t="s">
        <v>85</v>
      </c>
      <c r="X32" t="s">
        <v>84</v>
      </c>
      <c r="Y32" t="s">
        <v>57</v>
      </c>
      <c r="Z32" t="s">
        <v>58</v>
      </c>
      <c r="AA32" t="s">
        <v>59</v>
      </c>
      <c r="AB32" t="s">
        <v>60</v>
      </c>
      <c r="AC32" t="s">
        <v>86</v>
      </c>
      <c r="AD32" t="s">
        <v>87</v>
      </c>
    </row>
    <row r="33" spans="1:30" x14ac:dyDescent="0.35">
      <c r="Q33" t="s">
        <v>41</v>
      </c>
      <c r="R33">
        <v>4.2300000786781311E-2</v>
      </c>
      <c r="S33">
        <v>9.3199998140335083E-2</v>
      </c>
      <c r="T33">
        <v>9.3900002539157867E-2</v>
      </c>
      <c r="U33">
        <f>AVERAGE(S33:T33)</f>
        <v>9.3550000339746475E-2</v>
      </c>
      <c r="V33">
        <f>U33-R33</f>
        <v>5.1249999552965164E-2</v>
      </c>
      <c r="W33">
        <f>(U33-0.0527)/0.2257</f>
        <v>0.18099246938301497</v>
      </c>
      <c r="X33">
        <v>5.2000001072883606E-2</v>
      </c>
      <c r="Y33">
        <v>0.10480000078678131</v>
      </c>
      <c r="Z33">
        <v>0.13560000061988831</v>
      </c>
      <c r="AA33">
        <f>AVERAGE(Y33:Z33)</f>
        <v>0.12020000070333481</v>
      </c>
      <c r="AB33">
        <f>AA33-X33</f>
        <v>6.8199999630451202E-2</v>
      </c>
      <c r="AC33">
        <f>(AA33-0.0726)/0.8782</f>
        <v>5.4201777161620147E-2</v>
      </c>
      <c r="AD33">
        <f>AC33/W33</f>
        <v>0.29946979201062079</v>
      </c>
    </row>
    <row r="34" spans="1:30" x14ac:dyDescent="0.35">
      <c r="Q34" t="s">
        <v>42</v>
      </c>
      <c r="R34">
        <v>4.2599998414516449E-2</v>
      </c>
      <c r="S34">
        <v>8.6800001561641693E-2</v>
      </c>
      <c r="T34">
        <v>8.5600003600120544E-2</v>
      </c>
      <c r="U34">
        <f t="shared" ref="U34:U44" si="0">AVERAGE(S34:T34)</f>
        <v>8.6200002580881119E-2</v>
      </c>
      <c r="V34">
        <f t="shared" ref="V34:V44" si="1">U34-R34</f>
        <v>4.360000416636467E-2</v>
      </c>
      <c r="W34">
        <f t="shared" ref="W34:W44" si="2">(U34-0.0527)/0.2257</f>
        <v>0.14842712707523759</v>
      </c>
      <c r="X34">
        <v>4.2199999094009399E-2</v>
      </c>
      <c r="Y34">
        <v>0.11580000072717667</v>
      </c>
      <c r="Z34">
        <v>0.12269999831914902</v>
      </c>
      <c r="AA34">
        <f t="shared" ref="AA34:AA44" si="3">AVERAGE(Y34:Z34)</f>
        <v>0.11924999952316284</v>
      </c>
      <c r="AB34">
        <f t="shared" ref="AB34:AB44" si="4">AA34-X34</f>
        <v>7.7050000429153442E-2</v>
      </c>
      <c r="AC34">
        <f t="shared" ref="AC34:AC44" si="5">(AA34-0.0726)/0.8782</f>
        <v>5.3120017676113462E-2</v>
      </c>
      <c r="AD34">
        <f t="shared" ref="AD34:AD44" si="6">AC34/W34</f>
        <v>0.35788618106976477</v>
      </c>
    </row>
    <row r="35" spans="1:30" x14ac:dyDescent="0.35">
      <c r="A35" t="s">
        <v>37</v>
      </c>
      <c r="B35" s="1" t="s">
        <v>38</v>
      </c>
      <c r="Q35" t="s">
        <v>43</v>
      </c>
      <c r="R35">
        <v>4.1700001806020737E-2</v>
      </c>
      <c r="S35">
        <v>8.529999852180481E-2</v>
      </c>
      <c r="T35">
        <v>8.6300000548362732E-2</v>
      </c>
      <c r="U35">
        <f>AVERAGE(S35:T35)</f>
        <v>8.5799999535083771E-2</v>
      </c>
      <c r="V35">
        <f t="shared" si="1"/>
        <v>4.4099997729063034E-2</v>
      </c>
      <c r="W35">
        <f t="shared" si="2"/>
        <v>0.14665484951299854</v>
      </c>
      <c r="X35">
        <v>4.2700000107288361E-2</v>
      </c>
      <c r="Y35">
        <v>9.7499996423721313E-2</v>
      </c>
      <c r="Z35">
        <v>9.1700002551078796E-2</v>
      </c>
      <c r="AA35">
        <f t="shared" si="3"/>
        <v>9.4599999487400055E-2</v>
      </c>
      <c r="AB35">
        <f t="shared" si="4"/>
        <v>5.1899999380111694E-2</v>
      </c>
      <c r="AC35">
        <f t="shared" si="5"/>
        <v>2.5051240591437096E-2</v>
      </c>
      <c r="AD35">
        <f t="shared" si="6"/>
        <v>0.17081767616021942</v>
      </c>
    </row>
    <row r="36" spans="1:30" x14ac:dyDescent="0.35">
      <c r="Q36" t="s">
        <v>44</v>
      </c>
      <c r="R36">
        <v>4.2300000786781311E-2</v>
      </c>
      <c r="S36">
        <v>9.2900000512599945E-2</v>
      </c>
      <c r="T36">
        <v>9.6299998462200165E-2</v>
      </c>
      <c r="U36">
        <f t="shared" si="0"/>
        <v>9.4599999487400055E-2</v>
      </c>
      <c r="V36">
        <f t="shared" si="1"/>
        <v>5.2299998700618744E-2</v>
      </c>
      <c r="W36">
        <f t="shared" si="2"/>
        <v>0.18564465878334097</v>
      </c>
      <c r="X36">
        <v>4.1700001806020737E-2</v>
      </c>
      <c r="Y36">
        <v>9.960000216960907E-2</v>
      </c>
      <c r="Z36">
        <v>0.1103999987244606</v>
      </c>
      <c r="AA36">
        <f t="shared" si="3"/>
        <v>0.10500000044703484</v>
      </c>
      <c r="AB36">
        <f t="shared" si="4"/>
        <v>6.3299998641014099E-2</v>
      </c>
      <c r="AC36">
        <f t="shared" si="5"/>
        <v>3.6893646603319105E-2</v>
      </c>
      <c r="AD36">
        <f t="shared" si="6"/>
        <v>0.19873260477898436</v>
      </c>
    </row>
    <row r="37" spans="1:30" x14ac:dyDescent="0.35">
      <c r="Q37" t="s">
        <v>45</v>
      </c>
      <c r="R37">
        <v>4.2899999767541885E-2</v>
      </c>
      <c r="S37">
        <v>7.9300001263618469E-2</v>
      </c>
      <c r="T37">
        <v>8.150000125169754E-2</v>
      </c>
      <c r="U37">
        <f t="shared" si="0"/>
        <v>8.0400001257658005E-2</v>
      </c>
      <c r="V37">
        <f t="shared" si="1"/>
        <v>3.7500001490116119E-2</v>
      </c>
      <c r="W37">
        <f t="shared" si="2"/>
        <v>0.12272929223596812</v>
      </c>
      <c r="X37">
        <v>4.4100001454353333E-2</v>
      </c>
      <c r="Y37">
        <v>9.9299997091293335E-2</v>
      </c>
      <c r="Z37">
        <v>9.2500001192092896E-2</v>
      </c>
      <c r="AA37">
        <f t="shared" si="3"/>
        <v>9.5899999141693115E-2</v>
      </c>
      <c r="AB37">
        <f t="shared" si="4"/>
        <v>5.1799997687339783E-2</v>
      </c>
      <c r="AC37">
        <f t="shared" si="5"/>
        <v>2.6531540812677203E-2</v>
      </c>
      <c r="AD37">
        <f t="shared" si="6"/>
        <v>0.21617936785348491</v>
      </c>
    </row>
    <row r="38" spans="1:30" x14ac:dyDescent="0.35">
      <c r="Q38" t="s">
        <v>46</v>
      </c>
      <c r="R38">
        <v>4.6999998390674591E-2</v>
      </c>
      <c r="S38">
        <v>9.3500003218650818E-2</v>
      </c>
      <c r="T38">
        <v>9.3500003218650818E-2</v>
      </c>
      <c r="U38">
        <f t="shared" si="0"/>
        <v>9.3500003218650818E-2</v>
      </c>
      <c r="V38">
        <f t="shared" si="1"/>
        <v>4.6500004827976227E-2</v>
      </c>
      <c r="W38">
        <f t="shared" si="2"/>
        <v>0.18077094913004352</v>
      </c>
      <c r="X38">
        <v>4.7299999743700027E-2</v>
      </c>
      <c r="Y38">
        <v>0.1307000070810318</v>
      </c>
      <c r="Z38">
        <v>0.12540000677108765</v>
      </c>
      <c r="AA38">
        <f t="shared" si="3"/>
        <v>0.12805000692605972</v>
      </c>
      <c r="AB38">
        <f t="shared" si="4"/>
        <v>8.0750007182359695E-2</v>
      </c>
      <c r="AC38">
        <f t="shared" si="5"/>
        <v>6.3140522575791086E-2</v>
      </c>
      <c r="AD38">
        <f t="shared" si="6"/>
        <v>0.34928467698849597</v>
      </c>
    </row>
    <row r="39" spans="1:30" x14ac:dyDescent="0.35">
      <c r="Q39" t="s">
        <v>47</v>
      </c>
      <c r="R39">
        <v>4.1700001806020737E-2</v>
      </c>
      <c r="S39">
        <v>8.449999988079071E-2</v>
      </c>
      <c r="T39">
        <v>8.8799998164176941E-2</v>
      </c>
      <c r="U39">
        <f t="shared" si="0"/>
        <v>8.6649999022483826E-2</v>
      </c>
      <c r="V39">
        <f t="shared" si="1"/>
        <v>4.4949997216463089E-2</v>
      </c>
      <c r="W39">
        <f t="shared" si="2"/>
        <v>0.1504209083849527</v>
      </c>
      <c r="X39">
        <v>4.6900000423192978E-2</v>
      </c>
      <c r="Y39">
        <v>0.11010000109672546</v>
      </c>
      <c r="Z39">
        <v>0.11180000007152557</v>
      </c>
      <c r="AA39">
        <f t="shared" si="3"/>
        <v>0.11095000058412552</v>
      </c>
      <c r="AB39">
        <f t="shared" si="4"/>
        <v>6.4050000160932541E-2</v>
      </c>
      <c r="AC39">
        <f t="shared" si="5"/>
        <v>4.3668868804515509E-2</v>
      </c>
      <c r="AD39">
        <f t="shared" si="6"/>
        <v>0.29031116267932278</v>
      </c>
    </row>
    <row r="40" spans="1:30" x14ac:dyDescent="0.35">
      <c r="A40" t="s">
        <v>39</v>
      </c>
      <c r="Q40" t="s">
        <v>48</v>
      </c>
      <c r="R40">
        <v>4.309999942779541E-2</v>
      </c>
      <c r="S40">
        <v>8.2800000905990601E-2</v>
      </c>
      <c r="T40">
        <v>9.0300001204013824E-2</v>
      </c>
      <c r="U40">
        <f t="shared" si="0"/>
        <v>8.6550001055002213E-2</v>
      </c>
      <c r="V40">
        <f t="shared" si="1"/>
        <v>4.3450001627206802E-2</v>
      </c>
      <c r="W40">
        <f t="shared" si="2"/>
        <v>0.14997785137351446</v>
      </c>
      <c r="X40">
        <v>4.7400001436471939E-2</v>
      </c>
      <c r="Y40">
        <v>0.13500000536441803</v>
      </c>
      <c r="Z40">
        <v>0.13989999890327454</v>
      </c>
      <c r="AA40">
        <f t="shared" si="3"/>
        <v>0.13745000213384628</v>
      </c>
      <c r="AB40">
        <f t="shared" si="4"/>
        <v>9.0050000697374344E-2</v>
      </c>
      <c r="AC40">
        <f t="shared" si="5"/>
        <v>7.3844229257397281E-2</v>
      </c>
      <c r="AD40">
        <f t="shared" si="6"/>
        <v>0.49236756348436328</v>
      </c>
    </row>
    <row r="41" spans="1:30" x14ac:dyDescent="0.35">
      <c r="A41" t="s">
        <v>18</v>
      </c>
      <c r="E41" t="s">
        <v>19</v>
      </c>
      <c r="Q41" t="s">
        <v>49</v>
      </c>
      <c r="R41">
        <v>4.1900001466274261E-2</v>
      </c>
      <c r="S41">
        <v>0.38989999890327454</v>
      </c>
      <c r="T41">
        <v>7.980000227689743E-2</v>
      </c>
      <c r="U41">
        <f t="shared" si="0"/>
        <v>0.23485000059008598</v>
      </c>
      <c r="V41">
        <f t="shared" si="1"/>
        <v>0.19294999912381172</v>
      </c>
      <c r="W41">
        <f t="shared" si="2"/>
        <v>0.80704475228217087</v>
      </c>
      <c r="X41">
        <v>4.0600001811981201E-2</v>
      </c>
      <c r="Y41">
        <v>0.12060000002384186</v>
      </c>
      <c r="Z41">
        <v>0.1242000013589859</v>
      </c>
      <c r="AA41">
        <f t="shared" si="3"/>
        <v>0.12240000069141388</v>
      </c>
      <c r="AB41">
        <f t="shared" si="4"/>
        <v>8.1799998879432678E-2</v>
      </c>
      <c r="AC41">
        <f t="shared" si="5"/>
        <v>5.6706901265558968E-2</v>
      </c>
      <c r="AD41">
        <f t="shared" si="6"/>
        <v>7.0264878255143243E-2</v>
      </c>
    </row>
    <row r="42" spans="1:30" x14ac:dyDescent="0.35">
      <c r="A42" t="s">
        <v>20</v>
      </c>
      <c r="E42">
        <v>562</v>
      </c>
      <c r="F42" t="s">
        <v>21</v>
      </c>
      <c r="Q42" t="s">
        <v>50</v>
      </c>
      <c r="R42">
        <v>4.2300000786781311E-2</v>
      </c>
      <c r="S42">
        <v>0.14939999580383301</v>
      </c>
      <c r="T42">
        <v>7.9700000584125519E-2</v>
      </c>
      <c r="U42">
        <f t="shared" si="0"/>
        <v>0.11454999819397926</v>
      </c>
      <c r="V42">
        <f t="shared" si="1"/>
        <v>7.2249997407197952E-2</v>
      </c>
      <c r="W42">
        <f t="shared" si="2"/>
        <v>0.27403632341151646</v>
      </c>
      <c r="X42">
        <v>4.1099999099969864E-2</v>
      </c>
      <c r="Y42">
        <v>0.12200000137090683</v>
      </c>
      <c r="Z42">
        <v>0.12829999625682831</v>
      </c>
      <c r="AA42">
        <f t="shared" si="3"/>
        <v>0.12514999881386757</v>
      </c>
      <c r="AB42">
        <f t="shared" si="4"/>
        <v>8.4049999713897705E-2</v>
      </c>
      <c r="AC42">
        <f t="shared" si="5"/>
        <v>5.9838304274501902E-2</v>
      </c>
      <c r="AD42">
        <f t="shared" si="6"/>
        <v>0.21835902456129355</v>
      </c>
    </row>
    <row r="43" spans="1:30" x14ac:dyDescent="0.35">
      <c r="A43" t="s">
        <v>22</v>
      </c>
      <c r="E43">
        <v>30</v>
      </c>
      <c r="Q43" t="s">
        <v>51</v>
      </c>
      <c r="R43">
        <v>4.6100001782178879E-2</v>
      </c>
      <c r="S43">
        <v>8.619999885559082E-2</v>
      </c>
      <c r="T43">
        <v>8.6699999868869781E-2</v>
      </c>
      <c r="U43">
        <f t="shared" si="0"/>
        <v>8.6449999362230301E-2</v>
      </c>
      <c r="V43">
        <f t="shared" si="1"/>
        <v>4.0349997580051422E-2</v>
      </c>
      <c r="W43">
        <f t="shared" si="2"/>
        <v>0.14953477785658087</v>
      </c>
      <c r="X43">
        <v>4.4700000435113907E-2</v>
      </c>
      <c r="Y43">
        <v>0.14409999549388885</v>
      </c>
      <c r="Z43">
        <v>0.14339999854564667</v>
      </c>
      <c r="AA43">
        <f t="shared" si="3"/>
        <v>0.14374999701976776</v>
      </c>
      <c r="AB43">
        <f t="shared" si="4"/>
        <v>9.9049996584653854E-2</v>
      </c>
      <c r="AC43">
        <f t="shared" si="5"/>
        <v>8.1017987952365936E-2</v>
      </c>
      <c r="AD43">
        <f t="shared" si="6"/>
        <v>0.54180030300423132</v>
      </c>
    </row>
    <row r="44" spans="1:30" x14ac:dyDescent="0.35">
      <c r="A44" t="s">
        <v>23</v>
      </c>
      <c r="E44">
        <v>0</v>
      </c>
      <c r="F44" t="s">
        <v>24</v>
      </c>
      <c r="Q44" t="s">
        <v>52</v>
      </c>
      <c r="R44">
        <v>4.4300001114606857E-2</v>
      </c>
      <c r="S44">
        <v>9.7599998116493225E-2</v>
      </c>
      <c r="T44">
        <v>0.10989999771118164</v>
      </c>
      <c r="U44">
        <f t="shared" si="0"/>
        <v>0.10374999791383743</v>
      </c>
      <c r="V44">
        <f t="shared" si="1"/>
        <v>5.9449996799230576E-2</v>
      </c>
      <c r="W44">
        <f t="shared" si="2"/>
        <v>0.22618519235196027</v>
      </c>
      <c r="X44">
        <v>4.6199999749660492E-2</v>
      </c>
      <c r="Y44">
        <v>0.148499995470047</v>
      </c>
      <c r="Z44">
        <v>0.15240000188350677</v>
      </c>
      <c r="AA44">
        <f t="shared" si="3"/>
        <v>0.15044999867677689</v>
      </c>
      <c r="AB44">
        <f t="shared" si="4"/>
        <v>0.10424999892711639</v>
      </c>
      <c r="AC44">
        <f t="shared" si="5"/>
        <v>8.8647231469798332E-2</v>
      </c>
      <c r="AD44">
        <f t="shared" si="6"/>
        <v>0.39192323134865931</v>
      </c>
    </row>
    <row r="45" spans="1:30" x14ac:dyDescent="0.35">
      <c r="A45" t="s">
        <v>25</v>
      </c>
      <c r="B45" s="1" t="s">
        <v>38</v>
      </c>
    </row>
    <row r="47" spans="1:30" ht="15" thickBot="1" x14ac:dyDescent="0.4">
      <c r="B47" t="s">
        <v>27</v>
      </c>
    </row>
    <row r="48" spans="1:30" ht="15" thickBot="1" x14ac:dyDescent="0.4">
      <c r="A48" s="2" t="s">
        <v>28</v>
      </c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2">
        <v>12</v>
      </c>
      <c r="Q48" s="3" t="s">
        <v>62</v>
      </c>
      <c r="R48" s="12"/>
      <c r="S48" s="4" t="s">
        <v>63</v>
      </c>
      <c r="T48" s="4" t="s">
        <v>64</v>
      </c>
      <c r="Z48" t="s">
        <v>72</v>
      </c>
      <c r="AA48" t="s">
        <v>63</v>
      </c>
      <c r="AB48" t="s">
        <v>64</v>
      </c>
    </row>
    <row r="49" spans="1:28" ht="15" thickBot="1" x14ac:dyDescent="0.4">
      <c r="A49" s="2" t="s">
        <v>29</v>
      </c>
      <c r="B49">
        <v>4.6599999070167542E-2</v>
      </c>
      <c r="C49">
        <v>8.3499997854232788E-2</v>
      </c>
      <c r="D49">
        <v>0.10620000213384628</v>
      </c>
      <c r="E49">
        <v>4.2100001126527786E-2</v>
      </c>
      <c r="F49">
        <v>9.2699997127056122E-2</v>
      </c>
      <c r="G49">
        <v>9.5100000500679016E-2</v>
      </c>
      <c r="H49">
        <v>4.2700000107288361E-2</v>
      </c>
      <c r="I49">
        <v>7.8599996864795685E-2</v>
      </c>
      <c r="J49">
        <v>7.6300002634525299E-2</v>
      </c>
      <c r="K49">
        <v>4.1600000113248825E-2</v>
      </c>
      <c r="L49">
        <v>8.1200003623962402E-2</v>
      </c>
      <c r="M49">
        <v>8.619999885559082E-2</v>
      </c>
      <c r="Q49" s="5" t="s">
        <v>65</v>
      </c>
      <c r="R49" s="13"/>
      <c r="S49" s="6">
        <v>2</v>
      </c>
      <c r="T49">
        <v>0.49410000443458557</v>
      </c>
      <c r="Z49" s="7" t="s">
        <v>73</v>
      </c>
      <c r="AA49" s="8">
        <v>0.78125</v>
      </c>
      <c r="AB49">
        <v>0.73919999599456787</v>
      </c>
    </row>
    <row r="50" spans="1:28" ht="15" thickBot="1" x14ac:dyDescent="0.4">
      <c r="A50" s="2" t="s">
        <v>30</v>
      </c>
      <c r="B50">
        <v>4.2300000786781311E-2</v>
      </c>
      <c r="C50">
        <v>9.3199998140335083E-2</v>
      </c>
      <c r="D50">
        <v>9.3900002539157867E-2</v>
      </c>
      <c r="E50">
        <v>4.2599998414516449E-2</v>
      </c>
      <c r="F50">
        <v>8.6800001561641693E-2</v>
      </c>
      <c r="G50">
        <v>8.5600003600120544E-2</v>
      </c>
      <c r="H50">
        <v>4.1700001806020737E-2</v>
      </c>
      <c r="I50">
        <v>8.529999852180481E-2</v>
      </c>
      <c r="J50">
        <v>8.6300000548362732E-2</v>
      </c>
      <c r="K50">
        <v>4.2300000786781311E-2</v>
      </c>
      <c r="L50">
        <v>9.2900000512599945E-2</v>
      </c>
      <c r="M50">
        <v>9.6299998462200165E-2</v>
      </c>
      <c r="Q50" s="5" t="s">
        <v>66</v>
      </c>
      <c r="R50" s="13"/>
      <c r="S50" s="6">
        <v>1</v>
      </c>
      <c r="T50">
        <v>0.31400001049041748</v>
      </c>
      <c r="Z50" s="5" t="s">
        <v>74</v>
      </c>
      <c r="AA50" s="6">
        <v>0.390625</v>
      </c>
      <c r="AB50">
        <v>0.4489000141620636</v>
      </c>
    </row>
    <row r="51" spans="1:28" ht="15" thickBot="1" x14ac:dyDescent="0.4">
      <c r="A51" s="2" t="s">
        <v>31</v>
      </c>
      <c r="B51">
        <v>4.2500000447034836E-2</v>
      </c>
      <c r="C51">
        <v>8.0799996852874756E-2</v>
      </c>
      <c r="D51">
        <v>7.5400002300739288E-2</v>
      </c>
      <c r="E51">
        <v>4.5899998396635056E-2</v>
      </c>
      <c r="F51">
        <v>0.10000000149011612</v>
      </c>
      <c r="G51">
        <v>9.7400002181529999E-2</v>
      </c>
      <c r="H51">
        <v>4.5099999755620956E-2</v>
      </c>
      <c r="I51">
        <v>8.7600000202655792E-2</v>
      </c>
      <c r="J51">
        <v>8.8899999856948853E-2</v>
      </c>
      <c r="K51">
        <v>4.5699998736381531E-2</v>
      </c>
      <c r="L51">
        <v>0.10209999978542328</v>
      </c>
      <c r="M51">
        <v>0.10520000010728836</v>
      </c>
      <c r="Q51" s="5" t="s">
        <v>67</v>
      </c>
      <c r="R51" s="13"/>
      <c r="S51" s="6">
        <v>0.5</v>
      </c>
      <c r="T51">
        <v>0.14090000092983246</v>
      </c>
      <c r="Z51" s="5" t="s">
        <v>75</v>
      </c>
      <c r="AA51" s="6">
        <v>0.1953125</v>
      </c>
      <c r="AB51">
        <v>0.25879999995231628</v>
      </c>
    </row>
    <row r="52" spans="1:28" ht="15" thickBot="1" x14ac:dyDescent="0.4">
      <c r="A52" s="2" t="s">
        <v>32</v>
      </c>
      <c r="B52">
        <v>4.2899999767541885E-2</v>
      </c>
      <c r="C52">
        <v>7.9300001263618469E-2</v>
      </c>
      <c r="D52">
        <v>8.150000125169754E-2</v>
      </c>
      <c r="E52">
        <v>4.6999998390674591E-2</v>
      </c>
      <c r="F52">
        <v>9.3500003218650818E-2</v>
      </c>
      <c r="G52">
        <v>9.3500003218650818E-2</v>
      </c>
      <c r="H52">
        <v>4.1700001806020737E-2</v>
      </c>
      <c r="I52">
        <v>8.449999988079071E-2</v>
      </c>
      <c r="J52">
        <v>8.8799998164176941E-2</v>
      </c>
      <c r="K52">
        <v>4.309999942779541E-2</v>
      </c>
      <c r="L52">
        <v>8.2800000905990601E-2</v>
      </c>
      <c r="M52">
        <v>9.0300001204013824E-2</v>
      </c>
      <c r="Q52" s="5" t="s">
        <v>68</v>
      </c>
      <c r="R52" s="13"/>
      <c r="S52" s="6">
        <v>0.25</v>
      </c>
      <c r="T52">
        <v>9.3199998140335083E-2</v>
      </c>
      <c r="Z52" s="5" t="s">
        <v>76</v>
      </c>
      <c r="AA52" s="6">
        <v>9.765625E-2</v>
      </c>
      <c r="AB52">
        <v>0.16089999675750732</v>
      </c>
    </row>
    <row r="53" spans="1:28" ht="15" thickBot="1" x14ac:dyDescent="0.4">
      <c r="A53" s="2" t="s">
        <v>33</v>
      </c>
      <c r="B53">
        <v>4.0300000458955765E-2</v>
      </c>
      <c r="C53">
        <v>9.3400001525878906E-2</v>
      </c>
      <c r="D53">
        <v>9.6500001847743988E-2</v>
      </c>
      <c r="E53">
        <v>4.0899999439716339E-2</v>
      </c>
      <c r="F53">
        <v>9.5299996435642242E-2</v>
      </c>
      <c r="G53">
        <v>0.10069999843835831</v>
      </c>
      <c r="H53">
        <v>4.479999840259552E-2</v>
      </c>
      <c r="I53">
        <v>0.10920000076293945</v>
      </c>
      <c r="J53">
        <v>0.10939999669790268</v>
      </c>
      <c r="K53">
        <v>4.5899998396635056E-2</v>
      </c>
      <c r="L53">
        <v>0.11029999703168869</v>
      </c>
      <c r="M53">
        <v>0.11479999870061874</v>
      </c>
      <c r="Q53" s="5" t="s">
        <v>69</v>
      </c>
      <c r="R53" s="13"/>
      <c r="S53" s="6">
        <v>0.125</v>
      </c>
      <c r="T53">
        <v>7.8100003302097321E-2</v>
      </c>
      <c r="Z53" s="5" t="s">
        <v>77</v>
      </c>
      <c r="AA53" s="6">
        <v>4.8828125E-2</v>
      </c>
      <c r="AB53">
        <v>0.10180000215768814</v>
      </c>
    </row>
    <row r="54" spans="1:28" ht="15" thickBot="1" x14ac:dyDescent="0.4">
      <c r="A54" s="2" t="s">
        <v>34</v>
      </c>
      <c r="B54">
        <v>4.1900001466274261E-2</v>
      </c>
      <c r="C54">
        <v>0.38989999890327454</v>
      </c>
      <c r="D54">
        <v>7.980000227689743E-2</v>
      </c>
      <c r="E54">
        <v>4.2300000786781311E-2</v>
      </c>
      <c r="F54">
        <v>0.14939999580383301</v>
      </c>
      <c r="G54">
        <v>7.9700000584125519E-2</v>
      </c>
      <c r="H54">
        <v>4.6100001782178879E-2</v>
      </c>
      <c r="I54">
        <v>8.619999885559082E-2</v>
      </c>
      <c r="J54">
        <v>8.6699999868869781E-2</v>
      </c>
      <c r="K54">
        <v>4.4300001114606857E-2</v>
      </c>
      <c r="L54">
        <v>9.7599998116493225E-2</v>
      </c>
      <c r="M54">
        <v>0.10989999771118164</v>
      </c>
      <c r="Q54" s="5" t="s">
        <v>70</v>
      </c>
      <c r="R54" s="13"/>
      <c r="S54" s="6">
        <v>6.25E-2</v>
      </c>
      <c r="T54">
        <v>8.4700003266334534E-2</v>
      </c>
      <c r="Z54" s="5" t="s">
        <v>78</v>
      </c>
      <c r="AA54" s="6">
        <v>2.44140625E-2</v>
      </c>
      <c r="AB54">
        <v>8.4299996495246887E-2</v>
      </c>
    </row>
    <row r="55" spans="1:28" ht="15" thickBot="1" x14ac:dyDescent="0.4">
      <c r="A55" s="2" t="s">
        <v>35</v>
      </c>
      <c r="B55">
        <v>0.49059998989105225</v>
      </c>
      <c r="C55">
        <v>0.30649998784065247</v>
      </c>
      <c r="D55">
        <v>0.18219999969005585</v>
      </c>
      <c r="E55">
        <v>0.11940000206232071</v>
      </c>
      <c r="F55">
        <v>8.2000002264976501E-2</v>
      </c>
      <c r="G55">
        <v>6.9700002670288086E-2</v>
      </c>
      <c r="H55">
        <v>7.5400002300739288E-2</v>
      </c>
      <c r="I55">
        <v>6.8099997937679291E-2</v>
      </c>
      <c r="J55">
        <v>5.429999902844429E-2</v>
      </c>
      <c r="K55">
        <v>4.2300000786781311E-2</v>
      </c>
      <c r="L55">
        <v>4.3299999088048935E-2</v>
      </c>
      <c r="M55">
        <v>4.3299999088048935E-2</v>
      </c>
      <c r="Q55" s="5" t="s">
        <v>71</v>
      </c>
      <c r="R55" s="13"/>
      <c r="S55" s="6">
        <v>3.125E-2</v>
      </c>
      <c r="Z55" s="5" t="s">
        <v>79</v>
      </c>
      <c r="AA55" s="6">
        <v>1.220703125E-2</v>
      </c>
      <c r="AB55">
        <v>8.7700001895427704E-2</v>
      </c>
    </row>
    <row r="56" spans="1:28" ht="15" thickBot="1" x14ac:dyDescent="0.4">
      <c r="A56" s="2" t="s">
        <v>36</v>
      </c>
      <c r="B56">
        <v>0.49410000443458557</v>
      </c>
      <c r="C56">
        <v>0.31400001049041748</v>
      </c>
      <c r="D56">
        <v>0.14090000092983246</v>
      </c>
      <c r="E56">
        <v>9.3199998140335083E-2</v>
      </c>
      <c r="F56">
        <v>7.8100003302097321E-2</v>
      </c>
      <c r="G56">
        <v>8.4700003266334534E-2</v>
      </c>
      <c r="H56">
        <v>8.5500001907348633E-2</v>
      </c>
      <c r="I56">
        <v>4.309999942779541E-2</v>
      </c>
      <c r="J56">
        <v>4.2500000447034836E-2</v>
      </c>
      <c r="K56">
        <v>4.4100001454353333E-2</v>
      </c>
      <c r="L56">
        <v>4.3299999088048935E-2</v>
      </c>
      <c r="M56">
        <v>4.2899999767541885E-2</v>
      </c>
      <c r="Z56" s="5" t="s">
        <v>80</v>
      </c>
      <c r="AA56" s="6">
        <v>6.103515625E-3</v>
      </c>
      <c r="AB56">
        <v>7.850000262260437E-2</v>
      </c>
    </row>
    <row r="57" spans="1:28" ht="15" thickBot="1" x14ac:dyDescent="0.4">
      <c r="Z57" s="5" t="s">
        <v>81</v>
      </c>
      <c r="AA57" s="6">
        <v>3.0517578130000002E-3</v>
      </c>
      <c r="AB57">
        <v>6.2600001692771912E-2</v>
      </c>
    </row>
    <row r="58" spans="1:28" ht="15" thickBot="1" x14ac:dyDescent="0.4">
      <c r="Z58" s="9" t="s">
        <v>82</v>
      </c>
      <c r="AA58" s="10">
        <v>0</v>
      </c>
      <c r="AB58" s="11"/>
    </row>
    <row r="60" spans="1:28" x14ac:dyDescent="0.35">
      <c r="A60" t="s">
        <v>37</v>
      </c>
      <c r="B60" s="1" t="s">
        <v>40</v>
      </c>
    </row>
  </sheetData>
  <pageMargins left="0.7" right="0.7" top="0.75" bottom="0.75" header="0.3" footer="0.3"/>
  <ignoredErrors>
    <ignoredError sqref="U33" formulaRange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Mi42fDE0NzI3OC8yL0VudHJ5UGFydC8zNTI2ODY0NjAwfDYuNg==</eid>
  <version>1</version>
  <updated-at>2025-06-13T03:34:11Z</updated-at>
</LabArchives>
</file>

<file path=customXml/itemProps1.xml><?xml version="1.0" encoding="utf-8"?>
<ds:datastoreItem xmlns:ds="http://schemas.openxmlformats.org/officeDocument/2006/customXml" ds:itemID="{2FA04AD7-7258-416F-A05B-8111712C84A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Anannya Gautam</cp:lastModifiedBy>
  <dcterms:created xsi:type="dcterms:W3CDTF">2025-06-13T03:29:39Z</dcterms:created>
  <dcterms:modified xsi:type="dcterms:W3CDTF">2025-06-13T08:19:44Z</dcterms:modified>
</cp:coreProperties>
</file>