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TAG ASSAY\RUNS\"/>
    </mc:Choice>
  </mc:AlternateContent>
  <xr:revisionPtr revIDLastSave="0" documentId="13_ncr:1_{57D7A400-7365-4789-A26D-A25BE755C83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2" i="2" l="1"/>
  <c r="AE13" i="2"/>
  <c r="AE14" i="2"/>
  <c r="AE15" i="2"/>
  <c r="AE17" i="2"/>
  <c r="AE18" i="2"/>
  <c r="AE19" i="2"/>
  <c r="AE20" i="2"/>
  <c r="AE22" i="2"/>
  <c r="AE11" i="2"/>
  <c r="AD12" i="2"/>
  <c r="AD13" i="2"/>
  <c r="AD14" i="2"/>
  <c r="AD15" i="2"/>
  <c r="AD16" i="2"/>
  <c r="AD17" i="2"/>
  <c r="AD18" i="2"/>
  <c r="AD19" i="2"/>
  <c r="AD20" i="2"/>
  <c r="AD21" i="2"/>
  <c r="AD22" i="2"/>
  <c r="AD11" i="2"/>
  <c r="AC12" i="2"/>
  <c r="AC13" i="2"/>
  <c r="AC14" i="2"/>
  <c r="AC15" i="2"/>
  <c r="AC16" i="2"/>
  <c r="AC17" i="2"/>
  <c r="AC18" i="2"/>
  <c r="AC19" i="2"/>
  <c r="AC20" i="2"/>
  <c r="AC21" i="2"/>
  <c r="AC22" i="2"/>
  <c r="AC11" i="2"/>
  <c r="AB12" i="2"/>
  <c r="AB13" i="2"/>
  <c r="AB14" i="2"/>
  <c r="AB15" i="2"/>
  <c r="AB16" i="2"/>
  <c r="AB17" i="2"/>
  <c r="AB18" i="2"/>
  <c r="AB19" i="2"/>
  <c r="AB20" i="2"/>
  <c r="AB21" i="2"/>
  <c r="AB22" i="2"/>
  <c r="AB11" i="2"/>
  <c r="X12" i="2"/>
  <c r="X13" i="2"/>
  <c r="X14" i="2"/>
  <c r="X15" i="2"/>
  <c r="X16" i="2"/>
  <c r="X17" i="2"/>
  <c r="X18" i="2"/>
  <c r="X19" i="2"/>
  <c r="X20" i="2"/>
  <c r="X21" i="2"/>
  <c r="X22" i="2"/>
  <c r="X11" i="2"/>
  <c r="W12" i="2"/>
  <c r="W13" i="2"/>
  <c r="W14" i="2"/>
  <c r="W15" i="2"/>
  <c r="W16" i="2"/>
  <c r="W17" i="2"/>
  <c r="W18" i="2"/>
  <c r="W19" i="2"/>
  <c r="W20" i="2"/>
  <c r="W21" i="2"/>
  <c r="W22" i="2"/>
  <c r="W11" i="2"/>
  <c r="V12" i="2"/>
  <c r="V13" i="2"/>
  <c r="V14" i="2"/>
  <c r="V15" i="2"/>
  <c r="V16" i="2"/>
  <c r="V17" i="2"/>
  <c r="V18" i="2"/>
  <c r="V19" i="2"/>
  <c r="V20" i="2"/>
  <c r="V21" i="2"/>
  <c r="V22" i="2"/>
  <c r="V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FPO, V_1.03_Safire2 FP  (V_1.03_Safire2 FP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<sst xmlns="http://schemas.openxmlformats.org/spreadsheetml/2006/main" count="110" uniqueCount="89">
  <si>
    <t>Application: Tecan i-control</t>
  </si>
  <si>
    <t>Tecan i-control , 1.10.4.0</t>
  </si>
  <si>
    <t>Device: infinite M1000Pro</t>
  </si>
  <si>
    <t>Serial number: 1407000083</t>
  </si>
  <si>
    <t>Firmware: V_1.05_11/2011_S3LCE_ALPHA (Nov  3 2011/09.27.24)</t>
  </si>
  <si>
    <t>MAI, V_1.05_11/2011_S3LCE_ALPHA (Nov  3 2011/09.27.24)</t>
  </si>
  <si>
    <t>Date:</t>
  </si>
  <si>
    <t>13/06/2025</t>
  </si>
  <si>
    <t>Time:</t>
  </si>
  <si>
    <t>4:57:57 PM</t>
  </si>
  <si>
    <t>System</t>
  </si>
  <si>
    <t>TECAN-HP</t>
  </si>
  <si>
    <t>User</t>
  </si>
  <si>
    <t>Tecan-HP\Tecan</t>
  </si>
  <si>
    <t>Plate</t>
  </si>
  <si>
    <t>Greiner 96 Flat Bottom Transparent Polystyrene Cat. No.: 655101/655161/655192 [GRE96ft.pdfx]</t>
  </si>
  <si>
    <t>Plate-ID (Stacker)</t>
  </si>
  <si>
    <t>Label: tag</t>
  </si>
  <si>
    <t>Mode</t>
  </si>
  <si>
    <t>Absorbance</t>
  </si>
  <si>
    <t>Wavelength</t>
  </si>
  <si>
    <t>nm</t>
  </si>
  <si>
    <t>Number of Flashes</t>
  </si>
  <si>
    <t>Settle Time</t>
  </si>
  <si>
    <t>ms</t>
  </si>
  <si>
    <t>Start Time:</t>
  </si>
  <si>
    <t>13/06/2025 4:57:57 PM</t>
  </si>
  <si>
    <t>Temperature: 24.1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</si>
  <si>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</si>
  <si>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</si>
  <si>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</si>
  <si>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</si>
  <si>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</si>
  <si>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</si>
  <si>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</si>
  <si>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</si>
  <si>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</si>
  <si>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</si>
  <si>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13/06/2025 4:58:12 PM</t>
  </si>
  <si>
    <t>Label: protein</t>
  </si>
  <si>
    <t>Temperature: 24 °C</t>
  </si>
  <si>
    <t>13/06/2025 4:58:26 PM</t>
  </si>
  <si>
    <t>07B.6.1</t>
  </si>
  <si>
    <t>07B.6.2</t>
  </si>
  <si>
    <t>07C.3.1</t>
  </si>
  <si>
    <t>07C.3.2</t>
  </si>
  <si>
    <t>07C.4.1</t>
  </si>
  <si>
    <t>07C.4.2</t>
  </si>
  <si>
    <t>07C.5.1</t>
  </si>
  <si>
    <t>07C.5.2</t>
  </si>
  <si>
    <t>07C.6.1</t>
  </si>
  <si>
    <t>07C.6.2</t>
  </si>
  <si>
    <t>07D.3.1</t>
  </si>
  <si>
    <t>07D.3.2</t>
  </si>
  <si>
    <t xml:space="preserve">Sample </t>
  </si>
  <si>
    <t>Blank</t>
  </si>
  <si>
    <t xml:space="preserve">P abs 1 </t>
  </si>
  <si>
    <t xml:space="preserve">P abs 2 </t>
  </si>
  <si>
    <t xml:space="preserve">Avg </t>
  </si>
  <si>
    <t xml:space="preserve">Normalised P </t>
  </si>
  <si>
    <t>Conc P</t>
  </si>
  <si>
    <t>Blank T</t>
  </si>
  <si>
    <t>T abs 1</t>
  </si>
  <si>
    <t xml:space="preserve">T abs 2 </t>
  </si>
  <si>
    <t>Avg</t>
  </si>
  <si>
    <t>Normalised T</t>
  </si>
  <si>
    <t xml:space="preserve">Conc T </t>
  </si>
  <si>
    <t>T/P</t>
  </si>
  <si>
    <t>Protein</t>
  </si>
  <si>
    <t>Conc</t>
  </si>
  <si>
    <t>Abs</t>
  </si>
  <si>
    <t>AA</t>
  </si>
  <si>
    <t>BB</t>
  </si>
  <si>
    <t>CC</t>
  </si>
  <si>
    <t>DD</t>
  </si>
  <si>
    <t>EE</t>
  </si>
  <si>
    <t>FF</t>
  </si>
  <si>
    <t>GG</t>
  </si>
  <si>
    <t>Glycerol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</si>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</sst>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rgb="FF000000"/>
      <name val="Arial"/>
      <family val="2"/>
    </font>
    <font>
      <sz val="11"/>
      <color rgb="FF2222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FE2F3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4">
    <xf numFmtId="0" fontId="0" fillId="0" borderId="0" xfId="0"/>
    <xf numFmtId="0" fontId="0" fillId="0" borderId="0" xfId="0" quotePrefix="1"/>
    <xf numFmtId="0" fontId="1" fillId="9" borderId="0" xfId="0" applyFont="1" applyFill="1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vertical="center" wrapText="1"/>
    </xf>
    <xf numFmtId="0" fontId="6" fillId="10" borderId="1" xfId="0" applyFont="1" applyFill="1" applyBorder="1" applyAlignment="1">
      <alignment vertical="center" wrapText="1"/>
    </xf>
    <xf numFmtId="0" fontId="6" fillId="10" borderId="2" xfId="0" applyFont="1" applyFill="1" applyBorder="1" applyAlignment="1">
      <alignment horizontal="right" vertical="center" wrapText="1"/>
    </xf>
    <xf numFmtId="0" fontId="6" fillId="10" borderId="3" xfId="0" applyFont="1" applyFill="1" applyBorder="1" applyAlignment="1">
      <alignment vertical="center" wrapText="1"/>
    </xf>
    <xf numFmtId="0" fontId="6" fillId="10" borderId="4" xfId="0" applyFont="1" applyFill="1" applyBorder="1" applyAlignment="1">
      <alignment horizontal="right" vertical="center" wrapText="1"/>
    </xf>
    <xf numFmtId="0" fontId="7" fillId="10" borderId="4" xfId="0" applyFont="1" applyFill="1" applyBorder="1" applyAlignment="1">
      <alignment vertical="center" wrapText="1"/>
    </xf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Sheet2!$U$36:$U$42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</c:numCache>
            </c:numRef>
          </c:xVal>
          <c:yVal>
            <c:numRef>
              <c:f>Sheet2!$V$36:$V$42</c:f>
              <c:numCache>
                <c:formatCode>General</c:formatCode>
                <c:ptCount val="7"/>
                <c:pt idx="0">
                  <c:v>0.44629999995231628</c:v>
                </c:pt>
                <c:pt idx="1">
                  <c:v>0.28429999947547913</c:v>
                </c:pt>
                <c:pt idx="2">
                  <c:v>0.19529999792575836</c:v>
                </c:pt>
                <c:pt idx="3">
                  <c:v>0.10419999808073044</c:v>
                </c:pt>
                <c:pt idx="4">
                  <c:v>9.4200000166893005E-2</c:v>
                </c:pt>
                <c:pt idx="5">
                  <c:v>7.8800000250339508E-2</c:v>
                </c:pt>
                <c:pt idx="6">
                  <c:v>5.3100001066923141E-2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1-4981-B7F9-769AE44CB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84047"/>
        <c:axId val="654587407"/>
      </c:scatterChart>
      <c:valAx>
        <c:axId val="65458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87407"/>
        <c:crosses val="autoZero"/>
        <c:crossBetween val="midCat"/>
      </c:valAx>
      <c:valAx>
        <c:axId val="6545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8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Sheet2!$AC$35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Sheet2!$AB$36:$AB$44</c:f>
              <c:numCache>
                <c:formatCode>General</c:formatCode>
                <c:ptCount val="9"/>
                <c:pt idx="0">
                  <c:v>0.78125</c:v>
                </c:pt>
                <c:pt idx="1">
                  <c:v>0.390625</c:v>
                </c:pt>
                <c:pt idx="2">
                  <c:v>0.1953125</c:v>
                </c:pt>
                <c:pt idx="3">
                  <c:v>9.765625E-2</c:v>
                </c:pt>
                <c:pt idx="4">
                  <c:v>4.8828125E-2</c:v>
                </c:pt>
                <c:pt idx="5">
                  <c:v>2.44140625E-2</c:v>
                </c:pt>
                <c:pt idx="6">
                  <c:v>1.220703125E-2</c:v>
                </c:pt>
                <c:pt idx="7">
                  <c:v>6.103515625E-3</c:v>
                </c:pt>
                <c:pt idx="8">
                  <c:v>3.0517578130000002E-3</c:v>
                </c:pt>
              </c:numCache>
            </c:numRef>
          </c:xVal>
          <c:yVal>
            <c:numRef>
              <c:f>Sheet2!$AC$36:$AC$44</c:f>
              <c:numCache>
                <c:formatCode>General</c:formatCode>
                <c:ptCount val="9"/>
                <c:pt idx="0">
                  <c:v>0.86070001125335693</c:v>
                </c:pt>
                <c:pt idx="1">
                  <c:v>0.48809999227523804</c:v>
                </c:pt>
                <c:pt idx="2">
                  <c:v>0.30349999666213989</c:v>
                </c:pt>
                <c:pt idx="3">
                  <c:v>0.20090000331401825</c:v>
                </c:pt>
                <c:pt idx="4">
                  <c:v>0.11599999666213989</c:v>
                </c:pt>
                <c:pt idx="5">
                  <c:v>0.1160999983549118</c:v>
                </c:pt>
                <c:pt idx="6">
                  <c:v>0.10069999843835831</c:v>
                </c:pt>
                <c:pt idx="7">
                  <c:v>0.10689999908208847</c:v>
                </c:pt>
                <c:pt idx="8">
                  <c:v>9.1099999845027924E-2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C-4C99-93F1-460811620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79247"/>
        <c:axId val="654596047"/>
      </c:scatterChart>
      <c:valAx>
        <c:axId val="65457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96047"/>
        <c:crosses val="autoZero"/>
        <c:crossBetween val="midCat"/>
      </c:valAx>
      <c:valAx>
        <c:axId val="6545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7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3968</xdr:colOff>
      <xdr:row>45</xdr:row>
      <xdr:rowOff>53181</xdr:rowOff>
    </xdr:from>
    <xdr:to>
      <xdr:col>24</xdr:col>
      <xdr:colOff>35718</xdr:colOff>
      <xdr:row>60</xdr:row>
      <xdr:rowOff>57943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EB072-C734-F12B-AD2A-1837E938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297656</xdr:colOff>
      <xdr:row>45</xdr:row>
      <xdr:rowOff>5556</xdr:rowOff>
    </xdr:from>
    <xdr:to>
      <xdr:col>33</xdr:col>
      <xdr:colOff>591344</xdr:colOff>
      <xdr:row>60</xdr:row>
      <xdr:rowOff>10319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1EBE39-A3B3-D9EB-23D2-FECEEC295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"/>
  <sheetViews>
    <sheetView tabSelected="1" topLeftCell="L4" zoomScale="99" workbookViewId="0">
      <selection activeCell="Y29" sqref="Y29"/>
    </sheetView>
  </sheetViews>
  <sheetFormatPr defaultRowHeight="14.5" x14ac:dyDescent="0.35"/>
  <cols>
    <col min="11" max="13" width="8.81640625" bestFit="1" customWidth="1"/>
    <col min="19" max="22" width="8.81640625" bestFit="1" customWidth="1"/>
    <col min="23" max="23" width="12.54296875" bestFit="1" customWidth="1"/>
    <col min="24" max="27" width="8.81640625" bestFit="1" customWidth="1"/>
    <col min="28" max="28" width="12.90625" bestFit="1" customWidth="1"/>
    <col min="29" max="29" width="12.36328125" bestFit="1" customWidth="1"/>
    <col min="30" max="31" width="8.81640625" bestFit="1" customWidth="1"/>
    <col min="34" max="36" width="8.81640625" bestFit="1" customWidth="1"/>
  </cols>
  <sheetData>
    <row r="1" spans="1:31" x14ac:dyDescent="0.35">
      <c r="A1" t="s">
        <v>0</v>
      </c>
      <c r="E1" t="s">
        <v>1</v>
      </c>
    </row>
    <row r="2" spans="1:31" x14ac:dyDescent="0.35">
      <c r="A2" t="s">
        <v>2</v>
      </c>
      <c r="E2" t="s">
        <v>3</v>
      </c>
    </row>
    <row r="3" spans="1:31" x14ac:dyDescent="0.35">
      <c r="A3" t="s">
        <v>4</v>
      </c>
      <c r="E3" t="s">
        <v>5</v>
      </c>
    </row>
    <row r="5" spans="1:31" x14ac:dyDescent="0.35">
      <c r="A5" t="s">
        <v>6</v>
      </c>
      <c r="B5" t="s">
        <v>7</v>
      </c>
    </row>
    <row r="6" spans="1:31" x14ac:dyDescent="0.35">
      <c r="A6" t="s">
        <v>8</v>
      </c>
      <c r="B6" s="1" t="s">
        <v>9</v>
      </c>
    </row>
    <row r="9" spans="1:31" x14ac:dyDescent="0.35">
      <c r="A9" t="s">
        <v>10</v>
      </c>
      <c r="E9" t="s">
        <v>11</v>
      </c>
    </row>
    <row r="10" spans="1:31" x14ac:dyDescent="0.35">
      <c r="A10" t="s">
        <v>12</v>
      </c>
      <c r="E10" t="s">
        <v>13</v>
      </c>
      <c r="R10" t="s">
        <v>54</v>
      </c>
      <c r="S10" t="s">
        <v>55</v>
      </c>
      <c r="T10" t="s">
        <v>56</v>
      </c>
      <c r="U10" t="s">
        <v>57</v>
      </c>
      <c r="V10" t="s">
        <v>58</v>
      </c>
      <c r="W10" t="s">
        <v>59</v>
      </c>
      <c r="X10" t="s">
        <v>60</v>
      </c>
      <c r="Y10" t="s">
        <v>61</v>
      </c>
      <c r="Z10" t="s">
        <v>62</v>
      </c>
      <c r="AA10" t="s">
        <v>63</v>
      </c>
      <c r="AB10" t="s">
        <v>64</v>
      </c>
      <c r="AC10" t="s">
        <v>65</v>
      </c>
      <c r="AD10" t="s">
        <v>66</v>
      </c>
      <c r="AE10" t="s">
        <v>67</v>
      </c>
    </row>
    <row r="11" spans="1:31" x14ac:dyDescent="0.35">
      <c r="A11" t="s">
        <v>14</v>
      </c>
      <c r="E11" t="s">
        <v>15</v>
      </c>
      <c r="R11" t="s">
        <v>42</v>
      </c>
      <c r="S11">
        <v>4.5600000768899918E-2</v>
      </c>
      <c r="T11">
        <v>9.7199998795986176E-2</v>
      </c>
      <c r="U11">
        <v>7.9400002956390381E-2</v>
      </c>
      <c r="V11">
        <f>AVERAGE(T11:U11)</f>
        <v>8.8300000876188278E-2</v>
      </c>
      <c r="W11">
        <f>V11-S11</f>
        <v>4.2700000107288361E-2</v>
      </c>
      <c r="X11">
        <f>(V11-0.0679)/0.1968</f>
        <v>0.10365854103754205</v>
      </c>
      <c r="Y11">
        <v>4.6199999749660492E-2</v>
      </c>
      <c r="Z11">
        <v>0.16650000214576721</v>
      </c>
      <c r="AA11">
        <v>0.25150001049041748</v>
      </c>
      <c r="AB11">
        <f>AVERAGE(Z11:AA11)</f>
        <v>0.20900000631809235</v>
      </c>
      <c r="AC11">
        <f>AB11-Y11</f>
        <v>0.16280000656843185</v>
      </c>
      <c r="AD11">
        <f>(AB11-0.0929)/0.9926</f>
        <v>0.11696555139844081</v>
      </c>
      <c r="AE11">
        <f>AD11/X11</f>
        <v>1.1283735062032116</v>
      </c>
    </row>
    <row r="12" spans="1:31" x14ac:dyDescent="0.35">
      <c r="A12" t="s">
        <v>16</v>
      </c>
      <c r="R12" t="s">
        <v>43</v>
      </c>
      <c r="S12">
        <v>4.3299999088048935E-2</v>
      </c>
      <c r="T12">
        <v>0.30189999938011169</v>
      </c>
      <c r="U12">
        <v>8.5199996829032898E-2</v>
      </c>
      <c r="V12">
        <f t="shared" ref="V12:V22" si="0">AVERAGE(T12:U12)</f>
        <v>0.1935499981045723</v>
      </c>
      <c r="W12">
        <f t="shared" ref="W12:W22" si="1">V12-S12</f>
        <v>0.15024999901652336</v>
      </c>
      <c r="X12">
        <f t="shared" ref="X12:X22" si="2">(V12-0.0679)/0.1968</f>
        <v>0.63846543752323315</v>
      </c>
      <c r="Y12">
        <v>4.5000001788139343E-2</v>
      </c>
      <c r="Z12">
        <v>0.1534000039100647</v>
      </c>
      <c r="AA12">
        <v>0.14869999885559082</v>
      </c>
      <c r="AB12">
        <f t="shared" ref="AB12:AB22" si="3">AVERAGE(Z12:AA12)</f>
        <v>0.15105000138282776</v>
      </c>
      <c r="AC12">
        <f t="shared" ref="AC12:AC22" si="4">AB12-Y12</f>
        <v>0.10604999959468842</v>
      </c>
      <c r="AD12">
        <f t="shared" ref="AD12:AD22" si="5">(AB12-0.0929)/0.9926</f>
        <v>5.8583519426584484E-2</v>
      </c>
      <c r="AE12">
        <f t="shared" ref="AE12:AE22" si="6">AD12/X12</f>
        <v>9.1756759228572474E-2</v>
      </c>
    </row>
    <row r="13" spans="1:31" x14ac:dyDescent="0.35">
      <c r="R13" t="s">
        <v>44</v>
      </c>
      <c r="S13">
        <v>0.273499995470047</v>
      </c>
      <c r="T13">
        <v>0.10000000149011612</v>
      </c>
      <c r="U13">
        <v>7.1400001645088196E-2</v>
      </c>
      <c r="V13">
        <f t="shared" si="0"/>
        <v>8.5700001567602158E-2</v>
      </c>
      <c r="W13">
        <f t="shared" si="1"/>
        <v>-0.18779999390244484</v>
      </c>
      <c r="X13">
        <f t="shared" si="2"/>
        <v>9.044716243700282E-2</v>
      </c>
      <c r="Y13">
        <v>4.6399999409914017E-2</v>
      </c>
      <c r="Z13">
        <v>0.18240000307559967</v>
      </c>
      <c r="AA13">
        <v>0.16179999709129333</v>
      </c>
      <c r="AB13">
        <f t="shared" si="3"/>
        <v>0.1721000000834465</v>
      </c>
      <c r="AC13">
        <f t="shared" si="4"/>
        <v>0.12570000067353249</v>
      </c>
      <c r="AD13">
        <f t="shared" si="5"/>
        <v>7.9790449409073649E-2</v>
      </c>
      <c r="AE13">
        <f t="shared" si="6"/>
        <v>0.88217747532597657</v>
      </c>
    </row>
    <row r="14" spans="1:31" x14ac:dyDescent="0.35">
      <c r="R14" t="s">
        <v>45</v>
      </c>
      <c r="S14">
        <v>4.2899999767541885E-2</v>
      </c>
      <c r="T14">
        <v>0.2637999951839447</v>
      </c>
      <c r="U14">
        <v>9.920000284910202E-2</v>
      </c>
      <c r="V14">
        <f t="shared" si="0"/>
        <v>0.18149999901652336</v>
      </c>
      <c r="W14">
        <f t="shared" si="1"/>
        <v>0.13859999924898148</v>
      </c>
      <c r="X14">
        <f t="shared" si="2"/>
        <v>0.57723576736038296</v>
      </c>
      <c r="Y14">
        <v>4.0800001472234726E-2</v>
      </c>
      <c r="Z14">
        <v>0.15700000524520874</v>
      </c>
      <c r="AA14">
        <v>0.14839999377727509</v>
      </c>
      <c r="AB14">
        <f t="shared" si="3"/>
        <v>0.15269999951124191</v>
      </c>
      <c r="AC14">
        <f t="shared" si="4"/>
        <v>0.11189999803900719</v>
      </c>
      <c r="AD14">
        <f t="shared" si="5"/>
        <v>6.0245818568649925E-2</v>
      </c>
      <c r="AE14">
        <f t="shared" si="6"/>
        <v>0.10436951757883176</v>
      </c>
    </row>
    <row r="15" spans="1:31" x14ac:dyDescent="0.35">
      <c r="A15" t="s">
        <v>17</v>
      </c>
      <c r="R15" t="s">
        <v>46</v>
      </c>
      <c r="S15">
        <v>4.2599998414516449E-2</v>
      </c>
      <c r="T15">
        <v>6.8000003695487976E-2</v>
      </c>
      <c r="U15">
        <v>0.17270000278949738</v>
      </c>
      <c r="V15">
        <f t="shared" si="0"/>
        <v>0.12035000324249268</v>
      </c>
      <c r="W15">
        <f t="shared" si="1"/>
        <v>7.7750004827976227E-2</v>
      </c>
      <c r="X15">
        <f t="shared" si="2"/>
        <v>0.26651424411835706</v>
      </c>
      <c r="Y15">
        <v>4.5699998736381531E-2</v>
      </c>
      <c r="Z15">
        <v>0.16969999670982361</v>
      </c>
      <c r="AA15">
        <v>0.15850000083446503</v>
      </c>
      <c r="AB15">
        <f t="shared" si="3"/>
        <v>0.16409999877214432</v>
      </c>
      <c r="AC15">
        <f t="shared" si="4"/>
        <v>0.11840000003576279</v>
      </c>
      <c r="AD15">
        <f t="shared" si="5"/>
        <v>7.1730806742035386E-2</v>
      </c>
      <c r="AE15">
        <f t="shared" si="6"/>
        <v>0.26914436404449832</v>
      </c>
    </row>
    <row r="16" spans="1:31" x14ac:dyDescent="0.35">
      <c r="A16" t="s">
        <v>18</v>
      </c>
      <c r="E16" t="s">
        <v>19</v>
      </c>
      <c r="R16" t="s">
        <v>47</v>
      </c>
      <c r="S16">
        <v>4.3999999761581421E-2</v>
      </c>
      <c r="T16">
        <v>6.9799996912479401E-2</v>
      </c>
      <c r="U16">
        <v>6.8599998950958252E-2</v>
      </c>
      <c r="V16">
        <f t="shared" si="0"/>
        <v>6.9199997931718826E-2</v>
      </c>
      <c r="W16">
        <f t="shared" si="1"/>
        <v>2.5199998170137405E-2</v>
      </c>
      <c r="X16">
        <f t="shared" si="2"/>
        <v>6.6056805473517491E-3</v>
      </c>
      <c r="Y16">
        <v>4.4900000095367432E-2</v>
      </c>
      <c r="Z16">
        <v>0.1793999969959259</v>
      </c>
      <c r="AA16">
        <v>0.16189999878406525</v>
      </c>
      <c r="AB16">
        <f t="shared" si="3"/>
        <v>0.17064999788999557</v>
      </c>
      <c r="AC16">
        <f t="shared" si="4"/>
        <v>0.12574999779462814</v>
      </c>
      <c r="AD16">
        <f t="shared" si="5"/>
        <v>7.8329637205314911E-2</v>
      </c>
    </row>
    <row r="17" spans="1:36" x14ac:dyDescent="0.35">
      <c r="A17" t="s">
        <v>20</v>
      </c>
      <c r="E17">
        <v>540</v>
      </c>
      <c r="F17" t="s">
        <v>21</v>
      </c>
      <c r="R17" t="s">
        <v>48</v>
      </c>
      <c r="S17">
        <v>4.4100001454353333E-2</v>
      </c>
      <c r="T17">
        <v>7.1000002324581146E-2</v>
      </c>
      <c r="U17">
        <v>0.23819999396800995</v>
      </c>
      <c r="V17">
        <f t="shared" si="0"/>
        <v>0.15459999814629555</v>
      </c>
      <c r="W17">
        <f t="shared" si="1"/>
        <v>0.11049999669194221</v>
      </c>
      <c r="X17">
        <f t="shared" si="2"/>
        <v>0.44054877106857493</v>
      </c>
      <c r="Y17">
        <v>4.5699998736381531E-2</v>
      </c>
      <c r="Z17">
        <v>0.16419999301433563</v>
      </c>
      <c r="AA17">
        <v>0.15940000116825104</v>
      </c>
      <c r="AB17">
        <f t="shared" si="3"/>
        <v>0.16179999709129333</v>
      </c>
      <c r="AC17">
        <f t="shared" si="4"/>
        <v>0.1160999983549118</v>
      </c>
      <c r="AD17">
        <f t="shared" si="5"/>
        <v>6.9413658161689845E-2</v>
      </c>
      <c r="AE17">
        <f t="shared" si="6"/>
        <v>0.15756180182576213</v>
      </c>
    </row>
    <row r="18" spans="1:36" x14ac:dyDescent="0.35">
      <c r="A18" t="s">
        <v>22</v>
      </c>
      <c r="E18">
        <v>30</v>
      </c>
      <c r="R18" t="s">
        <v>49</v>
      </c>
      <c r="S18">
        <v>4.3699998408555984E-2</v>
      </c>
      <c r="T18">
        <v>7.7399998903274536E-2</v>
      </c>
      <c r="U18">
        <v>7.5199998915195465E-2</v>
      </c>
      <c r="V18">
        <f t="shared" si="0"/>
        <v>7.6299998909235001E-2</v>
      </c>
      <c r="W18">
        <f t="shared" si="1"/>
        <v>3.2600000500679016E-2</v>
      </c>
      <c r="X18">
        <f t="shared" si="2"/>
        <v>4.2682921286763202E-2</v>
      </c>
      <c r="Y18">
        <v>5.130000039935112E-2</v>
      </c>
      <c r="Z18">
        <v>0.17399999499320984</v>
      </c>
      <c r="AA18">
        <v>0.15530000627040863</v>
      </c>
      <c r="AB18">
        <f t="shared" si="3"/>
        <v>0.16465000063180923</v>
      </c>
      <c r="AC18">
        <f t="shared" si="4"/>
        <v>0.11335000023245811</v>
      </c>
      <c r="AD18">
        <f t="shared" si="5"/>
        <v>7.2284908958099164E-2</v>
      </c>
      <c r="AE18">
        <f t="shared" si="6"/>
        <v>1.6935323726428282</v>
      </c>
    </row>
    <row r="19" spans="1:36" x14ac:dyDescent="0.35">
      <c r="A19" t="s">
        <v>23</v>
      </c>
      <c r="E19">
        <v>0</v>
      </c>
      <c r="F19" t="s">
        <v>24</v>
      </c>
      <c r="R19" t="s">
        <v>50</v>
      </c>
      <c r="S19">
        <v>4.4900000095367432E-2</v>
      </c>
      <c r="T19">
        <v>7.0500001311302185E-2</v>
      </c>
      <c r="U19">
        <v>0.20370000600814819</v>
      </c>
      <c r="V19">
        <f t="shared" si="0"/>
        <v>0.13710000365972519</v>
      </c>
      <c r="W19">
        <f t="shared" si="1"/>
        <v>9.2200003564357758E-2</v>
      </c>
      <c r="X19">
        <f t="shared" si="2"/>
        <v>0.35162603485632715</v>
      </c>
      <c r="Y19">
        <v>4.1200000792741776E-2</v>
      </c>
      <c r="Z19">
        <v>0.17470000684261322</v>
      </c>
      <c r="AA19">
        <v>0.15839999914169312</v>
      </c>
      <c r="AB19">
        <f t="shared" si="3"/>
        <v>0.16655000299215317</v>
      </c>
      <c r="AC19">
        <f t="shared" si="4"/>
        <v>0.12535000219941139</v>
      </c>
      <c r="AD19">
        <f t="shared" si="5"/>
        <v>7.4199076155705382E-2</v>
      </c>
      <c r="AE19">
        <f t="shared" si="6"/>
        <v>0.21101701467021006</v>
      </c>
      <c r="AH19">
        <v>4.2800001800060272E-2</v>
      </c>
      <c r="AI19">
        <v>0.1606999933719635</v>
      </c>
      <c r="AJ19">
        <v>0.16089999675750732</v>
      </c>
    </row>
    <row r="20" spans="1:36" x14ac:dyDescent="0.35">
      <c r="A20" t="s">
        <v>25</v>
      </c>
      <c r="B20" s="1" t="s">
        <v>26</v>
      </c>
      <c r="R20" t="s">
        <v>51</v>
      </c>
      <c r="S20">
        <v>4.5200001448392868E-2</v>
      </c>
      <c r="T20">
        <v>8.2800000905990601E-2</v>
      </c>
      <c r="U20">
        <v>8.2900002598762512E-2</v>
      </c>
      <c r="V20">
        <f t="shared" si="0"/>
        <v>8.2850001752376556E-2</v>
      </c>
      <c r="W20">
        <f t="shared" si="1"/>
        <v>3.7650000303983688E-2</v>
      </c>
      <c r="X20">
        <f t="shared" si="2"/>
        <v>7.596545605882396E-2</v>
      </c>
      <c r="Y20">
        <v>4.4700000435113907E-2</v>
      </c>
      <c r="Z20">
        <v>0.15960000455379486</v>
      </c>
      <c r="AA20">
        <v>0.15230000019073486</v>
      </c>
      <c r="AB20">
        <f t="shared" si="3"/>
        <v>0.15595000237226486</v>
      </c>
      <c r="AC20">
        <f t="shared" si="4"/>
        <v>0.11125000193715096</v>
      </c>
      <c r="AD20">
        <f t="shared" si="5"/>
        <v>6.3520050747798568E-2</v>
      </c>
      <c r="AE20">
        <f t="shared" si="6"/>
        <v>0.83617020213255511</v>
      </c>
    </row>
    <row r="21" spans="1:36" x14ac:dyDescent="0.35">
      <c r="R21" t="s">
        <v>52</v>
      </c>
      <c r="S21">
        <v>4.1600000113248825E-2</v>
      </c>
      <c r="T21">
        <v>6.719999760389328E-2</v>
      </c>
      <c r="U21">
        <v>6.5600000321865082E-2</v>
      </c>
      <c r="V21">
        <f t="shared" si="0"/>
        <v>6.6399998962879181E-2</v>
      </c>
      <c r="W21">
        <f t="shared" si="1"/>
        <v>2.4799998849630356E-2</v>
      </c>
      <c r="X21">
        <f t="shared" si="2"/>
        <v>-7.6219564894350663E-3</v>
      </c>
      <c r="Y21">
        <v>4.6900000423192978E-2</v>
      </c>
      <c r="Z21">
        <v>0.15049999952316284</v>
      </c>
      <c r="AA21">
        <v>0.23420000076293945</v>
      </c>
      <c r="AB21">
        <f t="shared" si="3"/>
        <v>0.19235000014305115</v>
      </c>
      <c r="AC21">
        <f t="shared" si="4"/>
        <v>0.14544999971985817</v>
      </c>
      <c r="AD21">
        <f t="shared" si="5"/>
        <v>0.10019141662608418</v>
      </c>
    </row>
    <row r="22" spans="1:36" x14ac:dyDescent="0.35">
      <c r="B22" t="s">
        <v>27</v>
      </c>
      <c r="R22" t="s">
        <v>53</v>
      </c>
      <c r="S22">
        <v>5.1899999380111694E-2</v>
      </c>
      <c r="T22">
        <v>8.5100002586841583E-2</v>
      </c>
      <c r="U22">
        <v>7.9700000584125519E-2</v>
      </c>
      <c r="V22">
        <f t="shared" si="0"/>
        <v>8.2400001585483551E-2</v>
      </c>
      <c r="W22">
        <f t="shared" si="1"/>
        <v>3.0500002205371857E-2</v>
      </c>
      <c r="X22">
        <f t="shared" si="2"/>
        <v>7.3678869844936726E-2</v>
      </c>
      <c r="Y22">
        <v>4.2800001800060272E-2</v>
      </c>
      <c r="Z22">
        <v>0.1606999933719635</v>
      </c>
      <c r="AA22">
        <v>0.16089999675750732</v>
      </c>
      <c r="AB22">
        <f t="shared" si="3"/>
        <v>0.16079999506473541</v>
      </c>
      <c r="AC22">
        <f t="shared" si="4"/>
        <v>0.11799999326467514</v>
      </c>
      <c r="AD22">
        <f t="shared" si="5"/>
        <v>6.8406200951778573E-2</v>
      </c>
      <c r="AE22">
        <f t="shared" si="6"/>
        <v>0.92843716381297758</v>
      </c>
    </row>
    <row r="23" spans="1:36" x14ac:dyDescent="0.35">
      <c r="A23" s="2" t="s">
        <v>28</v>
      </c>
      <c r="B23" s="2">
        <v>1</v>
      </c>
      <c r="C23" s="2">
        <v>2</v>
      </c>
      <c r="D23" s="2">
        <v>3</v>
      </c>
      <c r="E23" s="2">
        <v>4</v>
      </c>
      <c r="F23" s="2">
        <v>5</v>
      </c>
      <c r="G23" s="2">
        <v>6</v>
      </c>
      <c r="H23" s="2">
        <v>7</v>
      </c>
      <c r="I23" s="2">
        <v>8</v>
      </c>
      <c r="J23" s="2">
        <v>9</v>
      </c>
      <c r="K23" s="2">
        <v>10</v>
      </c>
      <c r="L23" s="2">
        <v>11</v>
      </c>
      <c r="M23" s="2">
        <v>12</v>
      </c>
    </row>
    <row r="24" spans="1:36" x14ac:dyDescent="0.35">
      <c r="A24" s="2" t="s">
        <v>29</v>
      </c>
      <c r="B24">
        <v>4.6199999749660492E-2</v>
      </c>
      <c r="C24">
        <v>0.16650000214576721</v>
      </c>
      <c r="D24">
        <v>0.25150001049041748</v>
      </c>
      <c r="E24">
        <v>4.5000001788139343E-2</v>
      </c>
      <c r="F24">
        <v>0.1534000039100647</v>
      </c>
      <c r="G24">
        <v>0.14869999885559082</v>
      </c>
      <c r="H24">
        <v>4.6399999409914017E-2</v>
      </c>
      <c r="I24">
        <v>0.18240000307559967</v>
      </c>
      <c r="J24">
        <v>0.16179999709129333</v>
      </c>
      <c r="K24">
        <v>4.0800001472234726E-2</v>
      </c>
      <c r="L24">
        <v>0.15700000524520874</v>
      </c>
      <c r="M24">
        <v>0.14839999377727509</v>
      </c>
    </row>
    <row r="25" spans="1:36" x14ac:dyDescent="0.35">
      <c r="A25" s="2" t="s">
        <v>30</v>
      </c>
      <c r="B25">
        <v>4.7100000083446503E-2</v>
      </c>
      <c r="C25">
        <v>8.8500000536441803E-2</v>
      </c>
      <c r="D25">
        <v>7.1900002658367157E-2</v>
      </c>
      <c r="E25">
        <v>4.1900001466274261E-2</v>
      </c>
      <c r="F25">
        <v>0.18469999730587006</v>
      </c>
      <c r="G25">
        <v>7.7399998903274536E-2</v>
      </c>
      <c r="H25">
        <v>0.17380000650882721</v>
      </c>
      <c r="I25">
        <v>7.9599998891353607E-2</v>
      </c>
      <c r="J25">
        <v>6.4099997282028198E-2</v>
      </c>
      <c r="K25">
        <v>4.1499998420476913E-2</v>
      </c>
      <c r="L25">
        <v>0.22609999775886536</v>
      </c>
      <c r="M25">
        <v>8.5199996829032898E-2</v>
      </c>
    </row>
    <row r="26" spans="1:36" x14ac:dyDescent="0.35">
      <c r="A26" s="2" t="s">
        <v>31</v>
      </c>
      <c r="B26">
        <v>4.5699998736381531E-2</v>
      </c>
      <c r="C26">
        <v>0.16969999670982361</v>
      </c>
      <c r="D26">
        <v>0.15850000083446503</v>
      </c>
      <c r="E26">
        <v>4.4900000095367432E-2</v>
      </c>
      <c r="F26">
        <v>0.1793999969959259</v>
      </c>
      <c r="G26">
        <v>0.16189999878406525</v>
      </c>
      <c r="H26">
        <v>4.5699998736381531E-2</v>
      </c>
      <c r="I26">
        <v>0.16419999301433563</v>
      </c>
      <c r="J26">
        <v>0.15940000116825104</v>
      </c>
      <c r="K26">
        <v>5.130000039935112E-2</v>
      </c>
      <c r="L26">
        <v>0.17399999499320984</v>
      </c>
      <c r="M26">
        <v>0.15530000627040863</v>
      </c>
    </row>
    <row r="27" spans="1:36" x14ac:dyDescent="0.35">
      <c r="A27" s="2" t="s">
        <v>32</v>
      </c>
      <c r="B27">
        <v>4.2199999094009399E-2</v>
      </c>
      <c r="C27">
        <v>6.120000034570694E-2</v>
      </c>
      <c r="D27">
        <v>0.11879999935626984</v>
      </c>
      <c r="E27">
        <v>4.3900001794099808E-2</v>
      </c>
      <c r="F27">
        <v>6.4000003039836884E-2</v>
      </c>
      <c r="G27">
        <v>6.1900001019239426E-2</v>
      </c>
      <c r="H27">
        <v>4.2500000447034836E-2</v>
      </c>
      <c r="I27">
        <v>6.419999897480011E-2</v>
      </c>
      <c r="J27">
        <v>0.20890000462532043</v>
      </c>
      <c r="K27">
        <v>4.349999874830246E-2</v>
      </c>
      <c r="L27">
        <v>6.849999725818634E-2</v>
      </c>
      <c r="M27">
        <v>6.7699998617172241E-2</v>
      </c>
    </row>
    <row r="28" spans="1:36" x14ac:dyDescent="0.35">
      <c r="A28" s="2" t="s">
        <v>33</v>
      </c>
      <c r="B28">
        <v>4.1200000792741776E-2</v>
      </c>
      <c r="C28">
        <v>0.17470000684261322</v>
      </c>
      <c r="D28">
        <v>0.15839999914169312</v>
      </c>
      <c r="E28">
        <v>4.4700000435113907E-2</v>
      </c>
      <c r="F28">
        <v>0.15960000455379486</v>
      </c>
      <c r="G28">
        <v>0.15230000019073486</v>
      </c>
      <c r="H28">
        <v>4.6900000423192978E-2</v>
      </c>
      <c r="I28">
        <v>0.15049999952316284</v>
      </c>
      <c r="J28">
        <v>0.23420000076293945</v>
      </c>
      <c r="K28">
        <v>4.2800001800060272E-2</v>
      </c>
      <c r="L28">
        <v>0.1606999933719635</v>
      </c>
      <c r="M28">
        <v>0.16089999675750732</v>
      </c>
    </row>
    <row r="29" spans="1:36" x14ac:dyDescent="0.35">
      <c r="A29" s="2" t="s">
        <v>34</v>
      </c>
      <c r="B29">
        <v>4.6399999409914017E-2</v>
      </c>
      <c r="C29">
        <v>6.2199998646974564E-2</v>
      </c>
      <c r="D29">
        <v>0.21420000493526459</v>
      </c>
      <c r="E29">
        <v>4.3999999761581421E-2</v>
      </c>
      <c r="F29">
        <v>7.3299996554851532E-2</v>
      </c>
      <c r="G29">
        <v>7.3600001633167267E-2</v>
      </c>
      <c r="H29">
        <v>4.0800001472234726E-2</v>
      </c>
      <c r="I29">
        <v>6.1000000685453415E-2</v>
      </c>
      <c r="J29">
        <v>5.8600001037120819E-2</v>
      </c>
      <c r="K29">
        <v>4.2800001800060272E-2</v>
      </c>
      <c r="L29">
        <v>7.6399996876716614E-2</v>
      </c>
      <c r="M29">
        <v>7.1299999952316284E-2</v>
      </c>
    </row>
    <row r="30" spans="1:36" x14ac:dyDescent="0.35">
      <c r="A30" s="2" t="s">
        <v>35</v>
      </c>
      <c r="B30">
        <v>0.86070001125335693</v>
      </c>
      <c r="C30">
        <v>0.48809999227523804</v>
      </c>
      <c r="D30">
        <v>0.30349999666213989</v>
      </c>
      <c r="E30">
        <v>0.20090000331401825</v>
      </c>
      <c r="F30">
        <v>0.11599999666213989</v>
      </c>
      <c r="G30">
        <v>0.1160999983549118</v>
      </c>
      <c r="H30">
        <v>0.10069999843835831</v>
      </c>
      <c r="I30">
        <v>0.10689999908208847</v>
      </c>
      <c r="J30">
        <v>9.1099999845027924E-2</v>
      </c>
      <c r="K30">
        <v>4.4599998742341995E-2</v>
      </c>
      <c r="L30">
        <v>4.5899998396635056E-2</v>
      </c>
      <c r="M30">
        <v>4.479999840259552E-2</v>
      </c>
    </row>
    <row r="31" spans="1:36" x14ac:dyDescent="0.35">
      <c r="A31" s="2" t="s">
        <v>36</v>
      </c>
      <c r="B31">
        <v>0.40189999341964722</v>
      </c>
      <c r="C31">
        <v>0.2549000084400177</v>
      </c>
      <c r="D31">
        <v>0.17739999294281006</v>
      </c>
      <c r="E31">
        <v>9.2200003564357758E-2</v>
      </c>
      <c r="F31">
        <v>8.3099998533725739E-2</v>
      </c>
      <c r="G31">
        <v>7.0399999618530273E-2</v>
      </c>
      <c r="H31">
        <v>4.6999998390674591E-2</v>
      </c>
      <c r="I31">
        <v>4.2700000107288361E-2</v>
      </c>
      <c r="J31">
        <v>4.2599998414516449E-2</v>
      </c>
      <c r="K31">
        <v>4.2899999767541885E-2</v>
      </c>
      <c r="L31">
        <v>4.3200001120567322E-2</v>
      </c>
      <c r="M31">
        <v>4.2500000447034836E-2</v>
      </c>
    </row>
    <row r="34" spans="1:29" ht="15" thickBot="1" x14ac:dyDescent="0.4"/>
    <row r="35" spans="1:29" ht="15" thickBot="1" x14ac:dyDescent="0.4">
      <c r="A35" t="s">
        <v>37</v>
      </c>
      <c r="B35" s="1" t="s">
        <v>38</v>
      </c>
      <c r="S35" s="3" t="s">
        <v>68</v>
      </c>
      <c r="T35" s="4"/>
      <c r="U35" s="5" t="s">
        <v>69</v>
      </c>
      <c r="V35" s="5" t="s">
        <v>70</v>
      </c>
      <c r="AA35" t="s">
        <v>78</v>
      </c>
      <c r="AB35" t="s">
        <v>69</v>
      </c>
      <c r="AC35" t="s">
        <v>70</v>
      </c>
    </row>
    <row r="36" spans="1:29" ht="15" thickBot="1" x14ac:dyDescent="0.4">
      <c r="S36" s="6" t="s">
        <v>71</v>
      </c>
      <c r="T36" s="7"/>
      <c r="U36" s="8">
        <v>2</v>
      </c>
      <c r="V36">
        <v>0.44629999995231628</v>
      </c>
      <c r="AA36" s="9" t="s">
        <v>79</v>
      </c>
      <c r="AB36" s="10">
        <v>0.78125</v>
      </c>
      <c r="AC36">
        <v>0.86070001125335693</v>
      </c>
    </row>
    <row r="37" spans="1:29" ht="15" thickBot="1" x14ac:dyDescent="0.4">
      <c r="S37" s="6" t="s">
        <v>72</v>
      </c>
      <c r="T37" s="7"/>
      <c r="U37" s="8">
        <v>1</v>
      </c>
      <c r="V37">
        <v>0.28429999947547913</v>
      </c>
      <c r="AA37" s="6" t="s">
        <v>80</v>
      </c>
      <c r="AB37" s="8">
        <v>0.390625</v>
      </c>
      <c r="AC37">
        <v>0.48809999227523804</v>
      </c>
    </row>
    <row r="38" spans="1:29" ht="15" thickBot="1" x14ac:dyDescent="0.4">
      <c r="S38" s="6" t="s">
        <v>73</v>
      </c>
      <c r="T38" s="7"/>
      <c r="U38" s="8">
        <v>0.5</v>
      </c>
      <c r="V38">
        <v>0.19529999792575836</v>
      </c>
      <c r="AA38" s="6" t="s">
        <v>81</v>
      </c>
      <c r="AB38" s="8">
        <v>0.1953125</v>
      </c>
      <c r="AC38">
        <v>0.30349999666213989</v>
      </c>
    </row>
    <row r="39" spans="1:29" ht="15" thickBot="1" x14ac:dyDescent="0.4">
      <c r="S39" s="6" t="s">
        <v>74</v>
      </c>
      <c r="T39" s="7"/>
      <c r="U39" s="8">
        <v>0.25</v>
      </c>
      <c r="V39">
        <v>0.10419999808073044</v>
      </c>
      <c r="AA39" s="6" t="s">
        <v>82</v>
      </c>
      <c r="AB39" s="8">
        <v>9.765625E-2</v>
      </c>
      <c r="AC39">
        <v>0.20090000331401825</v>
      </c>
    </row>
    <row r="40" spans="1:29" ht="15" thickBot="1" x14ac:dyDescent="0.4">
      <c r="A40" t="s">
        <v>39</v>
      </c>
      <c r="S40" s="6" t="s">
        <v>75</v>
      </c>
      <c r="T40" s="7"/>
      <c r="U40" s="8">
        <v>0.125</v>
      </c>
      <c r="V40">
        <v>9.4200000166893005E-2</v>
      </c>
      <c r="AA40" s="6" t="s">
        <v>83</v>
      </c>
      <c r="AB40" s="8">
        <v>4.8828125E-2</v>
      </c>
      <c r="AC40">
        <v>0.11599999666213989</v>
      </c>
    </row>
    <row r="41" spans="1:29" ht="15" thickBot="1" x14ac:dyDescent="0.4">
      <c r="A41" t="s">
        <v>18</v>
      </c>
      <c r="E41" t="s">
        <v>19</v>
      </c>
      <c r="S41" s="6" t="s">
        <v>76</v>
      </c>
      <c r="T41" s="7"/>
      <c r="U41" s="8">
        <v>6.25E-2</v>
      </c>
      <c r="V41">
        <v>7.8800000250339508E-2</v>
      </c>
      <c r="AA41" s="6" t="s">
        <v>84</v>
      </c>
      <c r="AB41" s="8">
        <v>2.44140625E-2</v>
      </c>
      <c r="AC41">
        <v>0.1160999983549118</v>
      </c>
    </row>
    <row r="42" spans="1:29" ht="15" thickBot="1" x14ac:dyDescent="0.4">
      <c r="A42" t="s">
        <v>20</v>
      </c>
      <c r="E42">
        <v>562</v>
      </c>
      <c r="F42" t="s">
        <v>21</v>
      </c>
      <c r="S42" s="6" t="s">
        <v>77</v>
      </c>
      <c r="T42" s="7"/>
      <c r="U42" s="8">
        <v>3.125E-2</v>
      </c>
      <c r="V42">
        <v>5.3100001066923141E-2</v>
      </c>
      <c r="AA42" s="6" t="s">
        <v>85</v>
      </c>
      <c r="AB42" s="8">
        <v>1.220703125E-2</v>
      </c>
      <c r="AC42">
        <v>0.10069999843835831</v>
      </c>
    </row>
    <row r="43" spans="1:29" ht="15" thickBot="1" x14ac:dyDescent="0.4">
      <c r="A43" t="s">
        <v>22</v>
      </c>
      <c r="E43">
        <v>30</v>
      </c>
      <c r="AA43" s="6" t="s">
        <v>86</v>
      </c>
      <c r="AB43" s="8">
        <v>6.103515625E-3</v>
      </c>
      <c r="AC43">
        <v>0.10689999908208847</v>
      </c>
    </row>
    <row r="44" spans="1:29" ht="15" thickBot="1" x14ac:dyDescent="0.4">
      <c r="A44" t="s">
        <v>23</v>
      </c>
      <c r="E44">
        <v>0</v>
      </c>
      <c r="F44" t="s">
        <v>24</v>
      </c>
      <c r="AA44" s="6" t="s">
        <v>87</v>
      </c>
      <c r="AB44" s="8">
        <v>3.0517578130000002E-3</v>
      </c>
      <c r="AC44">
        <v>9.1099999845027924E-2</v>
      </c>
    </row>
    <row r="45" spans="1:29" ht="15" thickBot="1" x14ac:dyDescent="0.4">
      <c r="A45" t="s">
        <v>25</v>
      </c>
      <c r="B45" s="1" t="s">
        <v>38</v>
      </c>
      <c r="AA45" s="11" t="s">
        <v>88</v>
      </c>
      <c r="AB45" s="12">
        <v>0</v>
      </c>
      <c r="AC45" s="13"/>
    </row>
    <row r="47" spans="1:29" x14ac:dyDescent="0.35">
      <c r="B47" t="s">
        <v>40</v>
      </c>
    </row>
    <row r="48" spans="1:29" x14ac:dyDescent="0.35">
      <c r="A48" s="2" t="s">
        <v>28</v>
      </c>
      <c r="B48" s="2">
        <v>1</v>
      </c>
      <c r="C48" s="2">
        <v>2</v>
      </c>
      <c r="D48" s="2">
        <v>3</v>
      </c>
      <c r="E48" s="2">
        <v>4</v>
      </c>
      <c r="F48" s="2">
        <v>5</v>
      </c>
      <c r="G48" s="2">
        <v>6</v>
      </c>
      <c r="H48" s="2">
        <v>7</v>
      </c>
      <c r="I48" s="2">
        <v>8</v>
      </c>
      <c r="J48" s="2">
        <v>9</v>
      </c>
      <c r="K48" s="2">
        <v>10</v>
      </c>
      <c r="L48" s="2">
        <v>11</v>
      </c>
      <c r="M48" s="2">
        <v>12</v>
      </c>
    </row>
    <row r="49" spans="1:13" x14ac:dyDescent="0.35">
      <c r="A49" s="2" t="s">
        <v>29</v>
      </c>
      <c r="B49">
        <v>4.5099999755620956E-2</v>
      </c>
      <c r="C49">
        <v>0.12380000203847885</v>
      </c>
      <c r="D49">
        <v>0.18320000171661377</v>
      </c>
      <c r="E49">
        <v>4.4599998742341995E-2</v>
      </c>
      <c r="F49">
        <v>0.11420000344514847</v>
      </c>
      <c r="G49">
        <v>0.11230000108480453</v>
      </c>
      <c r="H49">
        <v>4.6300001442432404E-2</v>
      </c>
      <c r="I49">
        <v>0.14259999990463257</v>
      </c>
      <c r="J49">
        <v>0.12300000339746475</v>
      </c>
      <c r="K49">
        <v>4.0800001472234726E-2</v>
      </c>
      <c r="L49">
        <v>0.11680000275373459</v>
      </c>
      <c r="M49">
        <v>0.11089999973773956</v>
      </c>
    </row>
    <row r="50" spans="1:13" x14ac:dyDescent="0.35">
      <c r="A50" s="2" t="s">
        <v>30</v>
      </c>
      <c r="B50">
        <v>4.5600000768899918E-2</v>
      </c>
      <c r="C50">
        <v>9.7199998795986176E-2</v>
      </c>
      <c r="D50">
        <v>7.9400002956390381E-2</v>
      </c>
      <c r="E50">
        <v>4.3299999088048935E-2</v>
      </c>
      <c r="F50">
        <v>0.30189999938011169</v>
      </c>
      <c r="G50">
        <v>8.5199996829032898E-2</v>
      </c>
      <c r="H50">
        <v>0.273499995470047</v>
      </c>
      <c r="I50">
        <v>0.10000000149011612</v>
      </c>
      <c r="J50">
        <v>7.1400001645088196E-2</v>
      </c>
      <c r="K50">
        <v>4.2899999767541885E-2</v>
      </c>
      <c r="L50">
        <v>0.2637999951839447</v>
      </c>
      <c r="M50">
        <v>9.920000284910202E-2</v>
      </c>
    </row>
    <row r="51" spans="1:13" x14ac:dyDescent="0.35">
      <c r="A51" s="2" t="s">
        <v>31</v>
      </c>
      <c r="B51">
        <v>4.2800001800060272E-2</v>
      </c>
      <c r="C51">
        <v>0.12770000100135803</v>
      </c>
      <c r="D51">
        <v>0.11819999665021896</v>
      </c>
      <c r="E51">
        <v>4.2700000107288361E-2</v>
      </c>
      <c r="F51">
        <v>0.14319999516010284</v>
      </c>
      <c r="G51">
        <v>0.12470000237226486</v>
      </c>
      <c r="H51">
        <v>4.3299999088048935E-2</v>
      </c>
      <c r="I51">
        <v>0.12099999934434891</v>
      </c>
      <c r="J51">
        <v>0.11800000071525574</v>
      </c>
      <c r="K51">
        <v>4.8999998718500137E-2</v>
      </c>
      <c r="L51">
        <v>0.14030000567436218</v>
      </c>
      <c r="M51">
        <v>0.11649999767541885</v>
      </c>
    </row>
    <row r="52" spans="1:13" x14ac:dyDescent="0.35">
      <c r="A52" s="2" t="s">
        <v>32</v>
      </c>
      <c r="B52">
        <v>4.2599998414516449E-2</v>
      </c>
      <c r="C52">
        <v>6.8000003695487976E-2</v>
      </c>
      <c r="D52">
        <v>0.17270000278949738</v>
      </c>
      <c r="E52">
        <v>4.3999999761581421E-2</v>
      </c>
      <c r="F52">
        <v>6.9799996912479401E-2</v>
      </c>
      <c r="G52">
        <v>6.8599998950958252E-2</v>
      </c>
      <c r="H52">
        <v>4.4100001454353333E-2</v>
      </c>
      <c r="I52">
        <v>7.1000002324581146E-2</v>
      </c>
      <c r="J52">
        <v>0.23819999396800995</v>
      </c>
      <c r="K52">
        <v>4.3699998408555984E-2</v>
      </c>
      <c r="L52">
        <v>7.7399998903274536E-2</v>
      </c>
      <c r="M52">
        <v>7.5199998915195465E-2</v>
      </c>
    </row>
    <row r="53" spans="1:13" x14ac:dyDescent="0.35">
      <c r="A53" s="2" t="s">
        <v>33</v>
      </c>
      <c r="B53">
        <v>4.14000004529953E-2</v>
      </c>
      <c r="C53">
        <v>0.13060000538825989</v>
      </c>
      <c r="D53">
        <v>0.11959999799728394</v>
      </c>
      <c r="E53">
        <v>4.4700000435113907E-2</v>
      </c>
      <c r="F53">
        <v>0.12070000171661377</v>
      </c>
      <c r="G53">
        <v>0.11540000140666962</v>
      </c>
      <c r="H53">
        <v>4.6900000423192978E-2</v>
      </c>
      <c r="I53">
        <v>0.11270000040531158</v>
      </c>
      <c r="J53">
        <v>0.17100000381469727</v>
      </c>
      <c r="K53">
        <v>4.3800000101327896E-2</v>
      </c>
      <c r="L53">
        <v>0.13140000402927399</v>
      </c>
      <c r="M53">
        <v>0.12569999694824219</v>
      </c>
    </row>
    <row r="54" spans="1:13" x14ac:dyDescent="0.35">
      <c r="A54" s="2" t="s">
        <v>34</v>
      </c>
      <c r="B54">
        <v>4.4900000095367432E-2</v>
      </c>
      <c r="C54">
        <v>7.0500001311302185E-2</v>
      </c>
      <c r="D54">
        <v>0.20370000600814819</v>
      </c>
      <c r="E54">
        <v>4.5200001448392868E-2</v>
      </c>
      <c r="F54">
        <v>8.2800000905990601E-2</v>
      </c>
      <c r="G54">
        <v>8.2900002598762512E-2</v>
      </c>
      <c r="H54">
        <v>4.1600000113248825E-2</v>
      </c>
      <c r="I54">
        <v>6.719999760389328E-2</v>
      </c>
      <c r="J54">
        <v>6.5600000321865082E-2</v>
      </c>
      <c r="K54">
        <v>5.1899999380111694E-2</v>
      </c>
      <c r="L54">
        <v>8.5100002586841583E-2</v>
      </c>
      <c r="M54">
        <v>7.9700000584125519E-2</v>
      </c>
    </row>
    <row r="55" spans="1:13" x14ac:dyDescent="0.35">
      <c r="A55" s="2" t="s">
        <v>35</v>
      </c>
      <c r="B55">
        <v>0.56480002403259277</v>
      </c>
      <c r="C55">
        <v>0.33129999041557312</v>
      </c>
      <c r="D55">
        <v>0.21050000190734863</v>
      </c>
      <c r="E55">
        <v>0.14569999277591705</v>
      </c>
      <c r="F55">
        <v>8.9299999177455902E-2</v>
      </c>
      <c r="G55">
        <v>9.2799998819828033E-2</v>
      </c>
      <c r="H55">
        <v>8.1799998879432678E-2</v>
      </c>
      <c r="I55">
        <v>8.7099999189376831E-2</v>
      </c>
      <c r="J55">
        <v>7.5199998915195465E-2</v>
      </c>
      <c r="K55">
        <v>4.2800001800060272E-2</v>
      </c>
      <c r="L55">
        <v>4.309999942779541E-2</v>
      </c>
      <c r="M55">
        <v>4.2300000786781311E-2</v>
      </c>
    </row>
    <row r="56" spans="1:13" x14ac:dyDescent="0.35">
      <c r="A56" s="2" t="s">
        <v>36</v>
      </c>
      <c r="B56">
        <v>0.44629999995231628</v>
      </c>
      <c r="C56">
        <v>0.28429999947547913</v>
      </c>
      <c r="D56">
        <v>0.19529999792575836</v>
      </c>
      <c r="E56">
        <v>0.10419999808073044</v>
      </c>
      <c r="F56">
        <v>9.4200000166893005E-2</v>
      </c>
      <c r="G56">
        <v>7.8800000250339508E-2</v>
      </c>
      <c r="H56">
        <v>5.3100001066923141E-2</v>
      </c>
      <c r="I56">
        <v>4.2899999767541885E-2</v>
      </c>
      <c r="J56">
        <v>4.2800001800060272E-2</v>
      </c>
      <c r="K56">
        <v>4.3699998408555984E-2</v>
      </c>
      <c r="L56">
        <v>4.3400000780820847E-2</v>
      </c>
      <c r="M56">
        <v>4.2899999767541885E-2</v>
      </c>
    </row>
    <row r="60" spans="1:13" x14ac:dyDescent="0.35">
      <c r="A60" t="s">
        <v>37</v>
      </c>
      <c r="B60" s="1" t="s">
        <v>41</v>
      </c>
    </row>
  </sheetData>
  <pageMargins left="0.7" right="0.7" top="0.75" bottom="0.75" header="0.3" footer="0.3"/>
  <ignoredErrors>
    <ignoredError sqref="V11:V22 AB11:AB22" formulaRange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https://au-mynotebook.labarchives.com</BaseUri>
  <eid>NS4yfDE0NzI3OC80L0VudHJ5UGFydC8zMzQ5NjUzOTI4fDEzLjI=</eid>
  <version>1</version>
  <updated-at>2025-06-13T07:00:03Z</updated-at>
</LabArchives>
</file>

<file path=customXml/itemProps1.xml><?xml version="1.0" encoding="utf-8"?>
<ds:datastoreItem xmlns:ds="http://schemas.openxmlformats.org/officeDocument/2006/customXml" ds:itemID="{6B49032E-7712-48D2-904E-660EE1CEE179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Anannya Gautam</cp:lastModifiedBy>
  <dcterms:created xsi:type="dcterms:W3CDTF">2025-06-13T06:57:52Z</dcterms:created>
  <dcterms:modified xsi:type="dcterms:W3CDTF">2025-06-17T05:10:55Z</dcterms:modified>
</cp:coreProperties>
</file>