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TAG ASSAY\RUNS\"/>
    </mc:Choice>
  </mc:AlternateContent>
  <xr:revisionPtr revIDLastSave="0" documentId="13_ncr:1_{8FFE4B60-513E-45D7-8243-EF55E2BA8A7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8" i="2" l="1"/>
  <c r="Z49" i="2"/>
  <c r="Z50" i="2"/>
  <c r="Z51" i="2"/>
  <c r="Z52" i="2"/>
  <c r="Z53" i="2"/>
  <c r="Z54" i="2"/>
  <c r="Z55" i="2"/>
  <c r="Z56" i="2"/>
  <c r="Z57" i="2"/>
  <c r="Z47" i="2"/>
  <c r="AG49" i="2"/>
  <c r="AG52" i="2"/>
  <c r="AG53" i="2"/>
  <c r="AG54" i="2"/>
  <c r="AG55" i="2"/>
  <c r="AG56" i="2"/>
  <c r="AG57" i="2"/>
  <c r="AG48" i="2"/>
  <c r="AG50" i="2"/>
  <c r="AG51" i="2"/>
  <c r="AG47" i="2"/>
  <c r="AF48" i="2"/>
  <c r="AF49" i="2"/>
  <c r="AF50" i="2"/>
  <c r="AF51" i="2"/>
  <c r="AF52" i="2"/>
  <c r="AF53" i="2"/>
  <c r="AF54" i="2"/>
  <c r="AF55" i="2"/>
  <c r="AF56" i="2"/>
  <c r="AF57" i="2"/>
  <c r="AF47" i="2"/>
  <c r="AE48" i="2"/>
  <c r="AE49" i="2"/>
  <c r="AE50" i="2"/>
  <c r="AE51" i="2"/>
  <c r="AE52" i="2"/>
  <c r="AE53" i="2"/>
  <c r="AE54" i="2"/>
  <c r="AE55" i="2"/>
  <c r="AE56" i="2"/>
  <c r="AE57" i="2"/>
  <c r="AE47" i="2"/>
  <c r="AA59" i="2"/>
  <c r="AD48" i="2"/>
  <c r="AD49" i="2"/>
  <c r="AD50" i="2"/>
  <c r="AD51" i="2"/>
  <c r="AD52" i="2"/>
  <c r="AD53" i="2"/>
  <c r="AD54" i="2"/>
  <c r="AD55" i="2"/>
  <c r="AD56" i="2"/>
  <c r="AD57" i="2"/>
  <c r="AD47" i="2"/>
  <c r="Y48" i="2"/>
  <c r="Y49" i="2"/>
  <c r="Y50" i="2"/>
  <c r="Y51" i="2"/>
  <c r="Y52" i="2"/>
  <c r="Y53" i="2"/>
  <c r="Y54" i="2"/>
  <c r="Y55" i="2"/>
  <c r="Y56" i="2"/>
  <c r="Y57" i="2"/>
  <c r="Y47" i="2"/>
  <c r="U60" i="2"/>
  <c r="X48" i="2"/>
  <c r="X49" i="2"/>
  <c r="X50" i="2"/>
  <c r="X51" i="2"/>
  <c r="X52" i="2"/>
  <c r="X53" i="2"/>
  <c r="X54" i="2"/>
  <c r="X55" i="2"/>
  <c r="X56" i="2"/>
  <c r="X57" i="2"/>
  <c r="X4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MEX, V 1.20 Safire2 MCR  (V 1.20 Safire2 MCR )
MEM, V 1.20 Safire2 MCR  (V 1.20 Safire2 MCR )
FPO, V_1.03_Safire2 FP  (V_1.03_Safire2 FP )
ABS, V 1.00 MCR Abs 4 Channel (V 1.00 MCR Abs 4 Channel)
LUM, V_1.04_11/2011_LUMINESCENCE (Nov 02 2011/17.53.34)
INA, V_1.05_11/2011_S3LCE_ALPHA (Nov  3 2011/09.27.24)
INB, V_1.05_11/2011_S3LCE_ALPHA (Nov  3 2011/09.27.24)
TCAN, V_1.00_02/2008_S3FTCAN (Feb 21 2008/17.19.16)
</t>
        </r>
      </text>
    </comment>
  </commentList>
</comments>
</file>

<file path=xl/sharedStrings.xml><?xml version="1.0" encoding="utf-8"?>
<sst xmlns="http://schemas.openxmlformats.org/spreadsheetml/2006/main" count="109" uniqueCount="87">
  <si>
    <t>Application: Tecan i-control</t>
  </si>
  <si>
    <t>Tecan i-control , 1.10.4.0</t>
  </si>
  <si>
    <t>Device: infinite M1000Pro</t>
  </si>
  <si>
    <t>Serial number: 1407000083</t>
  </si>
  <si>
    <t>Firmware: V_1.05_11/2011_S3LCE_ALPHA (Nov  3 2011/09.27.24)</t>
  </si>
  <si>
    <t>MAI, V_1.05_11/2011_S3LCE_ALPHA (Nov  3 2011/09.27.24)</t>
  </si>
  <si>
    <t>Date:</t>
  </si>
  <si>
    <t>16/06/2025</t>
  </si>
  <si>
    <t>Time:</t>
  </si>
  <si>
    <t>12:16:19 PM</t>
  </si>
  <si>
    <t>System</t>
  </si>
  <si>
    <t>TECAN-HP</t>
  </si>
  <si>
    <t>User</t>
  </si>
  <si>
    <t>Tecan-HP\Tecan</t>
  </si>
  <si>
    <t>Plate</t>
  </si>
  <si>
    <t>Greiner 96 Flat Bottom Transparent Polystyrene Cat. No.: 655101/655161/655192 [GRE96ft.pdfx]</t>
  </si>
  <si>
    <t>Plate-ID (Stacker)</t>
  </si>
  <si>
    <t>Label: tag</t>
  </si>
  <si>
    <t>Mode</t>
  </si>
  <si>
    <t>Absorbance</t>
  </si>
  <si>
    <t>Wavelength</t>
  </si>
  <si>
    <t>nm</t>
  </si>
  <si>
    <t>Number of Flashes</t>
  </si>
  <si>
    <t>Settle Time</t>
  </si>
  <si>
    <t>ms</t>
  </si>
  <si>
    <t>Start Time:</t>
  </si>
  <si>
    <t>16/06/2025 12:16:19 PM</t>
  </si>
  <si>
    <t>Temperature: 22.1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</si>
  <si>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</si>
  <si>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</si>
  <si>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</si>
  <si>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</si>
  <si>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</si>
  <si>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</si>
  <si>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</si>
  <si>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</si>
  <si>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</si>
  <si>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</si>
  <si>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16/06/2025 12:16:35 PM</t>
  </si>
  <si>
    <t>Label: protein</t>
  </si>
  <si>
    <t>16/06/2025 12:16:48 PM</t>
  </si>
  <si>
    <t>Protein</t>
  </si>
  <si>
    <t>Conc</t>
  </si>
  <si>
    <t>Abs</t>
  </si>
  <si>
    <t>Glycerol</t>
  </si>
  <si>
    <t>AA</t>
  </si>
  <si>
    <t>L</t>
  </si>
  <si>
    <t>BB</t>
  </si>
  <si>
    <t>M</t>
  </si>
  <si>
    <t>CC</t>
  </si>
  <si>
    <t>N</t>
  </si>
  <si>
    <t>DD</t>
  </si>
  <si>
    <t>O</t>
  </si>
  <si>
    <t>EE</t>
  </si>
  <si>
    <t>P</t>
  </si>
  <si>
    <t>FF</t>
  </si>
  <si>
    <t>Q</t>
  </si>
  <si>
    <t>GG</t>
  </si>
  <si>
    <t>R</t>
  </si>
  <si>
    <t>S</t>
  </si>
  <si>
    <t>T</t>
  </si>
  <si>
    <t>U</t>
  </si>
  <si>
    <t>77B.3.1</t>
  </si>
  <si>
    <t>77B.4.1</t>
  </si>
  <si>
    <t>77B.4.2</t>
  </si>
  <si>
    <t>77B.5.1</t>
  </si>
  <si>
    <t>77B.5.2</t>
  </si>
  <si>
    <t>77B.6.1</t>
  </si>
  <si>
    <t>77B.6.2</t>
  </si>
  <si>
    <t>77C.3.1</t>
  </si>
  <si>
    <t>77C.3.2</t>
  </si>
  <si>
    <t>77A.6.1</t>
  </si>
  <si>
    <t>77A.6.2</t>
  </si>
  <si>
    <t xml:space="preserve">Sample </t>
  </si>
  <si>
    <t>Blank</t>
  </si>
  <si>
    <t xml:space="preserve">P abs 1 </t>
  </si>
  <si>
    <t xml:space="preserve">P abs 2 </t>
  </si>
  <si>
    <t xml:space="preserve">Avg </t>
  </si>
  <si>
    <t xml:space="preserve">Normalised P </t>
  </si>
  <si>
    <t>Conc P</t>
  </si>
  <si>
    <t>Blank T</t>
  </si>
  <si>
    <t>T abs 1</t>
  </si>
  <si>
    <t xml:space="preserve">T abs 2 </t>
  </si>
  <si>
    <t>Avg</t>
  </si>
  <si>
    <t>Normalised T</t>
  </si>
  <si>
    <t xml:space="preserve">Conc T </t>
  </si>
  <si>
    <t>T/P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</si>
</sst>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Arial"/>
      <family val="2"/>
    </font>
    <font>
      <sz val="11"/>
      <color theme="1"/>
      <name val="Aptos"/>
      <family val="2"/>
    </font>
    <font>
      <sz val="11"/>
      <color rgb="FF000000"/>
      <name val="Arial"/>
      <family val="2"/>
    </font>
    <font>
      <sz val="11"/>
      <color rgb="FF222222"/>
      <name val="Arial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CFE2F3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5">
    <xf numFmtId="0" fontId="0" fillId="0" borderId="0" xfId="0"/>
    <xf numFmtId="0" fontId="0" fillId="0" borderId="0" xfId="0" quotePrefix="1"/>
    <xf numFmtId="0" fontId="1" fillId="9" borderId="0" xfId="0" applyFont="1" applyFill="1"/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right" vertical="center" wrapText="1"/>
    </xf>
    <xf numFmtId="0" fontId="6" fillId="10" borderId="1" xfId="0" applyFont="1" applyFill="1" applyBorder="1" applyAlignment="1">
      <alignment vertical="center" wrapText="1"/>
    </xf>
    <xf numFmtId="0" fontId="6" fillId="10" borderId="2" xfId="0" applyFont="1" applyFill="1" applyBorder="1" applyAlignment="1">
      <alignment horizontal="right" vertical="center" wrapText="1"/>
    </xf>
    <xf numFmtId="0" fontId="6" fillId="10" borderId="3" xfId="0" applyFont="1" applyFill="1" applyBorder="1" applyAlignment="1">
      <alignment vertical="center" wrapText="1"/>
    </xf>
    <xf numFmtId="0" fontId="6" fillId="10" borderId="4" xfId="0" applyFont="1" applyFill="1" applyBorder="1" applyAlignment="1">
      <alignment horizontal="right" vertical="center" wrapText="1"/>
    </xf>
    <xf numFmtId="0" fontId="7" fillId="10" borderId="4" xfId="0" applyFont="1" applyFill="1" applyBorder="1" applyAlignment="1">
      <alignment vertical="center" wrapText="1"/>
    </xf>
    <xf numFmtId="0" fontId="8" fillId="0" borderId="0" xfId="0" applyFont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Sheet2!$AA$12</c:f>
              <c:strCache>
                <c:ptCount val="1"/>
                <c:pt idx="0">
                  <c:v>Abs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Sheet2!$Z$13:$Z$21</c:f>
              <c:numCache>
                <c:formatCode>General</c:formatCode>
                <c:ptCount val="9"/>
                <c:pt idx="0">
                  <c:v>0.78125</c:v>
                </c:pt>
                <c:pt idx="1">
                  <c:v>0.390625</c:v>
                </c:pt>
                <c:pt idx="2">
                  <c:v>0.1953125</c:v>
                </c:pt>
                <c:pt idx="3">
                  <c:v>9.765625E-2</c:v>
                </c:pt>
                <c:pt idx="4">
                  <c:v>4.8828125E-2</c:v>
                </c:pt>
                <c:pt idx="5">
                  <c:v>2.44140625E-2</c:v>
                </c:pt>
                <c:pt idx="6">
                  <c:v>1.220703125E-2</c:v>
                </c:pt>
                <c:pt idx="7">
                  <c:v>6.103515625E-3</c:v>
                </c:pt>
                <c:pt idx="8">
                  <c:v>3.0517578130000002E-3</c:v>
                </c:pt>
              </c:numCache>
            </c:numRef>
          </c:xVal>
          <c:yVal>
            <c:numRef>
              <c:f>Sheet2!$AA$13:$AA$21</c:f>
              <c:numCache>
                <c:formatCode>General</c:formatCode>
                <c:ptCount val="9"/>
                <c:pt idx="0">
                  <c:v>0.77789998054504395</c:v>
                </c:pt>
                <c:pt idx="1">
                  <c:v>0.43439999222755432</c:v>
                </c:pt>
                <c:pt idx="2">
                  <c:v>0.26159998774528503</c:v>
                </c:pt>
                <c:pt idx="3">
                  <c:v>0.16680000722408295</c:v>
                </c:pt>
                <c:pt idx="4">
                  <c:v>0.11529999971389771</c:v>
                </c:pt>
                <c:pt idx="5">
                  <c:v>9.2000000178813934E-2</c:v>
                </c:pt>
                <c:pt idx="6">
                  <c:v>8.1399999558925629E-2</c:v>
                </c:pt>
                <c:pt idx="7">
                  <c:v>7.3499999940395355E-2</c:v>
                </c:pt>
                <c:pt idx="8">
                  <c:v>7.1800000965595245E-2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C5-44B7-A99D-1C781F241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417216"/>
        <c:axId val="1652656784"/>
      </c:scatterChart>
      <c:valAx>
        <c:axId val="114041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656784"/>
        <c:crosses val="autoZero"/>
        <c:crossBetween val="midCat"/>
      </c:valAx>
      <c:valAx>
        <c:axId val="165265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41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Sheet2!$V$15</c:f>
              <c:strCache>
                <c:ptCount val="1"/>
                <c:pt idx="0">
                  <c:v>Abs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Sheet2!$U$16:$U$22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0.5</c:v>
                </c:pt>
                <c:pt idx="3">
                  <c:v>0.25</c:v>
                </c:pt>
                <c:pt idx="4">
                  <c:v>0.125</c:v>
                </c:pt>
                <c:pt idx="5">
                  <c:v>6.25E-2</c:v>
                </c:pt>
                <c:pt idx="6">
                  <c:v>3.125E-2</c:v>
                </c:pt>
              </c:numCache>
            </c:numRef>
          </c:xVal>
          <c:yVal>
            <c:numRef>
              <c:f>Sheet2!$V$16:$V$22</c:f>
              <c:numCache>
                <c:formatCode>General</c:formatCode>
                <c:ptCount val="7"/>
                <c:pt idx="1">
                  <c:v>0.27810001373291016</c:v>
                </c:pt>
                <c:pt idx="2">
                  <c:v>0.18459999561309814</c:v>
                </c:pt>
                <c:pt idx="3">
                  <c:v>0.13289999961853027</c:v>
                </c:pt>
                <c:pt idx="4">
                  <c:v>9.8600000143051147E-2</c:v>
                </c:pt>
                <c:pt idx="5">
                  <c:v>7.8400000929832458E-2</c:v>
                </c:pt>
                <c:pt idx="6">
                  <c:v>6.8999998271465302E-2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13-4477-B0F9-7B59AEB8A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838048"/>
        <c:axId val="1602834688"/>
      </c:scatterChart>
      <c:valAx>
        <c:axId val="160283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834688"/>
        <c:crosses val="autoZero"/>
        <c:crossBetween val="midCat"/>
      </c:valAx>
      <c:valAx>
        <c:axId val="160283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83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238125</xdr:colOff>
      <xdr:row>25</xdr:row>
      <xdr:rowOff>6350</xdr:rowOff>
    </xdr:from>
    <xdr:to>
      <xdr:col>30</xdr:col>
      <xdr:colOff>542925</xdr:colOff>
      <xdr:row>39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06C453-60C5-ED9B-4433-33C8EF080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600075</xdr:colOff>
      <xdr:row>24</xdr:row>
      <xdr:rowOff>114300</xdr:rowOff>
    </xdr:from>
    <xdr:to>
      <xdr:col>22</xdr:col>
      <xdr:colOff>295275</xdr:colOff>
      <xdr:row>39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2D9FEF-1A68-314E-C681-DF6323040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0"/>
  <sheetViews>
    <sheetView tabSelected="1" topLeftCell="K28" zoomScale="99" workbookViewId="0">
      <selection activeCell="T47" sqref="T47:AG57"/>
    </sheetView>
  </sheetViews>
  <sheetFormatPr defaultRowHeight="14.5" x14ac:dyDescent="0.35"/>
  <sheetData>
    <row r="1" spans="1:27" x14ac:dyDescent="0.35">
      <c r="A1" t="s">
        <v>0</v>
      </c>
      <c r="E1" t="s">
        <v>1</v>
      </c>
    </row>
    <row r="2" spans="1:27" x14ac:dyDescent="0.35">
      <c r="A2" t="s">
        <v>2</v>
      </c>
      <c r="E2" t="s">
        <v>3</v>
      </c>
    </row>
    <row r="3" spans="1:27" x14ac:dyDescent="0.35">
      <c r="A3" t="s">
        <v>4</v>
      </c>
      <c r="E3" t="s">
        <v>5</v>
      </c>
    </row>
    <row r="5" spans="1:27" x14ac:dyDescent="0.35">
      <c r="A5" t="s">
        <v>6</v>
      </c>
      <c r="B5" t="s">
        <v>7</v>
      </c>
    </row>
    <row r="6" spans="1:27" x14ac:dyDescent="0.35">
      <c r="A6" t="s">
        <v>8</v>
      </c>
      <c r="B6" s="1" t="s">
        <v>9</v>
      </c>
    </row>
    <row r="9" spans="1:27" x14ac:dyDescent="0.35">
      <c r="A9" t="s">
        <v>10</v>
      </c>
      <c r="E9" t="s">
        <v>11</v>
      </c>
    </row>
    <row r="10" spans="1:27" x14ac:dyDescent="0.35">
      <c r="A10" t="s">
        <v>12</v>
      </c>
      <c r="E10" t="s">
        <v>13</v>
      </c>
    </row>
    <row r="11" spans="1:27" x14ac:dyDescent="0.35">
      <c r="A11" t="s">
        <v>14</v>
      </c>
      <c r="E11" t="s">
        <v>15</v>
      </c>
    </row>
    <row r="12" spans="1:27" ht="15" thickBot="1" x14ac:dyDescent="0.4">
      <c r="A12" t="s">
        <v>16</v>
      </c>
      <c r="Y12" t="s">
        <v>44</v>
      </c>
      <c r="Z12" t="s">
        <v>42</v>
      </c>
      <c r="AA12" t="s">
        <v>43</v>
      </c>
    </row>
    <row r="13" spans="1:27" ht="15" thickBot="1" x14ac:dyDescent="0.4">
      <c r="Y13" s="9" t="s">
        <v>46</v>
      </c>
      <c r="Z13" s="10">
        <v>0.78125</v>
      </c>
      <c r="AA13">
        <v>0.77789998054504395</v>
      </c>
    </row>
    <row r="14" spans="1:27" ht="15" thickBot="1" x14ac:dyDescent="0.4">
      <c r="Y14" s="6" t="s">
        <v>48</v>
      </c>
      <c r="Z14" s="8">
        <v>0.390625</v>
      </c>
      <c r="AA14">
        <v>0.43439999222755432</v>
      </c>
    </row>
    <row r="15" spans="1:27" ht="15" thickBot="1" x14ac:dyDescent="0.4">
      <c r="A15" t="s">
        <v>17</v>
      </c>
      <c r="S15" s="3" t="s">
        <v>41</v>
      </c>
      <c r="T15" s="4"/>
      <c r="U15" s="5" t="s">
        <v>42</v>
      </c>
      <c r="V15" s="5" t="s">
        <v>43</v>
      </c>
      <c r="Y15" s="6" t="s">
        <v>50</v>
      </c>
      <c r="Z15" s="8">
        <v>0.1953125</v>
      </c>
      <c r="AA15">
        <v>0.26159998774528503</v>
      </c>
    </row>
    <row r="16" spans="1:27" ht="15" thickBot="1" x14ac:dyDescent="0.4">
      <c r="A16" t="s">
        <v>18</v>
      </c>
      <c r="E16" t="s">
        <v>19</v>
      </c>
      <c r="S16" s="6" t="s">
        <v>45</v>
      </c>
      <c r="T16" s="7"/>
      <c r="U16" s="8">
        <v>2</v>
      </c>
      <c r="Y16" s="6" t="s">
        <v>52</v>
      </c>
      <c r="Z16" s="8">
        <v>9.765625E-2</v>
      </c>
      <c r="AA16">
        <v>0.16680000722408295</v>
      </c>
    </row>
    <row r="17" spans="1:27" ht="15" thickBot="1" x14ac:dyDescent="0.4">
      <c r="A17" t="s">
        <v>20</v>
      </c>
      <c r="E17">
        <v>540</v>
      </c>
      <c r="F17" t="s">
        <v>21</v>
      </c>
      <c r="S17" s="6" t="s">
        <v>47</v>
      </c>
      <c r="T17" s="7"/>
      <c r="U17" s="8">
        <v>1</v>
      </c>
      <c r="V17">
        <v>0.27810001373291016</v>
      </c>
      <c r="Y17" s="6" t="s">
        <v>54</v>
      </c>
      <c r="Z17" s="8">
        <v>4.8828125E-2</v>
      </c>
      <c r="AA17">
        <v>0.11529999971389771</v>
      </c>
    </row>
    <row r="18" spans="1:27" ht="15" thickBot="1" x14ac:dyDescent="0.4">
      <c r="A18" t="s">
        <v>22</v>
      </c>
      <c r="E18">
        <v>30</v>
      </c>
      <c r="S18" s="6" t="s">
        <v>49</v>
      </c>
      <c r="T18" s="7"/>
      <c r="U18" s="8">
        <v>0.5</v>
      </c>
      <c r="V18">
        <v>0.18459999561309814</v>
      </c>
      <c r="Y18" s="6" t="s">
        <v>56</v>
      </c>
      <c r="Z18" s="8">
        <v>2.44140625E-2</v>
      </c>
      <c r="AA18">
        <v>9.2000000178813934E-2</v>
      </c>
    </row>
    <row r="19" spans="1:27" ht="15" thickBot="1" x14ac:dyDescent="0.4">
      <c r="A19" t="s">
        <v>23</v>
      </c>
      <c r="E19">
        <v>0</v>
      </c>
      <c r="F19" t="s">
        <v>24</v>
      </c>
      <c r="S19" s="6" t="s">
        <v>51</v>
      </c>
      <c r="T19" s="7"/>
      <c r="U19" s="8">
        <v>0.25</v>
      </c>
      <c r="V19">
        <v>0.13289999961853027</v>
      </c>
      <c r="Y19" s="6" t="s">
        <v>58</v>
      </c>
      <c r="Z19" s="8">
        <v>1.220703125E-2</v>
      </c>
      <c r="AA19">
        <v>8.1399999558925629E-2</v>
      </c>
    </row>
    <row r="20" spans="1:27" ht="15" thickBot="1" x14ac:dyDescent="0.4">
      <c r="A20" t="s">
        <v>25</v>
      </c>
      <c r="B20" s="1" t="s">
        <v>26</v>
      </c>
      <c r="S20" s="6" t="s">
        <v>53</v>
      </c>
      <c r="T20" s="7"/>
      <c r="U20" s="8">
        <v>0.125</v>
      </c>
      <c r="V20">
        <v>9.8600000143051147E-2</v>
      </c>
      <c r="Y20" s="6" t="s">
        <v>59</v>
      </c>
      <c r="Z20" s="8">
        <v>6.103515625E-3</v>
      </c>
      <c r="AA20">
        <v>7.3499999940395355E-2</v>
      </c>
    </row>
    <row r="21" spans="1:27" ht="15" thickBot="1" x14ac:dyDescent="0.4">
      <c r="S21" s="6" t="s">
        <v>55</v>
      </c>
      <c r="T21" s="7"/>
      <c r="U21" s="8">
        <v>6.25E-2</v>
      </c>
      <c r="V21">
        <v>7.8400000929832458E-2</v>
      </c>
      <c r="Y21" s="6" t="s">
        <v>60</v>
      </c>
      <c r="Z21" s="8">
        <v>3.0517578130000002E-3</v>
      </c>
      <c r="AA21">
        <v>7.1800000965595245E-2</v>
      </c>
    </row>
    <row r="22" spans="1:27" ht="15" thickBot="1" x14ac:dyDescent="0.4">
      <c r="B22" t="s">
        <v>27</v>
      </c>
      <c r="S22" s="6" t="s">
        <v>57</v>
      </c>
      <c r="T22" s="7"/>
      <c r="U22" s="8">
        <v>3.125E-2</v>
      </c>
      <c r="V22">
        <v>6.8999998271465302E-2</v>
      </c>
      <c r="Y22" s="11" t="s">
        <v>61</v>
      </c>
      <c r="Z22" s="12">
        <v>0</v>
      </c>
      <c r="AA22" s="13"/>
    </row>
    <row r="23" spans="1:27" x14ac:dyDescent="0.35">
      <c r="A23" s="2" t="s">
        <v>28</v>
      </c>
      <c r="B23" s="2">
        <v>1</v>
      </c>
      <c r="C23" s="2">
        <v>2</v>
      </c>
      <c r="D23" s="2">
        <v>3</v>
      </c>
      <c r="E23" s="2">
        <v>4</v>
      </c>
      <c r="F23" s="2">
        <v>5</v>
      </c>
      <c r="G23" s="2">
        <v>6</v>
      </c>
      <c r="H23" s="2">
        <v>7</v>
      </c>
      <c r="I23" s="2">
        <v>8</v>
      </c>
      <c r="J23" s="2">
        <v>9</v>
      </c>
      <c r="K23" s="2">
        <v>10</v>
      </c>
      <c r="L23" s="2">
        <v>11</v>
      </c>
      <c r="M23" s="2">
        <v>12</v>
      </c>
    </row>
    <row r="24" spans="1:27" x14ac:dyDescent="0.35">
      <c r="A24" s="2" t="s">
        <v>29</v>
      </c>
      <c r="B24">
        <v>3.7900000810623169E-2</v>
      </c>
      <c r="C24">
        <v>9.6100002527236938E-2</v>
      </c>
      <c r="D24">
        <v>0.11680000275373459</v>
      </c>
      <c r="E24">
        <v>3.9200000464916229E-2</v>
      </c>
      <c r="F24">
        <v>0.12060000002384186</v>
      </c>
      <c r="G24">
        <v>0.1096000000834465</v>
      </c>
      <c r="H24">
        <v>3.7900000810623169E-2</v>
      </c>
      <c r="I24">
        <v>9.3000002205371857E-2</v>
      </c>
      <c r="J24">
        <v>0.10490000247955322</v>
      </c>
      <c r="K24">
        <v>4.2100001126527786E-2</v>
      </c>
      <c r="L24">
        <v>5.6800000369548798E-2</v>
      </c>
      <c r="M24">
        <v>5.8800000697374344E-2</v>
      </c>
    </row>
    <row r="25" spans="1:27" x14ac:dyDescent="0.35">
      <c r="A25" s="2" t="s">
        <v>30</v>
      </c>
      <c r="B25">
        <v>4.5299999415874481E-2</v>
      </c>
      <c r="C25">
        <v>7.890000194311142E-2</v>
      </c>
      <c r="D25">
        <v>8.0899998545646667E-2</v>
      </c>
      <c r="E25">
        <v>4.9100000411272049E-2</v>
      </c>
      <c r="F25">
        <v>8.5500001907348633E-2</v>
      </c>
      <c r="G25">
        <v>8.4700003266334534E-2</v>
      </c>
      <c r="H25">
        <v>4.6799998730421066E-2</v>
      </c>
      <c r="I25">
        <v>5.0099998712539673E-2</v>
      </c>
      <c r="J25">
        <v>4.3699998408555984E-2</v>
      </c>
      <c r="K25">
        <v>4.7499999403953552E-2</v>
      </c>
      <c r="L25">
        <v>4.4900000095367432E-2</v>
      </c>
      <c r="M25">
        <v>4.2300000786781311E-2</v>
      </c>
    </row>
    <row r="26" spans="1:27" x14ac:dyDescent="0.35">
      <c r="A26" s="2" t="s">
        <v>31</v>
      </c>
      <c r="B26">
        <v>5.0999999046325684E-2</v>
      </c>
      <c r="C26">
        <v>0.12749999761581421</v>
      </c>
      <c r="D26">
        <v>0.14810000360012054</v>
      </c>
      <c r="E26">
        <v>8.2699999213218689E-2</v>
      </c>
      <c r="F26">
        <v>0.11580000072717667</v>
      </c>
      <c r="G26">
        <v>0.1492999941110611</v>
      </c>
      <c r="H26">
        <v>5.090000107884407E-2</v>
      </c>
      <c r="I26">
        <v>0.10360000282526016</v>
      </c>
      <c r="J26">
        <v>0.1331000030040741</v>
      </c>
      <c r="K26">
        <v>6.5700002014636993E-2</v>
      </c>
      <c r="L26">
        <v>0.11259999871253967</v>
      </c>
      <c r="M26">
        <v>0.12120000272989273</v>
      </c>
    </row>
    <row r="27" spans="1:27" x14ac:dyDescent="0.35">
      <c r="A27" s="2" t="s">
        <v>32</v>
      </c>
      <c r="B27">
        <v>4.479999840259552E-2</v>
      </c>
      <c r="C27">
        <v>8.4799997508525848E-2</v>
      </c>
      <c r="D27">
        <v>8.4799997508525848E-2</v>
      </c>
      <c r="E27">
        <v>4.7600001096725464E-2</v>
      </c>
      <c r="F27">
        <v>8.2500003278255463E-2</v>
      </c>
      <c r="G27">
        <v>8.6000002920627594E-2</v>
      </c>
      <c r="H27">
        <v>4.960000142455101E-2</v>
      </c>
      <c r="I27">
        <v>6.0899998992681503E-2</v>
      </c>
      <c r="J27">
        <v>6.2799997627735138E-2</v>
      </c>
      <c r="K27">
        <v>4.5000001788139343E-2</v>
      </c>
      <c r="L27">
        <v>8.1000000238418579E-2</v>
      </c>
      <c r="M27">
        <v>8.2199998199939728E-2</v>
      </c>
    </row>
    <row r="28" spans="1:27" x14ac:dyDescent="0.35">
      <c r="A28" s="2" t="s">
        <v>33</v>
      </c>
      <c r="B28">
        <v>4.9899999052286148E-2</v>
      </c>
      <c r="C28">
        <v>0.12200000137090683</v>
      </c>
      <c r="D28">
        <v>0.12169999629259109</v>
      </c>
      <c r="E28">
        <v>6.8199999630451202E-2</v>
      </c>
      <c r="F28">
        <v>0.11890000104904175</v>
      </c>
      <c r="G28">
        <v>0.13840000331401825</v>
      </c>
      <c r="H28">
        <v>6.3699997961521149E-2</v>
      </c>
      <c r="I28">
        <v>0.10429999977350235</v>
      </c>
      <c r="J28">
        <v>0.11529999971389771</v>
      </c>
      <c r="K28">
        <v>6.7000001668930054E-2</v>
      </c>
      <c r="L28">
        <v>0.12780000269412994</v>
      </c>
      <c r="M28">
        <v>0.12759999930858612</v>
      </c>
    </row>
    <row r="29" spans="1:27" x14ac:dyDescent="0.35">
      <c r="A29" s="2" t="s">
        <v>34</v>
      </c>
      <c r="B29">
        <v>4.6199999749660492E-2</v>
      </c>
      <c r="C29">
        <v>8.2199998199939728E-2</v>
      </c>
      <c r="D29">
        <v>8.0499999225139618E-2</v>
      </c>
      <c r="E29">
        <v>5.8499999344348907E-2</v>
      </c>
      <c r="F29">
        <v>8.489999920129776E-2</v>
      </c>
      <c r="G29">
        <v>8.1600002944469452E-2</v>
      </c>
      <c r="H29">
        <v>0.1005999967455864</v>
      </c>
      <c r="I29">
        <v>6.5399996936321259E-2</v>
      </c>
      <c r="J29">
        <v>6.4599998295307159E-2</v>
      </c>
      <c r="K29">
        <v>4.5499999076128006E-2</v>
      </c>
      <c r="L29">
        <v>6.7500002682209015E-2</v>
      </c>
      <c r="M29">
        <v>6.7500002682209015E-2</v>
      </c>
    </row>
    <row r="30" spans="1:27" x14ac:dyDescent="0.35">
      <c r="A30" s="2" t="s">
        <v>35</v>
      </c>
      <c r="B30">
        <v>0.77789998054504395</v>
      </c>
      <c r="C30">
        <v>0.43439999222755432</v>
      </c>
      <c r="D30">
        <v>0.26159998774528503</v>
      </c>
      <c r="E30">
        <v>0.16680000722408295</v>
      </c>
      <c r="F30">
        <v>0.11529999971389771</v>
      </c>
      <c r="G30">
        <v>9.2000000178813934E-2</v>
      </c>
      <c r="H30">
        <v>8.1399999558925629E-2</v>
      </c>
      <c r="I30">
        <v>7.3499999940395355E-2</v>
      </c>
      <c r="J30">
        <v>7.1800000965595245E-2</v>
      </c>
      <c r="K30">
        <v>4.4700000435113907E-2</v>
      </c>
      <c r="L30">
        <v>4.5499999076128006E-2</v>
      </c>
      <c r="M30">
        <v>4.5899998396635056E-2</v>
      </c>
    </row>
    <row r="31" spans="1:27" x14ac:dyDescent="0.35">
      <c r="A31" s="2" t="s">
        <v>36</v>
      </c>
      <c r="B31">
        <v>0.39930000901222229</v>
      </c>
      <c r="C31">
        <v>0.25139999389648438</v>
      </c>
      <c r="D31">
        <v>0.16429999470710754</v>
      </c>
      <c r="E31">
        <v>0.11969999969005585</v>
      </c>
      <c r="F31">
        <v>8.8500000536441803E-2</v>
      </c>
      <c r="G31">
        <v>7.0399999618530273E-2</v>
      </c>
      <c r="H31">
        <v>6.25E-2</v>
      </c>
      <c r="I31">
        <v>4.2300000786781311E-2</v>
      </c>
      <c r="J31">
        <v>4.2300000786781311E-2</v>
      </c>
      <c r="K31">
        <v>4.6599999070167542E-2</v>
      </c>
      <c r="L31">
        <v>4.2599998414516449E-2</v>
      </c>
      <c r="M31">
        <v>4.2300000786781311E-2</v>
      </c>
    </row>
    <row r="35" spans="1:33" x14ac:dyDescent="0.35">
      <c r="A35" t="s">
        <v>37</v>
      </c>
      <c r="B35" s="1" t="s">
        <v>38</v>
      </c>
    </row>
    <row r="40" spans="1:33" x14ac:dyDescent="0.35">
      <c r="A40" t="s">
        <v>39</v>
      </c>
    </row>
    <row r="41" spans="1:33" x14ac:dyDescent="0.35">
      <c r="A41" t="s">
        <v>18</v>
      </c>
      <c r="E41" t="s">
        <v>19</v>
      </c>
    </row>
    <row r="42" spans="1:33" x14ac:dyDescent="0.35">
      <c r="A42" t="s">
        <v>20</v>
      </c>
      <c r="E42">
        <v>562</v>
      </c>
      <c r="F42" t="s">
        <v>21</v>
      </c>
    </row>
    <row r="43" spans="1:33" x14ac:dyDescent="0.35">
      <c r="A43" t="s">
        <v>22</v>
      </c>
      <c r="E43">
        <v>30</v>
      </c>
    </row>
    <row r="44" spans="1:33" x14ac:dyDescent="0.35">
      <c r="A44" t="s">
        <v>23</v>
      </c>
      <c r="E44">
        <v>0</v>
      </c>
      <c r="F44" t="s">
        <v>24</v>
      </c>
    </row>
    <row r="45" spans="1:33" x14ac:dyDescent="0.35">
      <c r="A45" t="s">
        <v>25</v>
      </c>
      <c r="B45" s="1" t="s">
        <v>38</v>
      </c>
    </row>
    <row r="46" spans="1:33" x14ac:dyDescent="0.35">
      <c r="T46" t="s">
        <v>73</v>
      </c>
      <c r="U46" t="s">
        <v>74</v>
      </c>
      <c r="V46" t="s">
        <v>75</v>
      </c>
      <c r="W46" t="s">
        <v>76</v>
      </c>
      <c r="X46" t="s">
        <v>77</v>
      </c>
      <c r="Y46" t="s">
        <v>78</v>
      </c>
      <c r="Z46" t="s">
        <v>79</v>
      </c>
      <c r="AA46" t="s">
        <v>80</v>
      </c>
      <c r="AB46" t="s">
        <v>81</v>
      </c>
      <c r="AC46" t="s">
        <v>82</v>
      </c>
      <c r="AD46" t="s">
        <v>83</v>
      </c>
      <c r="AE46" t="s">
        <v>84</v>
      </c>
      <c r="AF46" t="s">
        <v>85</v>
      </c>
      <c r="AG46" t="s">
        <v>86</v>
      </c>
    </row>
    <row r="47" spans="1:33" x14ac:dyDescent="0.35">
      <c r="B47" t="s">
        <v>27</v>
      </c>
      <c r="T47" s="14" t="s">
        <v>71</v>
      </c>
      <c r="U47">
        <v>4.6500001102685928E-2</v>
      </c>
      <c r="V47">
        <v>8.8600002229213715E-2</v>
      </c>
      <c r="W47">
        <v>9.0400002896785736E-2</v>
      </c>
      <c r="X47">
        <f>AVERAGE(V47:W47)</f>
        <v>8.9500002562999725E-2</v>
      </c>
      <c r="Y47">
        <f>X47-$U$60</f>
        <v>3.7690911442041397E-2</v>
      </c>
      <c r="Z47">
        <f>(X47-0.0701)/0.2138</f>
        <v>9.0739020406921098E-2</v>
      </c>
      <c r="AA47">
        <v>3.7900000810623169E-2</v>
      </c>
      <c r="AB47">
        <v>9.6100002527236938E-2</v>
      </c>
      <c r="AC47">
        <v>0.11680000275373459</v>
      </c>
      <c r="AD47">
        <f>AVERAGE(AB47:AC47)</f>
        <v>0.10645000264048576</v>
      </c>
      <c r="AE47">
        <f>AD47-$AA$59</f>
        <v>5.1740002632141111E-2</v>
      </c>
      <c r="AF47">
        <f>(AD47-0.0728)/0.9103</f>
        <v>3.6965838339542742E-2</v>
      </c>
      <c r="AG47">
        <f>AF47/Z47</f>
        <v>0.40738635014758418</v>
      </c>
    </row>
    <row r="48" spans="1:33" x14ac:dyDescent="0.35">
      <c r="A48" s="2" t="s">
        <v>28</v>
      </c>
      <c r="B48" s="2">
        <v>1</v>
      </c>
      <c r="C48" s="2">
        <v>2</v>
      </c>
      <c r="D48" s="2">
        <v>3</v>
      </c>
      <c r="E48" s="2">
        <v>4</v>
      </c>
      <c r="F48" s="2">
        <v>5</v>
      </c>
      <c r="G48" s="2">
        <v>6</v>
      </c>
      <c r="H48" s="2">
        <v>7</v>
      </c>
      <c r="I48" s="2">
        <v>8</v>
      </c>
      <c r="J48" s="2">
        <v>9</v>
      </c>
      <c r="K48" s="2">
        <v>10</v>
      </c>
      <c r="L48" s="2">
        <v>11</v>
      </c>
      <c r="M48" s="2">
        <v>12</v>
      </c>
      <c r="T48" s="14" t="s">
        <v>72</v>
      </c>
      <c r="U48">
        <v>4.6900000423192978E-2</v>
      </c>
      <c r="V48">
        <v>9.5600001513957977E-2</v>
      </c>
      <c r="W48">
        <v>9.4099998474121094E-2</v>
      </c>
      <c r="X48">
        <f t="shared" ref="X48:X57" si="0">AVERAGE(V48:W48)</f>
        <v>9.4849999994039536E-2</v>
      </c>
      <c r="Y48">
        <f t="shared" ref="Y48:Y57" si="1">X48-$U$60</f>
        <v>4.3040908873081207E-2</v>
      </c>
      <c r="Z48">
        <f t="shared" ref="Z48:Z57" si="2">(X48-0.0701)/0.2138</f>
        <v>0.11576239473358065</v>
      </c>
      <c r="AA48">
        <v>3.9200000464916229E-2</v>
      </c>
      <c r="AB48">
        <v>0.12060000002384186</v>
      </c>
      <c r="AC48">
        <v>0.1096000000834465</v>
      </c>
      <c r="AD48">
        <f t="shared" ref="AD48:AD57" si="3">AVERAGE(AB48:AC48)</f>
        <v>0.11510000005364418</v>
      </c>
      <c r="AE48">
        <f t="shared" ref="AE48:AE57" si="4">AD48-$AA$59</f>
        <v>6.0390000045299527E-2</v>
      </c>
      <c r="AF48">
        <f t="shared" ref="AF48:AF57" si="5">(AD48-0.0728)/0.9103</f>
        <v>4.6468197356524417E-2</v>
      </c>
      <c r="AG48">
        <f t="shared" ref="AG48:AG57" si="6">AF48/Z48</f>
        <v>0.40141012514010138</v>
      </c>
    </row>
    <row r="49" spans="1:33" x14ac:dyDescent="0.35">
      <c r="A49" s="2" t="s">
        <v>29</v>
      </c>
      <c r="B49">
        <v>3.8100000470876694E-2</v>
      </c>
      <c r="C49">
        <v>8.020000159740448E-2</v>
      </c>
      <c r="D49">
        <v>9.3900002539157867E-2</v>
      </c>
      <c r="E49">
        <v>3.9299998432397842E-2</v>
      </c>
      <c r="F49">
        <v>9.5700003206729889E-2</v>
      </c>
      <c r="G49">
        <v>8.8200002908706665E-2</v>
      </c>
      <c r="H49">
        <v>3.8100000470876694E-2</v>
      </c>
      <c r="I49">
        <v>7.590000331401825E-2</v>
      </c>
      <c r="J49">
        <v>9.1799996793270111E-2</v>
      </c>
      <c r="K49">
        <v>4.2199999094009399E-2</v>
      </c>
      <c r="L49">
        <v>5.6299999356269836E-2</v>
      </c>
      <c r="M49">
        <v>5.4499998688697815E-2</v>
      </c>
      <c r="T49" t="s">
        <v>62</v>
      </c>
      <c r="U49">
        <v>4.5899998396635056E-2</v>
      </c>
      <c r="V49">
        <v>4.8799999058246613E-2</v>
      </c>
      <c r="W49">
        <v>4.479999840259552E-2</v>
      </c>
      <c r="X49">
        <f t="shared" si="0"/>
        <v>4.6799998730421066E-2</v>
      </c>
      <c r="Y49">
        <f t="shared" si="1"/>
        <v>-5.009092390537262E-3</v>
      </c>
      <c r="Z49">
        <f t="shared" si="2"/>
        <v>-0.10898036141056562</v>
      </c>
      <c r="AA49">
        <v>3.7900000810623169E-2</v>
      </c>
      <c r="AB49">
        <v>9.3000002205371857E-2</v>
      </c>
      <c r="AC49">
        <v>0.10490000247955322</v>
      </c>
      <c r="AD49">
        <f t="shared" si="3"/>
        <v>9.895000234246254E-2</v>
      </c>
      <c r="AE49">
        <f t="shared" si="4"/>
        <v>4.4240002334117887E-2</v>
      </c>
      <c r="AF49">
        <f t="shared" si="5"/>
        <v>2.8726795938111102E-2</v>
      </c>
      <c r="AG49">
        <f t="shared" si="6"/>
        <v>-0.2635960788374303</v>
      </c>
    </row>
    <row r="50" spans="1:33" x14ac:dyDescent="0.35">
      <c r="A50" s="2" t="s">
        <v>30</v>
      </c>
      <c r="B50">
        <v>4.6500001102685928E-2</v>
      </c>
      <c r="C50">
        <v>8.8600002229213715E-2</v>
      </c>
      <c r="D50">
        <v>9.0400002896785736E-2</v>
      </c>
      <c r="E50">
        <v>4.6900000423192978E-2</v>
      </c>
      <c r="F50">
        <v>9.5600001513957977E-2</v>
      </c>
      <c r="G50">
        <v>9.4099998474121094E-2</v>
      </c>
      <c r="H50">
        <v>4.5899998396635056E-2</v>
      </c>
      <c r="I50">
        <v>4.8799999058246613E-2</v>
      </c>
      <c r="J50">
        <v>4.479999840259552E-2</v>
      </c>
      <c r="K50">
        <v>4.6700000762939453E-2</v>
      </c>
      <c r="L50">
        <v>4.6000000089406967E-2</v>
      </c>
      <c r="M50">
        <v>4.3299999088048935E-2</v>
      </c>
      <c r="T50" t="s">
        <v>63</v>
      </c>
      <c r="U50">
        <v>4.4900000095367432E-2</v>
      </c>
      <c r="V50">
        <v>9.4700001180171967E-2</v>
      </c>
      <c r="W50">
        <v>9.5399998128414154E-2</v>
      </c>
      <c r="X50">
        <f t="shared" si="0"/>
        <v>9.504999965429306E-2</v>
      </c>
      <c r="Y50">
        <f t="shared" si="1"/>
        <v>4.3240908533334732E-2</v>
      </c>
      <c r="Z50">
        <f t="shared" si="2"/>
        <v>0.11669784683953725</v>
      </c>
      <c r="AA50">
        <v>5.0999999046325684E-2</v>
      </c>
      <c r="AB50">
        <v>0.12749999761581421</v>
      </c>
      <c r="AC50">
        <v>0.14810000360012054</v>
      </c>
      <c r="AD50">
        <f t="shared" si="3"/>
        <v>0.13780000060796738</v>
      </c>
      <c r="AE50">
        <f t="shared" si="4"/>
        <v>8.3090000599622724E-2</v>
      </c>
      <c r="AF50">
        <f t="shared" si="5"/>
        <v>7.1405031976235711E-2</v>
      </c>
      <c r="AG50">
        <f t="shared" si="6"/>
        <v>0.61187960112425721</v>
      </c>
    </row>
    <row r="51" spans="1:33" x14ac:dyDescent="0.35">
      <c r="A51" s="2" t="s">
        <v>31</v>
      </c>
      <c r="B51">
        <v>4.7699999064207077E-2</v>
      </c>
      <c r="C51">
        <v>9.9500000476837158E-2</v>
      </c>
      <c r="D51">
        <v>0.11349999904632568</v>
      </c>
      <c r="E51">
        <v>6.1700001358985901E-2</v>
      </c>
      <c r="F51">
        <v>9.5200002193450928E-2</v>
      </c>
      <c r="G51">
        <v>0.12060000002384186</v>
      </c>
      <c r="H51">
        <v>4.7400001436471939E-2</v>
      </c>
      <c r="I51">
        <v>8.9500002562999725E-2</v>
      </c>
      <c r="J51">
        <v>0.11330000311136246</v>
      </c>
      <c r="K51">
        <v>6.080000102519989E-2</v>
      </c>
      <c r="L51">
        <v>8.7200000882148743E-2</v>
      </c>
      <c r="M51">
        <v>9.1499999165534973E-2</v>
      </c>
      <c r="T51" t="s">
        <v>64</v>
      </c>
      <c r="U51">
        <v>4.6599999070167542E-2</v>
      </c>
      <c r="V51">
        <v>9.2699997127056122E-2</v>
      </c>
      <c r="W51">
        <v>9.4899997115135193E-2</v>
      </c>
      <c r="X51">
        <f t="shared" si="0"/>
        <v>9.3799997121095657E-2</v>
      </c>
      <c r="Y51">
        <f t="shared" si="1"/>
        <v>4.1990906000137329E-2</v>
      </c>
      <c r="Z51">
        <f t="shared" si="2"/>
        <v>0.11085124939707981</v>
      </c>
      <c r="AA51">
        <v>8.2699999213218689E-2</v>
      </c>
      <c r="AB51">
        <v>0.11580000072717667</v>
      </c>
      <c r="AC51">
        <v>0.1492999941110611</v>
      </c>
      <c r="AD51">
        <f t="shared" si="3"/>
        <v>0.13254999741911888</v>
      </c>
      <c r="AE51">
        <f t="shared" si="4"/>
        <v>7.7839997410774228E-2</v>
      </c>
      <c r="AF51">
        <f t="shared" si="5"/>
        <v>6.5637699021332388E-2</v>
      </c>
      <c r="AG51">
        <f t="shared" si="6"/>
        <v>0.59212412470166986</v>
      </c>
    </row>
    <row r="52" spans="1:33" x14ac:dyDescent="0.35">
      <c r="A52" s="2" t="s">
        <v>32</v>
      </c>
      <c r="B52">
        <v>4.4900000095367432E-2</v>
      </c>
      <c r="C52">
        <v>9.4700001180171967E-2</v>
      </c>
      <c r="D52">
        <v>9.5399998128414154E-2</v>
      </c>
      <c r="E52">
        <v>4.6599999070167542E-2</v>
      </c>
      <c r="F52">
        <v>9.2699997127056122E-2</v>
      </c>
      <c r="G52">
        <v>9.4899997115135193E-2</v>
      </c>
      <c r="H52">
        <v>4.8799999058246613E-2</v>
      </c>
      <c r="I52">
        <v>6.7500002682209015E-2</v>
      </c>
      <c r="J52">
        <v>6.9399997591972351E-2</v>
      </c>
      <c r="K52">
        <v>4.5000001788139343E-2</v>
      </c>
      <c r="L52">
        <v>8.9500002562999725E-2</v>
      </c>
      <c r="M52">
        <v>9.1399997472763062E-2</v>
      </c>
      <c r="T52" t="s">
        <v>65</v>
      </c>
      <c r="U52">
        <v>4.8799999058246613E-2</v>
      </c>
      <c r="V52">
        <v>6.7500002682209015E-2</v>
      </c>
      <c r="W52">
        <v>6.9399997591972351E-2</v>
      </c>
      <c r="X52">
        <f t="shared" si="0"/>
        <v>6.8450000137090683E-2</v>
      </c>
      <c r="Y52">
        <f t="shared" si="1"/>
        <v>1.6640909016132355E-2</v>
      </c>
      <c r="Z52">
        <f t="shared" si="2"/>
        <v>-7.7174923428873377E-3</v>
      </c>
      <c r="AA52">
        <v>5.090000107884407E-2</v>
      </c>
      <c r="AB52">
        <v>0.10360000282526016</v>
      </c>
      <c r="AC52">
        <v>0.1331000030040741</v>
      </c>
      <c r="AD52">
        <f t="shared" si="3"/>
        <v>0.11835000291466713</v>
      </c>
      <c r="AE52">
        <f t="shared" si="4"/>
        <v>6.3640002906322476E-2</v>
      </c>
      <c r="AF52">
        <f t="shared" si="5"/>
        <v>5.0038452064887537E-2</v>
      </c>
      <c r="AG52">
        <f t="shared" si="6"/>
        <v>-6.4837708729318546</v>
      </c>
    </row>
    <row r="53" spans="1:33" x14ac:dyDescent="0.35">
      <c r="A53" s="2" t="s">
        <v>33</v>
      </c>
      <c r="B53">
        <v>4.7699999064207077E-2</v>
      </c>
      <c r="C53">
        <v>9.4800002872943878E-2</v>
      </c>
      <c r="D53">
        <v>9.5700003206729889E-2</v>
      </c>
      <c r="E53">
        <v>6.6200003027915955E-2</v>
      </c>
      <c r="F53">
        <v>9.4899997115135193E-2</v>
      </c>
      <c r="G53">
        <v>0.11219999939203262</v>
      </c>
      <c r="H53">
        <v>3.6800000816583633E-2</v>
      </c>
      <c r="I53">
        <v>8.4700003266334534E-2</v>
      </c>
      <c r="J53">
        <v>9.2500001192092896E-2</v>
      </c>
      <c r="K53">
        <v>6.3900001347064972E-2</v>
      </c>
      <c r="L53">
        <v>0.10199999809265137</v>
      </c>
      <c r="M53">
        <v>9.8099999129772186E-2</v>
      </c>
      <c r="T53" t="s">
        <v>66</v>
      </c>
      <c r="U53">
        <v>4.5000001788139343E-2</v>
      </c>
      <c r="V53">
        <v>8.9500002562999725E-2</v>
      </c>
      <c r="W53">
        <v>9.1399997472763062E-2</v>
      </c>
      <c r="X53">
        <f t="shared" si="0"/>
        <v>9.0450000017881393E-2</v>
      </c>
      <c r="Y53">
        <f t="shared" si="1"/>
        <v>3.8640908896923065E-2</v>
      </c>
      <c r="Z53">
        <f t="shared" si="2"/>
        <v>9.5182413554169315E-2</v>
      </c>
      <c r="AA53">
        <v>6.5700002014636993E-2</v>
      </c>
      <c r="AB53">
        <v>0.11259999871253967</v>
      </c>
      <c r="AC53">
        <v>0.12120000272989273</v>
      </c>
      <c r="AD53">
        <f t="shared" si="3"/>
        <v>0.1169000007212162</v>
      </c>
      <c r="AE53">
        <f t="shared" si="4"/>
        <v>6.2190000712871549E-2</v>
      </c>
      <c r="AF53">
        <f t="shared" si="5"/>
        <v>4.8445568187648246E-2</v>
      </c>
      <c r="AG53">
        <f t="shared" si="6"/>
        <v>0.50897604272324282</v>
      </c>
    </row>
    <row r="54" spans="1:33" x14ac:dyDescent="0.35">
      <c r="A54" s="2" t="s">
        <v>34</v>
      </c>
      <c r="B54">
        <v>4.6000000089406967E-2</v>
      </c>
      <c r="C54">
        <v>9.2100001871585846E-2</v>
      </c>
      <c r="D54">
        <v>9.0499997138977051E-2</v>
      </c>
      <c r="E54">
        <v>5.6400001049041748E-2</v>
      </c>
      <c r="F54">
        <v>9.3999996781349182E-2</v>
      </c>
      <c r="G54">
        <v>9.08999964594841E-2</v>
      </c>
      <c r="H54">
        <v>9.6900001168251038E-2</v>
      </c>
      <c r="I54">
        <v>7.2499997913837433E-2</v>
      </c>
      <c r="J54">
        <v>7.2099998593330383E-2</v>
      </c>
      <c r="K54">
        <v>4.6000000089406967E-2</v>
      </c>
      <c r="L54">
        <v>7.5400002300739288E-2</v>
      </c>
      <c r="M54">
        <v>7.5300000607967377E-2</v>
      </c>
      <c r="T54" t="s">
        <v>67</v>
      </c>
      <c r="U54">
        <v>4.6000000089406967E-2</v>
      </c>
      <c r="V54">
        <v>9.2100001871585846E-2</v>
      </c>
      <c r="W54">
        <v>9.0499997138977051E-2</v>
      </c>
      <c r="X54">
        <f t="shared" si="0"/>
        <v>9.1299999505281448E-2</v>
      </c>
      <c r="Y54">
        <f t="shared" si="1"/>
        <v>3.949090838432312E-2</v>
      </c>
      <c r="Z54">
        <f t="shared" si="2"/>
        <v>9.9158089360530652E-2</v>
      </c>
      <c r="AA54">
        <v>4.9899999052286148E-2</v>
      </c>
      <c r="AB54">
        <v>0.12200000137090683</v>
      </c>
      <c r="AC54">
        <v>0.12169999629259109</v>
      </c>
      <c r="AD54">
        <f t="shared" si="3"/>
        <v>0.12184999883174896</v>
      </c>
      <c r="AE54">
        <f t="shared" si="4"/>
        <v>6.7139998823404309E-2</v>
      </c>
      <c r="AF54">
        <f t="shared" si="5"/>
        <v>5.3883333880862305E-2</v>
      </c>
      <c r="AG54">
        <f t="shared" si="6"/>
        <v>0.54340835153596934</v>
      </c>
    </row>
    <row r="55" spans="1:33" x14ac:dyDescent="0.35">
      <c r="A55" s="2" t="s">
        <v>35</v>
      </c>
      <c r="B55">
        <v>0.51800000667572021</v>
      </c>
      <c r="C55">
        <v>0.29649999737739563</v>
      </c>
      <c r="D55">
        <v>0.18709999322891235</v>
      </c>
      <c r="E55">
        <v>0.12370000034570694</v>
      </c>
      <c r="F55">
        <v>9.2699997127056122E-2</v>
      </c>
      <c r="G55">
        <v>7.9300001263618469E-2</v>
      </c>
      <c r="H55">
        <v>7.1999996900558472E-2</v>
      </c>
      <c r="I55">
        <v>6.4800001680850983E-2</v>
      </c>
      <c r="J55">
        <v>6.4300000667572021E-2</v>
      </c>
      <c r="K55">
        <v>4.2700000107288361E-2</v>
      </c>
      <c r="L55">
        <v>4.2599998414516449E-2</v>
      </c>
      <c r="M55">
        <v>4.3299999088048935E-2</v>
      </c>
      <c r="T55" t="s">
        <v>68</v>
      </c>
      <c r="U55">
        <v>5.6400001049041748E-2</v>
      </c>
      <c r="V55">
        <v>9.3999996781349182E-2</v>
      </c>
      <c r="W55">
        <v>9.08999964594841E-2</v>
      </c>
      <c r="X55">
        <f t="shared" si="0"/>
        <v>9.2449996620416641E-2</v>
      </c>
      <c r="Y55">
        <f t="shared" si="1"/>
        <v>4.0640905499458313E-2</v>
      </c>
      <c r="Z55">
        <f t="shared" si="2"/>
        <v>0.10453693461373549</v>
      </c>
      <c r="AA55">
        <v>6.8199999630451202E-2</v>
      </c>
      <c r="AB55">
        <v>0.11890000104904175</v>
      </c>
      <c r="AC55">
        <v>0.13840000331401825</v>
      </c>
      <c r="AD55">
        <f t="shared" si="3"/>
        <v>0.12865000218153</v>
      </c>
      <c r="AE55">
        <f t="shared" si="4"/>
        <v>7.3940002173185346E-2</v>
      </c>
      <c r="AF55">
        <f t="shared" si="5"/>
        <v>6.1353402374524878E-2</v>
      </c>
      <c r="AG55">
        <f t="shared" si="6"/>
        <v>0.58690646135001001</v>
      </c>
    </row>
    <row r="56" spans="1:33" x14ac:dyDescent="0.35">
      <c r="A56" s="2" t="s">
        <v>36</v>
      </c>
      <c r="B56">
        <v>0.44200000166893005</v>
      </c>
      <c r="C56">
        <v>0.27810001373291016</v>
      </c>
      <c r="D56">
        <v>0.18459999561309814</v>
      </c>
      <c r="E56">
        <v>0.13289999961853027</v>
      </c>
      <c r="F56">
        <v>9.8600000143051147E-2</v>
      </c>
      <c r="G56">
        <v>7.8400000929832458E-2</v>
      </c>
      <c r="H56">
        <v>6.8999998271465302E-2</v>
      </c>
      <c r="I56">
        <v>4.2399998754262924E-2</v>
      </c>
      <c r="J56">
        <v>4.2399998754262924E-2</v>
      </c>
      <c r="K56">
        <v>4.7400001436471939E-2</v>
      </c>
      <c r="L56">
        <v>4.309999942779541E-2</v>
      </c>
      <c r="M56">
        <v>4.2700000107288361E-2</v>
      </c>
      <c r="T56" t="s">
        <v>69</v>
      </c>
      <c r="U56">
        <v>9.6900001168251038E-2</v>
      </c>
      <c r="V56">
        <v>7.2499997913837433E-2</v>
      </c>
      <c r="W56">
        <v>7.2099998593330383E-2</v>
      </c>
      <c r="X56">
        <f t="shared" si="0"/>
        <v>7.2299998253583908E-2</v>
      </c>
      <c r="Y56">
        <f t="shared" si="1"/>
        <v>2.049090713262558E-2</v>
      </c>
      <c r="Z56">
        <f t="shared" si="2"/>
        <v>1.0289982477006139E-2</v>
      </c>
      <c r="AA56">
        <v>6.3699997961521149E-2</v>
      </c>
      <c r="AB56">
        <v>0.10429999977350235</v>
      </c>
      <c r="AC56">
        <v>0.11529999971389771</v>
      </c>
      <c r="AD56">
        <f t="shared" si="3"/>
        <v>0.10979999974370003</v>
      </c>
      <c r="AE56">
        <f t="shared" si="4"/>
        <v>5.5089999735355374E-2</v>
      </c>
      <c r="AF56">
        <f t="shared" si="5"/>
        <v>4.0645940617049348E-2</v>
      </c>
      <c r="AG56">
        <f t="shared" si="6"/>
        <v>3.9500495465251024</v>
      </c>
    </row>
    <row r="57" spans="1:33" x14ac:dyDescent="0.35">
      <c r="T57" t="s">
        <v>70</v>
      </c>
      <c r="U57">
        <v>4.6000000089406967E-2</v>
      </c>
      <c r="V57">
        <v>7.5400002300739288E-2</v>
      </c>
      <c r="W57">
        <v>7.5300000607967377E-2</v>
      </c>
      <c r="X57">
        <f t="shared" si="0"/>
        <v>7.5350001454353333E-2</v>
      </c>
      <c r="Y57">
        <f t="shared" si="1"/>
        <v>2.3540910333395004E-2</v>
      </c>
      <c r="Z57">
        <f t="shared" si="2"/>
        <v>2.4555666297256019E-2</v>
      </c>
      <c r="AA57">
        <v>6.7000001668930054E-2</v>
      </c>
      <c r="AB57">
        <v>0.12780000269412994</v>
      </c>
      <c r="AC57">
        <v>0.12759999930858612</v>
      </c>
      <c r="AD57">
        <f t="shared" si="3"/>
        <v>0.12770000100135803</v>
      </c>
      <c r="AE57">
        <f t="shared" si="4"/>
        <v>7.2990000993013379E-2</v>
      </c>
      <c r="AF57">
        <f t="shared" si="5"/>
        <v>6.0309789082014752E-2</v>
      </c>
      <c r="AG57">
        <f t="shared" si="6"/>
        <v>2.456043682624653</v>
      </c>
    </row>
    <row r="59" spans="1:33" x14ac:dyDescent="0.35">
      <c r="AA59">
        <f>AVERAGE(AA47:AA56)</f>
        <v>5.4710000008344653E-2</v>
      </c>
    </row>
    <row r="60" spans="1:33" x14ac:dyDescent="0.35">
      <c r="A60" t="s">
        <v>37</v>
      </c>
      <c r="B60" s="1" t="s">
        <v>40</v>
      </c>
      <c r="U60">
        <f>AVERAGE(U47:U57)</f>
        <v>5.1809091120958328E-2</v>
      </c>
    </row>
  </sheetData>
  <conditionalFormatting sqref="X58">
    <cfRule type="uniqueValues" dxfId="2" priority="8"/>
    <cfRule type="duplicateValues" dxfId="1" priority="9"/>
    <cfRule type="uniqueValues" priority="10"/>
    <cfRule type="colorScale" priority="11">
      <colorScale>
        <cfvo type="min"/>
        <cfvo type="max"/>
        <color rgb="FFFF7128"/>
        <color rgb="FFFFEF9C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priority="23"/>
    <cfRule type="uniqueValues" dxfId="0" priority="24"/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LabArchives xmlns:xsi="http://www.w3.org/2001/XMLSchema-instance" xmlns:xsd="http://www.w3.org/2001/XMLSchema">
  <BaseUri>https://au-mynotebook.labarchives.com</BaseUri>
  <eid>OS4xfDE0NzI3OC83L0VudHJ5UGFydC8yMDkyNzA2NDI3fDIzLjA5OTk5OTk5OTk5OTk5OA==</eid>
  <version>1</version>
  <updated-at>2025-06-16T02:17:38Z</updated-at>
</LabArchives>
</file>

<file path=customXml/itemProps1.xml><?xml version="1.0" encoding="utf-8"?>
<ds:datastoreItem xmlns:ds="http://schemas.openxmlformats.org/officeDocument/2006/customXml" ds:itemID="{62C9D553-B5CC-49D0-9C18-199B1199A6BD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Anannya Gautam</cp:lastModifiedBy>
  <dcterms:created xsi:type="dcterms:W3CDTF">2025-06-16T02:16:15Z</dcterms:created>
  <dcterms:modified xsi:type="dcterms:W3CDTF">2025-06-17T05:29:33Z</dcterms:modified>
</cp:coreProperties>
</file>