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9EEB9975-410F-4901-AA15-C1AB75F63B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6" i="2" l="1"/>
  <c r="X47" i="2"/>
  <c r="X48" i="2"/>
  <c r="X49" i="2"/>
  <c r="X50" i="2"/>
  <c r="X51" i="2"/>
  <c r="X52" i="2"/>
  <c r="X53" i="2"/>
  <c r="AE53" i="2" s="1"/>
  <c r="X54" i="2"/>
  <c r="AE54" i="2" s="1"/>
  <c r="X55" i="2"/>
  <c r="AE55" i="2" s="1"/>
  <c r="X45" i="2"/>
  <c r="AE46" i="2"/>
  <c r="AE47" i="2"/>
  <c r="AE48" i="2"/>
  <c r="AE49" i="2"/>
  <c r="AE50" i="2"/>
  <c r="AE51" i="2"/>
  <c r="AE52" i="2"/>
  <c r="AE45" i="2"/>
  <c r="AD46" i="2"/>
  <c r="AD47" i="2"/>
  <c r="AD48" i="2"/>
  <c r="AD49" i="2"/>
  <c r="AD50" i="2"/>
  <c r="AD51" i="2"/>
  <c r="AD52" i="2"/>
  <c r="AD53" i="2"/>
  <c r="AD54" i="2"/>
  <c r="AD55" i="2"/>
  <c r="AD45" i="2"/>
  <c r="AC46" i="2"/>
  <c r="AC47" i="2"/>
  <c r="AC48" i="2"/>
  <c r="AC49" i="2"/>
  <c r="AC50" i="2"/>
  <c r="AC51" i="2"/>
  <c r="AC52" i="2"/>
  <c r="AC53" i="2"/>
  <c r="AC54" i="2"/>
  <c r="AC55" i="2"/>
  <c r="AC45" i="2"/>
  <c r="Y57" i="2"/>
  <c r="AB46" i="2"/>
  <c r="AB47" i="2"/>
  <c r="AB48" i="2"/>
  <c r="AB49" i="2"/>
  <c r="AB50" i="2"/>
  <c r="AB51" i="2"/>
  <c r="AB52" i="2"/>
  <c r="AB53" i="2"/>
  <c r="AB54" i="2"/>
  <c r="AB55" i="2"/>
  <c r="AB45" i="2"/>
  <c r="W46" i="2"/>
  <c r="W47" i="2"/>
  <c r="W48" i="2"/>
  <c r="W49" i="2"/>
  <c r="W50" i="2"/>
  <c r="W51" i="2"/>
  <c r="W52" i="2"/>
  <c r="W53" i="2"/>
  <c r="W54" i="2"/>
  <c r="W55" i="2"/>
  <c r="W45" i="2"/>
  <c r="S57" i="2"/>
  <c r="V46" i="2"/>
  <c r="V47" i="2"/>
  <c r="V48" i="2"/>
  <c r="V49" i="2"/>
  <c r="V50" i="2"/>
  <c r="V51" i="2"/>
  <c r="V52" i="2"/>
  <c r="V53" i="2"/>
  <c r="V54" i="2"/>
  <c r="V55" i="2"/>
  <c r="V4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<sst xmlns="http://schemas.openxmlformats.org/spreadsheetml/2006/main" count="110" uniqueCount="89">
  <si>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</si>
  <si>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</si>
  <si>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</si>
  <si>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</si>
  <si>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</si>
  <si>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</si>
  <si>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</si>
  <si>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16/06/2025</t>
  </si>
  <si>
    <t>Time:</t>
  </si>
  <si>
    <t>3:05:23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</si>
  <si>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</si>
  <si>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</si>
  <si>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</si>
  <si>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</si>
  <si>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</si>
  <si>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</si>
  <si>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</si>
  <si>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</si>
  <si>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</si>
  <si>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</si>
  <si>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</si>
  <si>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</si>
  <si>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</si>
  <si>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</si>
  <si>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</si>
  <si>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</si>
  <si>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16/06/2025 3:05:23 PM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</si>
  <si>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</si>
  <si>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</si>
  <si>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</si>
  <si>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</si>
  <si>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</si>
  <si>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</si>
  <si>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</si>
  <si>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</si>
  <si>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</si>
  <si>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</si>
  <si>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</si>
  <si>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16/06/2025 3:05:38 PM</t>
  </si>
  <si>
    <t>Label: protein</t>
  </si>
  <si>
    <t>Temperature: 22.6 °C</t>
  </si>
  <si>
    <t>16/06/2025 3:05:51 PM</t>
  </si>
  <si>
    <t>Glycerol</t>
  </si>
  <si>
    <t>Conc</t>
  </si>
  <si>
    <t>Abs</t>
  </si>
  <si>
    <t>L</t>
  </si>
  <si>
    <t>M</t>
  </si>
  <si>
    <t>Protein</t>
  </si>
  <si>
    <t>N</t>
  </si>
  <si>
    <t>AA</t>
  </si>
  <si>
    <t>O</t>
  </si>
  <si>
    <t>BB</t>
  </si>
  <si>
    <t>P</t>
  </si>
  <si>
    <t>CC</t>
  </si>
  <si>
    <t>Q</t>
  </si>
  <si>
    <t>DD</t>
  </si>
  <si>
    <t>R</t>
  </si>
  <si>
    <t>EE</t>
  </si>
  <si>
    <t>S</t>
  </si>
  <si>
    <t>FF</t>
  </si>
  <si>
    <t>T</t>
  </si>
  <si>
    <t>GG</t>
  </si>
  <si>
    <t>U</t>
  </si>
  <si>
    <t>77C.4.1</t>
  </si>
  <si>
    <t>77C.4.2</t>
  </si>
  <si>
    <t>77C.5.1</t>
  </si>
  <si>
    <t>77C.5.2</t>
  </si>
  <si>
    <t>77C.6.1</t>
  </si>
  <si>
    <t>77D.3.1</t>
  </si>
  <si>
    <t>77D.3.2</t>
  </si>
  <si>
    <t>77D.4.1</t>
  </si>
  <si>
    <t>77D.4.2</t>
  </si>
  <si>
    <t>77D.5.1</t>
  </si>
  <si>
    <t>77D.5.2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</si>
  <si>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</si>
  <si>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</si>
  <si>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</si>
  <si>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</si>
  <si>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</si>
  <si>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</si>
  <si>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</si>
  <si>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</si>
  <si>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</si>
  <si>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</si>
  <si>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</si>
  <si>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</si>
  <si>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</si>
  <si>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</si>
  <si>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 xml:space="preserve">NOTE: NO SAMPLE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</si>
</sst>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5">
    <xf numFmtId="0" fontId="0" fillId="0" borderId="0" xfId="0"/>
    <xf numFmtId="0" fontId="0" fillId="0" borderId="0" xfId="0" quotePrefix="1"/>
    <xf numFmtId="0" fontId="1" fillId="9" borderId="0" xfId="0" applyFont="1" applyFill="1"/>
    <xf numFmtId="0" fontId="5" fillId="10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5" fillId="10" borderId="3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horizontal="right" vertical="center" wrapText="1"/>
    </xf>
    <xf numFmtId="0" fontId="8" fillId="10" borderId="4" xfId="0" applyFont="1" applyFill="1" applyBorder="1" applyAlignment="1">
      <alignment vertical="center" wrapText="1"/>
    </xf>
    <xf numFmtId="0" fontId="4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Sheet2!$T$13:$T$19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0.125</c:v>
                </c:pt>
                <c:pt idx="5">
                  <c:v>6.25E-2</c:v>
                </c:pt>
                <c:pt idx="6">
                  <c:v>3.125E-2</c:v>
                </c:pt>
              </c:numCache>
            </c:numRef>
          </c:xVal>
          <c:yVal>
            <c:numRef>
              <c:f>Sheet2!$U$13:$U$19</c:f>
              <c:numCache>
                <c:formatCode>General</c:formatCode>
                <c:ptCount val="7"/>
                <c:pt idx="1">
                  <c:v>0.32010000944137573</c:v>
                </c:pt>
                <c:pt idx="2">
                  <c:v>0.21559999883174896</c:v>
                </c:pt>
                <c:pt idx="3">
                  <c:v>0.1437000036239624</c:v>
                </c:pt>
                <c:pt idx="4">
                  <c:v>0.1080000028014183</c:v>
                </c:pt>
                <c:pt idx="5">
                  <c:v>8.9800000190734863E-2</c:v>
                </c:pt>
                <c:pt idx="6">
                  <c:v>7.2400003671646118E-2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9-46D2-9345-DC132B705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815632"/>
        <c:axId val="1601976832"/>
      </c:scatterChart>
      <c:valAx>
        <c:axId val="113181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76832"/>
        <c:crosses val="autoZero"/>
        <c:crossBetween val="midCat"/>
      </c:valAx>
      <c:valAx>
        <c:axId val="16019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1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Sheet2!$Y$10:$Y$18</c:f>
              <c:numCache>
                <c:formatCode>General</c:formatCode>
                <c:ptCount val="9"/>
                <c:pt idx="0">
                  <c:v>0.78125</c:v>
                </c:pt>
                <c:pt idx="1">
                  <c:v>0.390625</c:v>
                </c:pt>
                <c:pt idx="2">
                  <c:v>0.1953125</c:v>
                </c:pt>
                <c:pt idx="3">
                  <c:v>9.765625E-2</c:v>
                </c:pt>
                <c:pt idx="4">
                  <c:v>4.8828125E-2</c:v>
                </c:pt>
                <c:pt idx="5">
                  <c:v>2.44140625E-2</c:v>
                </c:pt>
                <c:pt idx="6">
                  <c:v>1.220703125E-2</c:v>
                </c:pt>
                <c:pt idx="7">
                  <c:v>6.103515625E-3</c:v>
                </c:pt>
                <c:pt idx="8">
                  <c:v>3.0517578130000002E-3</c:v>
                </c:pt>
              </c:numCache>
            </c:numRef>
          </c:xVal>
          <c:yVal>
            <c:numRef>
              <c:f>Sheet2!$Z$10:$Z$18</c:f>
              <c:numCache>
                <c:formatCode>General</c:formatCode>
                <c:ptCount val="9"/>
                <c:pt idx="0">
                  <c:v>0.76550000905990601</c:v>
                </c:pt>
                <c:pt idx="1">
                  <c:v>0.4050000011920929</c:v>
                </c:pt>
                <c:pt idx="2">
                  <c:v>0.26899999380111694</c:v>
                </c:pt>
                <c:pt idx="3">
                  <c:v>0.16580000519752502</c:v>
                </c:pt>
                <c:pt idx="4">
                  <c:v>0.11540000140666962</c:v>
                </c:pt>
                <c:pt idx="5">
                  <c:v>9.0199999511241913E-2</c:v>
                </c:pt>
                <c:pt idx="6">
                  <c:v>7.5199998915195465E-2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F-4B61-B848-9A5D210D3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798880"/>
        <c:axId val="1652799840"/>
      </c:scatterChart>
      <c:valAx>
        <c:axId val="165279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99840"/>
        <c:crosses val="autoZero"/>
        <c:crossBetween val="midCat"/>
      </c:valAx>
      <c:valAx>
        <c:axId val="16527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9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517945</xdr:colOff>
      <xdr:row>20</xdr:row>
      <xdr:rowOff>108791</xdr:rowOff>
    </xdr:from>
    <xdr:to>
      <xdr:col>22</xdr:col>
      <xdr:colOff>193560</xdr:colOff>
      <xdr:row>35</xdr:row>
      <xdr:rowOff>97774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DF0A4-3B3B-7101-088E-18ED23E59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326680</xdr:colOff>
      <xdr:row>20</xdr:row>
      <xdr:rowOff>169996</xdr:rowOff>
    </xdr:from>
    <xdr:to>
      <xdr:col>31</xdr:col>
      <xdr:colOff>2294</xdr:colOff>
      <xdr:row>35</xdr:row>
      <xdr:rowOff>158979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B2DC36-FB92-CF01-C9D4-44429C874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abSelected="1" topLeftCell="F26" workbookViewId="0">
      <selection activeCell="R45" sqref="R45:AE55"/>
    </sheetView>
  </sheetViews>
  <sheetFormatPr defaultRowHeight="14.5" x14ac:dyDescent="0.35"/>
  <sheetData>
    <row r="1" spans="1:26" x14ac:dyDescent="0.35">
      <c r="A1" t="s">
        <v>0</v>
      </c>
      <c r="E1" t="s">
        <v>1</v>
      </c>
    </row>
    <row r="2" spans="1:26" x14ac:dyDescent="0.35">
      <c r="A2" t="s">
        <v>2</v>
      </c>
      <c r="E2" t="s">
        <v>3</v>
      </c>
    </row>
    <row r="3" spans="1:26" x14ac:dyDescent="0.35">
      <c r="A3" t="s">
        <v>4</v>
      </c>
      <c r="E3" t="s">
        <v>5</v>
      </c>
    </row>
    <row r="5" spans="1:26" x14ac:dyDescent="0.35">
      <c r="A5" t="s">
        <v>6</v>
      </c>
      <c r="B5" t="s">
        <v>7</v>
      </c>
    </row>
    <row r="6" spans="1:26" x14ac:dyDescent="0.35">
      <c r="A6" t="s">
        <v>8</v>
      </c>
      <c r="B6" s="1" t="s">
        <v>9</v>
      </c>
    </row>
    <row r="9" spans="1:26" ht="15" thickBot="1" x14ac:dyDescent="0.4">
      <c r="A9" t="s">
        <v>10</v>
      </c>
      <c r="E9" t="s">
        <v>11</v>
      </c>
      <c r="X9" t="s">
        <v>42</v>
      </c>
      <c r="Y9" t="s">
        <v>43</v>
      </c>
      <c r="Z9" t="s">
        <v>44</v>
      </c>
    </row>
    <row r="10" spans="1:26" ht="15" thickBot="1" x14ac:dyDescent="0.4">
      <c r="A10" t="s">
        <v>12</v>
      </c>
      <c r="E10" t="s">
        <v>13</v>
      </c>
      <c r="X10" s="3" t="s">
        <v>45</v>
      </c>
      <c r="Y10" s="4">
        <v>0.78125</v>
      </c>
      <c r="Z10">
        <v>0.76550000905990601</v>
      </c>
    </row>
    <row r="11" spans="1:26" ht="15" thickBot="1" x14ac:dyDescent="0.4">
      <c r="A11" t="s">
        <v>14</v>
      </c>
      <c r="E11" t="s">
        <v>15</v>
      </c>
      <c r="X11" s="5" t="s">
        <v>46</v>
      </c>
      <c r="Y11" s="6">
        <v>0.390625</v>
      </c>
      <c r="Z11">
        <v>0.4050000011920929</v>
      </c>
    </row>
    <row r="12" spans="1:26" ht="15" thickBot="1" x14ac:dyDescent="0.4">
      <c r="A12" t="s">
        <v>16</v>
      </c>
      <c r="R12" s="7" t="s">
        <v>47</v>
      </c>
      <c r="S12" s="8"/>
      <c r="T12" s="9" t="s">
        <v>43</v>
      </c>
      <c r="U12" s="9" t="s">
        <v>44</v>
      </c>
      <c r="X12" s="5" t="s">
        <v>48</v>
      </c>
      <c r="Y12" s="6">
        <v>0.1953125</v>
      </c>
      <c r="Z12">
        <v>0.26899999380111694</v>
      </c>
    </row>
    <row r="13" spans="1:26" ht="15" thickBot="1" x14ac:dyDescent="0.4">
      <c r="R13" s="5" t="s">
        <v>49</v>
      </c>
      <c r="S13" s="10"/>
      <c r="T13" s="6">
        <v>2</v>
      </c>
      <c r="X13" s="5" t="s">
        <v>50</v>
      </c>
      <c r="Y13" s="6">
        <v>9.765625E-2</v>
      </c>
      <c r="Z13">
        <v>0.16580000519752502</v>
      </c>
    </row>
    <row r="14" spans="1:26" ht="15" thickBot="1" x14ac:dyDescent="0.4">
      <c r="R14" s="5" t="s">
        <v>51</v>
      </c>
      <c r="S14" s="10"/>
      <c r="T14" s="6">
        <v>1</v>
      </c>
      <c r="U14">
        <v>0.32010000944137573</v>
      </c>
      <c r="X14" s="5" t="s">
        <v>52</v>
      </c>
      <c r="Y14" s="6">
        <v>4.8828125E-2</v>
      </c>
      <c r="Z14">
        <v>0.11540000140666962</v>
      </c>
    </row>
    <row r="15" spans="1:26" ht="15" thickBot="1" x14ac:dyDescent="0.4">
      <c r="A15" t="s">
        <v>17</v>
      </c>
      <c r="R15" s="5" t="s">
        <v>53</v>
      </c>
      <c r="S15" s="10"/>
      <c r="T15" s="6">
        <v>0.5</v>
      </c>
      <c r="U15">
        <v>0.21559999883174896</v>
      </c>
      <c r="X15" s="5" t="s">
        <v>54</v>
      </c>
      <c r="Y15" s="6">
        <v>2.44140625E-2</v>
      </c>
      <c r="Z15">
        <v>9.0199999511241913E-2</v>
      </c>
    </row>
    <row r="16" spans="1:26" ht="15" thickBot="1" x14ac:dyDescent="0.4">
      <c r="A16" t="s">
        <v>18</v>
      </c>
      <c r="E16" t="s">
        <v>19</v>
      </c>
      <c r="R16" s="5" t="s">
        <v>55</v>
      </c>
      <c r="S16" s="10"/>
      <c r="T16" s="6">
        <v>0.25</v>
      </c>
      <c r="U16">
        <v>0.1437000036239624</v>
      </c>
      <c r="X16" s="5" t="s">
        <v>56</v>
      </c>
      <c r="Y16" s="6">
        <v>1.220703125E-2</v>
      </c>
      <c r="Z16">
        <v>7.5199998915195465E-2</v>
      </c>
    </row>
    <row r="17" spans="1:26" ht="15" thickBot="1" x14ac:dyDescent="0.4">
      <c r="A17" t="s">
        <v>20</v>
      </c>
      <c r="E17">
        <v>540</v>
      </c>
      <c r="F17" t="s">
        <v>21</v>
      </c>
      <c r="R17" s="5" t="s">
        <v>57</v>
      </c>
      <c r="S17" s="10"/>
      <c r="T17" s="6">
        <v>0.125</v>
      </c>
      <c r="U17">
        <v>0.1080000028014183</v>
      </c>
      <c r="X17" s="5" t="s">
        <v>58</v>
      </c>
      <c r="Y17" s="6">
        <v>6.103515625E-3</v>
      </c>
    </row>
    <row r="18" spans="1:26" ht="15" thickBot="1" x14ac:dyDescent="0.4">
      <c r="A18" t="s">
        <v>22</v>
      </c>
      <c r="E18">
        <v>30</v>
      </c>
      <c r="R18" s="5" t="s">
        <v>59</v>
      </c>
      <c r="S18" s="10"/>
      <c r="T18" s="6">
        <v>6.25E-2</v>
      </c>
      <c r="U18">
        <v>8.9800000190734863E-2</v>
      </c>
      <c r="X18" s="5" t="s">
        <v>60</v>
      </c>
      <c r="Y18" s="6">
        <v>3.0517578130000002E-3</v>
      </c>
    </row>
    <row r="19" spans="1:26" ht="15" thickBot="1" x14ac:dyDescent="0.4">
      <c r="A19" t="s">
        <v>23</v>
      </c>
      <c r="E19">
        <v>0</v>
      </c>
      <c r="F19" t="s">
        <v>24</v>
      </c>
      <c r="R19" s="5" t="s">
        <v>61</v>
      </c>
      <c r="S19" s="10"/>
      <c r="T19" s="6">
        <v>3.125E-2</v>
      </c>
      <c r="U19">
        <v>7.2400003671646118E-2</v>
      </c>
      <c r="X19" s="11" t="s">
        <v>62</v>
      </c>
      <c r="Y19" s="12">
        <v>0</v>
      </c>
      <c r="Z19" s="13"/>
    </row>
    <row r="20" spans="1:26" x14ac:dyDescent="0.35">
      <c r="A20" t="s">
        <v>25</v>
      </c>
      <c r="B20" s="1" t="s">
        <v>26</v>
      </c>
    </row>
    <row r="22" spans="1:26" x14ac:dyDescent="0.35">
      <c r="B22" t="s">
        <v>27</v>
      </c>
    </row>
    <row r="23" spans="1:2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26" x14ac:dyDescent="0.35">
      <c r="A24" s="2" t="s">
        <v>29</v>
      </c>
      <c r="B24">
        <v>4.3800000101327896E-2</v>
      </c>
      <c r="C24">
        <v>0.11180000007152557</v>
      </c>
      <c r="D24">
        <v>0.11150000244379044</v>
      </c>
      <c r="E24">
        <v>3.9099998772144318E-2</v>
      </c>
      <c r="F24">
        <v>0.10760000348091125</v>
      </c>
      <c r="G24">
        <v>0.11010000109672546</v>
      </c>
      <c r="H24">
        <v>4.3200001120567322E-2</v>
      </c>
      <c r="I24">
        <v>0.11159999668598175</v>
      </c>
      <c r="J24">
        <v>0.10270000249147415</v>
      </c>
      <c r="K24">
        <v>4.0399998426437378E-2</v>
      </c>
      <c r="L24">
        <v>9.4599999487400055E-2</v>
      </c>
      <c r="M24">
        <v>0.10000000149011612</v>
      </c>
    </row>
    <row r="25" spans="1:26" x14ac:dyDescent="0.35">
      <c r="A25" s="2" t="s">
        <v>30</v>
      </c>
      <c r="B25">
        <v>4.2300000786781311E-2</v>
      </c>
      <c r="C25">
        <v>8.2800000905990601E-2</v>
      </c>
      <c r="D25">
        <v>8.0399997532367706E-2</v>
      </c>
      <c r="E25">
        <v>4.1200000792741776E-2</v>
      </c>
      <c r="F25">
        <v>6.5999999642372131E-2</v>
      </c>
      <c r="G25">
        <v>6.6100001335144043E-2</v>
      </c>
      <c r="H25">
        <v>4.1700001806020737E-2</v>
      </c>
      <c r="I25">
        <v>8.0499999225139618E-2</v>
      </c>
      <c r="J25">
        <v>8.020000159740448E-2</v>
      </c>
      <c r="K25">
        <v>4.2199999094009399E-2</v>
      </c>
      <c r="L25">
        <v>7.2200000286102295E-2</v>
      </c>
      <c r="M25">
        <v>7.2700001299381256E-2</v>
      </c>
    </row>
    <row r="26" spans="1:26" x14ac:dyDescent="0.35">
      <c r="A26" s="2" t="s">
        <v>31</v>
      </c>
      <c r="B26">
        <v>4.6599999070167542E-2</v>
      </c>
      <c r="C26">
        <v>0.11010000109672546</v>
      </c>
      <c r="D26">
        <v>0.11490000039339066</v>
      </c>
      <c r="E26">
        <v>4.3800000101327896E-2</v>
      </c>
      <c r="F26">
        <v>7.3100000619888306E-2</v>
      </c>
      <c r="G26">
        <v>6.6100001335144043E-2</v>
      </c>
      <c r="H26">
        <v>4.6000000089406967E-2</v>
      </c>
      <c r="I26">
        <v>0.11569999903440475</v>
      </c>
      <c r="J26">
        <v>0.11110000312328339</v>
      </c>
      <c r="K26">
        <v>4.830000177025795E-2</v>
      </c>
      <c r="L26">
        <v>0.17350000143051147</v>
      </c>
      <c r="M26">
        <v>0.18310000002384186</v>
      </c>
    </row>
    <row r="27" spans="1:26" x14ac:dyDescent="0.35">
      <c r="A27" s="2" t="s">
        <v>32</v>
      </c>
      <c r="B27">
        <v>4.8500001430511475E-2</v>
      </c>
      <c r="C27">
        <v>6.6399998962879181E-2</v>
      </c>
      <c r="D27">
        <v>7.3499999940395355E-2</v>
      </c>
      <c r="E27">
        <v>4.2599998414516449E-2</v>
      </c>
      <c r="F27">
        <v>5.0099998712539673E-2</v>
      </c>
      <c r="G27">
        <v>5.0599999725818634E-2</v>
      </c>
      <c r="H27">
        <v>4.3000001460313797E-2</v>
      </c>
      <c r="I27">
        <v>7.2700001299381256E-2</v>
      </c>
      <c r="J27">
        <v>7.5699999928474426E-2</v>
      </c>
      <c r="K27">
        <v>4.6000000089406967E-2</v>
      </c>
      <c r="L27">
        <v>8.4399998188018799E-2</v>
      </c>
      <c r="M27">
        <v>8.4200002253055573E-2</v>
      </c>
    </row>
    <row r="28" spans="1:26" x14ac:dyDescent="0.35">
      <c r="A28" s="2" t="s">
        <v>33</v>
      </c>
      <c r="B28">
        <v>4.1000001132488251E-2</v>
      </c>
      <c r="C28">
        <v>0.12680000066757202</v>
      </c>
      <c r="D28">
        <v>0.1542000025510788</v>
      </c>
      <c r="E28">
        <v>4.1499998420476913E-2</v>
      </c>
      <c r="F28">
        <v>0.11980000138282776</v>
      </c>
      <c r="G28">
        <v>0.13130000233650208</v>
      </c>
      <c r="H28">
        <v>4.2100001126527786E-2</v>
      </c>
      <c r="I28">
        <v>0.10199999809265137</v>
      </c>
      <c r="J28">
        <v>0.11299999803304672</v>
      </c>
      <c r="K28">
        <v>4.2700000107288361E-2</v>
      </c>
      <c r="L28">
        <v>0.12590000033378601</v>
      </c>
      <c r="M28">
        <v>9.1600000858306885E-2</v>
      </c>
    </row>
    <row r="29" spans="1:26" x14ac:dyDescent="0.35">
      <c r="A29" s="2" t="s">
        <v>34</v>
      </c>
      <c r="B29">
        <v>4.2800001800060272E-2</v>
      </c>
      <c r="C29">
        <v>6.4000003039836884E-2</v>
      </c>
      <c r="D29">
        <v>7.4799999594688416E-2</v>
      </c>
      <c r="E29">
        <v>4.2199999094009399E-2</v>
      </c>
      <c r="F29">
        <v>7.4600003659725189E-2</v>
      </c>
      <c r="G29">
        <v>0.58990001678466797</v>
      </c>
      <c r="H29">
        <v>4.2500000447034836E-2</v>
      </c>
      <c r="I29">
        <v>8.1100001931190491E-2</v>
      </c>
      <c r="J29">
        <v>8.1100001931190491E-2</v>
      </c>
      <c r="K29">
        <v>4.2399998754262924E-2</v>
      </c>
      <c r="L29">
        <v>7.7299997210502625E-2</v>
      </c>
      <c r="M29">
        <v>8.0399997532367706E-2</v>
      </c>
    </row>
    <row r="30" spans="1:26" x14ac:dyDescent="0.35">
      <c r="A30" s="2" t="s">
        <v>35</v>
      </c>
      <c r="B30">
        <v>0.76550000905990601</v>
      </c>
      <c r="C30">
        <v>0.4050000011920929</v>
      </c>
      <c r="D30">
        <v>0.26899999380111694</v>
      </c>
      <c r="E30">
        <v>0.16580000519752502</v>
      </c>
      <c r="F30">
        <v>0.11540000140666962</v>
      </c>
      <c r="G30">
        <v>9.0199999511241913E-2</v>
      </c>
      <c r="H30">
        <v>7.5199998915195465E-2</v>
      </c>
      <c r="I30">
        <v>9.4700001180171967E-2</v>
      </c>
      <c r="J30">
        <v>4.3699998408555984E-2</v>
      </c>
      <c r="K30">
        <v>4.4500000774860382E-2</v>
      </c>
      <c r="L30">
        <v>4.6100001782178879E-2</v>
      </c>
      <c r="M30">
        <v>4.4900000095367432E-2</v>
      </c>
    </row>
    <row r="31" spans="1:26" x14ac:dyDescent="0.35">
      <c r="A31" s="2" t="s">
        <v>36</v>
      </c>
      <c r="B31">
        <v>0.44760000705718994</v>
      </c>
      <c r="C31">
        <v>0.28709998726844788</v>
      </c>
      <c r="D31">
        <v>0.19290000200271606</v>
      </c>
      <c r="E31">
        <v>0.12880000472068787</v>
      </c>
      <c r="F31">
        <v>9.6400000154972076E-2</v>
      </c>
      <c r="G31">
        <v>8.0700002610683441E-2</v>
      </c>
      <c r="H31">
        <v>6.5200001001358032E-2</v>
      </c>
      <c r="I31">
        <v>4.2300000786781311E-2</v>
      </c>
      <c r="J31">
        <v>4.2100001126527786E-2</v>
      </c>
      <c r="K31">
        <v>4.2199999094009399E-2</v>
      </c>
      <c r="L31">
        <v>4.2700000107288361E-2</v>
      </c>
      <c r="M31">
        <v>4.1999999433755875E-2</v>
      </c>
    </row>
    <row r="35" spans="1:31" x14ac:dyDescent="0.35">
      <c r="A35" t="s">
        <v>37</v>
      </c>
      <c r="B35" s="1" t="s">
        <v>38</v>
      </c>
    </row>
    <row r="40" spans="1:31" x14ac:dyDescent="0.35">
      <c r="A40" t="s">
        <v>39</v>
      </c>
    </row>
    <row r="41" spans="1:31" x14ac:dyDescent="0.35">
      <c r="A41" t="s">
        <v>18</v>
      </c>
      <c r="E41" t="s">
        <v>19</v>
      </c>
      <c r="P41" s="14" t="s">
        <v>88</v>
      </c>
    </row>
    <row r="42" spans="1:31" x14ac:dyDescent="0.35">
      <c r="A42" t="s">
        <v>20</v>
      </c>
      <c r="E42">
        <v>562</v>
      </c>
      <c r="F42" t="s">
        <v>21</v>
      </c>
    </row>
    <row r="43" spans="1:31" x14ac:dyDescent="0.35">
      <c r="A43" t="s">
        <v>22</v>
      </c>
      <c r="E43">
        <v>30</v>
      </c>
    </row>
    <row r="44" spans="1:31" x14ac:dyDescent="0.35">
      <c r="A44" t="s">
        <v>23</v>
      </c>
      <c r="E44">
        <v>0</v>
      </c>
      <c r="F44" t="s">
        <v>24</v>
      </c>
      <c r="R44" t="s">
        <v>74</v>
      </c>
      <c r="S44" t="s">
        <v>75</v>
      </c>
      <c r="T44" t="s">
        <v>76</v>
      </c>
      <c r="U44" t="s">
        <v>77</v>
      </c>
      <c r="V44" t="s">
        <v>78</v>
      </c>
      <c r="W44" t="s">
        <v>79</v>
      </c>
      <c r="X44" t="s">
        <v>80</v>
      </c>
      <c r="Y44" t="s">
        <v>81</v>
      </c>
      <c r="Z44" t="s">
        <v>82</v>
      </c>
      <c r="AA44" t="s">
        <v>83</v>
      </c>
      <c r="AB44" t="s">
        <v>84</v>
      </c>
      <c r="AC44" t="s">
        <v>85</v>
      </c>
      <c r="AD44" t="s">
        <v>86</v>
      </c>
      <c r="AE44" t="s">
        <v>87</v>
      </c>
    </row>
    <row r="45" spans="1:31" x14ac:dyDescent="0.35">
      <c r="A45" t="s">
        <v>25</v>
      </c>
      <c r="B45" s="1" t="s">
        <v>38</v>
      </c>
      <c r="R45" t="s">
        <v>63</v>
      </c>
      <c r="S45">
        <v>4.3299999088048935E-2</v>
      </c>
      <c r="T45">
        <v>9.2200003564357758E-2</v>
      </c>
      <c r="U45">
        <v>9.1600000858306885E-2</v>
      </c>
      <c r="V45">
        <f>AVERAGE(T45:U45)</f>
        <v>9.1900002211332321E-2</v>
      </c>
      <c r="W45">
        <f>V45-$S$57</f>
        <v>4.8154547471891747E-2</v>
      </c>
      <c r="X45">
        <f>(V45-0.0753)/0.2527</f>
        <v>6.5690550895656175E-2</v>
      </c>
      <c r="Y45">
        <v>4.3800000101327896E-2</v>
      </c>
      <c r="Z45">
        <v>0.11180000007152557</v>
      </c>
      <c r="AA45">
        <v>0.11150000244379044</v>
      </c>
      <c r="AB45">
        <f>AVERAGE(Z45:AA45)</f>
        <v>0.111650001257658</v>
      </c>
      <c r="AC45">
        <f>AB45-$Y$57</f>
        <v>6.8495455790649751E-2</v>
      </c>
      <c r="AD45">
        <f>(AB45-0.0736)/0.8844</f>
        <v>4.3023520191834023E-2</v>
      </c>
      <c r="AE45">
        <f>AD45/X45</f>
        <v>0.65494229543261417</v>
      </c>
    </row>
    <row r="46" spans="1:31" x14ac:dyDescent="0.35">
      <c r="R46" t="s">
        <v>64</v>
      </c>
      <c r="S46">
        <v>4.2100001126527786E-2</v>
      </c>
      <c r="T46">
        <v>7.4199996888637543E-2</v>
      </c>
      <c r="U46">
        <v>7.5999997556209564E-2</v>
      </c>
      <c r="V46">
        <f t="shared" ref="V46:V55" si="0">AVERAGE(T46:U46)</f>
        <v>7.5099997222423553E-2</v>
      </c>
      <c r="W46">
        <f t="shared" ref="W46:W55" si="1">V46-$S$57</f>
        <v>3.1354542482982979E-2</v>
      </c>
      <c r="X46">
        <f t="shared" ref="X46:X55" si="2">(V46-0.0753)/0.2527</f>
        <v>-7.9146330659458789E-4</v>
      </c>
      <c r="Y46">
        <v>3.9099998772144318E-2</v>
      </c>
      <c r="Z46">
        <v>0.10760000348091125</v>
      </c>
      <c r="AA46">
        <v>0.11010000109672546</v>
      </c>
      <c r="AB46">
        <f t="shared" ref="AB46:AB55" si="3">AVERAGE(Z46:AA46)</f>
        <v>0.10885000228881836</v>
      </c>
      <c r="AC46">
        <f t="shared" ref="AC46:AC55" si="4">AB46-$Y$57</f>
        <v>6.5695456821810105E-2</v>
      </c>
      <c r="AD46">
        <f t="shared" ref="AD46:AD55" si="5">(AB46-0.0736)/0.8844</f>
        <v>3.9857533117162329E-2</v>
      </c>
      <c r="AE46">
        <f t="shared" ref="AE46:AE55" si="6">AD46/X46</f>
        <v>-50.359293709592777</v>
      </c>
    </row>
    <row r="47" spans="1:31" x14ac:dyDescent="0.35">
      <c r="B47" t="s">
        <v>40</v>
      </c>
      <c r="R47" t="s">
        <v>65</v>
      </c>
      <c r="S47">
        <v>4.1999999433755875E-2</v>
      </c>
      <c r="T47">
        <v>9.0999998152256012E-2</v>
      </c>
      <c r="U47">
        <v>9.0999998152256012E-2</v>
      </c>
      <c r="V47">
        <f t="shared" si="0"/>
        <v>9.0999998152256012E-2</v>
      </c>
      <c r="W47">
        <f t="shared" si="1"/>
        <v>4.7254543412815438E-2</v>
      </c>
      <c r="X47">
        <f t="shared" si="2"/>
        <v>6.2128999415338372E-2</v>
      </c>
      <c r="Y47">
        <v>4.3200001120567322E-2</v>
      </c>
      <c r="Z47">
        <v>0.11159999668598175</v>
      </c>
      <c r="AA47">
        <v>0.10270000249147415</v>
      </c>
      <c r="AB47">
        <f t="shared" si="3"/>
        <v>0.10714999958872795</v>
      </c>
      <c r="AC47">
        <f t="shared" si="4"/>
        <v>6.3995454121719697E-2</v>
      </c>
      <c r="AD47">
        <f t="shared" si="5"/>
        <v>3.7935322918055125E-2</v>
      </c>
      <c r="AE47">
        <f t="shared" si="6"/>
        <v>0.61058963245897169</v>
      </c>
    </row>
    <row r="48" spans="1:31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R48" t="s">
        <v>66</v>
      </c>
      <c r="S48">
        <v>4.2700000107288361E-2</v>
      </c>
      <c r="T48">
        <v>8.0899998545646667E-2</v>
      </c>
      <c r="U48">
        <v>8.150000125169754E-2</v>
      </c>
      <c r="V48">
        <f t="shared" si="0"/>
        <v>8.1199999898672104E-2</v>
      </c>
      <c r="W48">
        <f t="shared" si="1"/>
        <v>3.745454515923153E-2</v>
      </c>
      <c r="X48">
        <f t="shared" si="2"/>
        <v>2.3347842891460618E-2</v>
      </c>
      <c r="Y48">
        <v>4.0399998426437378E-2</v>
      </c>
      <c r="Z48">
        <v>9.4599999487400055E-2</v>
      </c>
      <c r="AA48">
        <v>0.10000000149011612</v>
      </c>
      <c r="AB48">
        <f t="shared" si="3"/>
        <v>9.7300000488758087E-2</v>
      </c>
      <c r="AC48">
        <f t="shared" si="4"/>
        <v>5.414545502174984E-2</v>
      </c>
      <c r="AD48">
        <f t="shared" si="5"/>
        <v>2.6797829589278708E-2</v>
      </c>
      <c r="AE48">
        <f t="shared" si="6"/>
        <v>1.1477646870358165</v>
      </c>
    </row>
    <row r="49" spans="1:31" x14ac:dyDescent="0.35">
      <c r="A49" s="2" t="s">
        <v>29</v>
      </c>
      <c r="B49">
        <v>4.3900001794099808E-2</v>
      </c>
      <c r="C49">
        <v>9.1700002551078796E-2</v>
      </c>
      <c r="D49">
        <v>9.1399997472763062E-2</v>
      </c>
      <c r="E49">
        <v>3.8899999111890793E-2</v>
      </c>
      <c r="F49">
        <v>8.7300002574920654E-2</v>
      </c>
      <c r="G49">
        <v>8.7800003588199615E-2</v>
      </c>
      <c r="H49">
        <v>4.2700000107288361E-2</v>
      </c>
      <c r="I49">
        <v>8.8600002229213715E-2</v>
      </c>
      <c r="J49">
        <v>8.449999988079071E-2</v>
      </c>
      <c r="K49">
        <v>4.0300000458955765E-2</v>
      </c>
      <c r="L49">
        <v>7.7299997210502625E-2</v>
      </c>
      <c r="M49">
        <v>9.2200003564357758E-2</v>
      </c>
      <c r="R49" t="s">
        <v>67</v>
      </c>
      <c r="S49">
        <v>4.9300000071525574E-2</v>
      </c>
      <c r="T49">
        <v>7.3700003325939178E-2</v>
      </c>
      <c r="U49">
        <v>8.35999995470047E-2</v>
      </c>
      <c r="V49">
        <f t="shared" si="0"/>
        <v>7.8650001436471939E-2</v>
      </c>
      <c r="W49">
        <f t="shared" si="1"/>
        <v>3.4904546697031365E-2</v>
      </c>
      <c r="X49">
        <f t="shared" si="2"/>
        <v>1.3256831960712045E-2</v>
      </c>
      <c r="Y49">
        <v>4.6599999070167542E-2</v>
      </c>
      <c r="Z49">
        <v>0.11010000109672546</v>
      </c>
      <c r="AA49">
        <v>0.11490000039339066</v>
      </c>
      <c r="AB49">
        <f t="shared" si="3"/>
        <v>0.11250000074505806</v>
      </c>
      <c r="AC49">
        <f t="shared" si="4"/>
        <v>6.9345455278049806E-2</v>
      </c>
      <c r="AD49">
        <f t="shared" si="5"/>
        <v>4.3984623185275962E-2</v>
      </c>
      <c r="AE49">
        <f t="shared" si="6"/>
        <v>3.3178834366784478</v>
      </c>
    </row>
    <row r="50" spans="1:31" x14ac:dyDescent="0.35">
      <c r="A50" s="2" t="s">
        <v>30</v>
      </c>
      <c r="B50">
        <v>4.3299999088048935E-2</v>
      </c>
      <c r="C50">
        <v>9.2200003564357758E-2</v>
      </c>
      <c r="D50">
        <v>9.1600000858306885E-2</v>
      </c>
      <c r="E50">
        <v>4.2100001126527786E-2</v>
      </c>
      <c r="F50">
        <v>7.4199996888637543E-2</v>
      </c>
      <c r="G50">
        <v>7.5999997556209564E-2</v>
      </c>
      <c r="H50">
        <v>4.1999999433755875E-2</v>
      </c>
      <c r="I50">
        <v>9.0999998152256012E-2</v>
      </c>
      <c r="J50">
        <v>9.0999998152256012E-2</v>
      </c>
      <c r="K50">
        <v>4.2700000107288361E-2</v>
      </c>
      <c r="L50">
        <v>8.0899998545646667E-2</v>
      </c>
      <c r="M50">
        <v>8.150000125169754E-2</v>
      </c>
      <c r="R50" t="s">
        <v>68</v>
      </c>
      <c r="S50">
        <v>4.3900001794099808E-2</v>
      </c>
      <c r="T50">
        <v>8.1399999558925629E-2</v>
      </c>
      <c r="U50">
        <v>8.529999852180481E-2</v>
      </c>
      <c r="V50">
        <f t="shared" si="0"/>
        <v>8.3349999040365219E-2</v>
      </c>
      <c r="W50">
        <f t="shared" si="1"/>
        <v>3.9604544300924645E-2</v>
      </c>
      <c r="X50">
        <f t="shared" si="2"/>
        <v>3.1855951881144498E-2</v>
      </c>
      <c r="Y50">
        <v>4.6000000089406967E-2</v>
      </c>
      <c r="Z50">
        <v>0.11569999903440475</v>
      </c>
      <c r="AA50">
        <v>0.11110000312328339</v>
      </c>
      <c r="AB50">
        <f t="shared" si="3"/>
        <v>0.11340000107884407</v>
      </c>
      <c r="AC50">
        <f t="shared" si="4"/>
        <v>7.0245455611835816E-2</v>
      </c>
      <c r="AD50">
        <f t="shared" si="5"/>
        <v>4.5002262640031744E-2</v>
      </c>
      <c r="AE50">
        <f t="shared" si="6"/>
        <v>1.4126798912786069</v>
      </c>
    </row>
    <row r="51" spans="1:31" x14ac:dyDescent="0.35">
      <c r="A51" s="2" t="s">
        <v>31</v>
      </c>
      <c r="B51">
        <v>4.3600000441074371E-2</v>
      </c>
      <c r="C51">
        <v>9.5200002193450928E-2</v>
      </c>
      <c r="D51">
        <v>9.6299998462200165E-2</v>
      </c>
      <c r="E51">
        <v>4.14000004529953E-2</v>
      </c>
      <c r="F51">
        <v>6.7100003361701965E-2</v>
      </c>
      <c r="G51">
        <v>6.8599998950958252E-2</v>
      </c>
      <c r="H51">
        <v>4.3200001120567322E-2</v>
      </c>
      <c r="I51">
        <v>9.3099996447563171E-2</v>
      </c>
      <c r="J51">
        <v>8.9800000190734863E-2</v>
      </c>
      <c r="K51">
        <v>4.5299999415874481E-2</v>
      </c>
      <c r="L51">
        <v>0.13339999318122864</v>
      </c>
      <c r="M51">
        <v>0.13750000298023224</v>
      </c>
      <c r="R51" t="s">
        <v>69</v>
      </c>
      <c r="S51">
        <v>4.6500001102685928E-2</v>
      </c>
      <c r="T51">
        <v>9.3800000846385956E-2</v>
      </c>
      <c r="U51">
        <v>9.4800002872943878E-2</v>
      </c>
      <c r="V51">
        <f t="shared" si="0"/>
        <v>9.4300001859664917E-2</v>
      </c>
      <c r="W51">
        <f t="shared" si="1"/>
        <v>5.0554547120224343E-2</v>
      </c>
      <c r="X51">
        <f t="shared" si="2"/>
        <v>7.5187977283992527E-2</v>
      </c>
      <c r="Y51">
        <v>4.830000177025795E-2</v>
      </c>
      <c r="Z51">
        <v>0.17350000143051147</v>
      </c>
      <c r="AA51">
        <v>0.18310000002384186</v>
      </c>
      <c r="AB51">
        <f t="shared" si="3"/>
        <v>0.17830000072717667</v>
      </c>
      <c r="AC51">
        <f t="shared" si="4"/>
        <v>0.13514545526016841</v>
      </c>
      <c r="AD51">
        <f t="shared" si="5"/>
        <v>0.11838534681951229</v>
      </c>
      <c r="AE51">
        <f t="shared" si="6"/>
        <v>1.5745249585895758</v>
      </c>
    </row>
    <row r="52" spans="1:31" x14ac:dyDescent="0.35">
      <c r="A52" s="2" t="s">
        <v>32</v>
      </c>
      <c r="B52">
        <v>4.9300000071525574E-2</v>
      </c>
      <c r="C52">
        <v>7.3700003325939178E-2</v>
      </c>
      <c r="D52">
        <v>8.35999995470047E-2</v>
      </c>
      <c r="E52">
        <v>4.309999942779541E-2</v>
      </c>
      <c r="F52">
        <v>5.7700000703334808E-2</v>
      </c>
      <c r="G52">
        <v>5.7900000363588333E-2</v>
      </c>
      <c r="H52">
        <v>4.3900001794099808E-2</v>
      </c>
      <c r="I52">
        <v>8.1399999558925629E-2</v>
      </c>
      <c r="J52">
        <v>8.529999852180481E-2</v>
      </c>
      <c r="K52">
        <v>4.6500001102685928E-2</v>
      </c>
      <c r="L52">
        <v>9.3800000846385956E-2</v>
      </c>
      <c r="M52">
        <v>9.4800002872943878E-2</v>
      </c>
      <c r="R52" t="s">
        <v>70</v>
      </c>
      <c r="S52">
        <v>4.3200001120567322E-2</v>
      </c>
      <c r="T52">
        <v>7.2499997913837433E-2</v>
      </c>
      <c r="U52">
        <v>8.3400003612041473E-2</v>
      </c>
      <c r="V52">
        <f t="shared" si="0"/>
        <v>7.7950000762939453E-2</v>
      </c>
      <c r="W52">
        <f t="shared" si="1"/>
        <v>3.4204546023498879E-2</v>
      </c>
      <c r="X52">
        <f t="shared" si="2"/>
        <v>1.0486746192874742E-2</v>
      </c>
      <c r="Y52">
        <v>4.1000001132488251E-2</v>
      </c>
      <c r="Z52">
        <v>0.12680000066757202</v>
      </c>
      <c r="AA52">
        <v>0.1542000025510788</v>
      </c>
      <c r="AB52">
        <f t="shared" si="3"/>
        <v>0.14050000160932541</v>
      </c>
      <c r="AC52">
        <f t="shared" si="4"/>
        <v>9.7345456142317155E-2</v>
      </c>
      <c r="AD52">
        <f t="shared" si="5"/>
        <v>7.5644506568662839E-2</v>
      </c>
      <c r="AE52">
        <f t="shared" si="6"/>
        <v>7.2133438892666035</v>
      </c>
    </row>
    <row r="53" spans="1:31" x14ac:dyDescent="0.35">
      <c r="A53" s="2" t="s">
        <v>33</v>
      </c>
      <c r="B53">
        <v>4.1000001132488251E-2</v>
      </c>
      <c r="C53">
        <v>9.9500000476837158E-2</v>
      </c>
      <c r="D53">
        <v>0.11779999732971191</v>
      </c>
      <c r="E53">
        <v>4.179999977350235E-2</v>
      </c>
      <c r="F53">
        <v>9.3099996447563171E-2</v>
      </c>
      <c r="G53">
        <v>0.10170000046491623</v>
      </c>
      <c r="H53">
        <v>4.2100001126527786E-2</v>
      </c>
      <c r="I53">
        <v>8.1200003623962402E-2</v>
      </c>
      <c r="J53">
        <v>9.0599998831748962E-2</v>
      </c>
      <c r="K53">
        <v>4.2500000447034836E-2</v>
      </c>
      <c r="L53">
        <v>9.7499996423721313E-2</v>
      </c>
      <c r="M53">
        <v>7.5999997556209564E-2</v>
      </c>
      <c r="R53" t="s">
        <v>71</v>
      </c>
      <c r="S53">
        <v>4.2599998414516449E-2</v>
      </c>
      <c r="T53">
        <v>8.2900002598762512E-2</v>
      </c>
      <c r="V53">
        <f t="shared" si="0"/>
        <v>8.2900002598762512E-2</v>
      </c>
      <c r="W53">
        <f t="shared" si="1"/>
        <v>3.9154547859321938E-2</v>
      </c>
      <c r="X53">
        <f t="shared" si="2"/>
        <v>3.0075198253907823E-2</v>
      </c>
      <c r="Y53">
        <v>4.1499998420476913E-2</v>
      </c>
      <c r="Z53">
        <v>0.11980000138282776</v>
      </c>
      <c r="AA53">
        <v>0.13130000233650208</v>
      </c>
      <c r="AB53">
        <f t="shared" si="3"/>
        <v>0.12555000185966492</v>
      </c>
      <c r="AC53">
        <f t="shared" si="4"/>
        <v>8.2395456392656663E-2</v>
      </c>
      <c r="AD53">
        <f t="shared" si="5"/>
        <v>5.8740391067011441E-2</v>
      </c>
      <c r="AE53">
        <f t="shared" si="6"/>
        <v>1.9531173351244329</v>
      </c>
    </row>
    <row r="54" spans="1:31" x14ac:dyDescent="0.35">
      <c r="A54" s="2" t="s">
        <v>34</v>
      </c>
      <c r="B54">
        <v>4.3200001120567322E-2</v>
      </c>
      <c r="C54">
        <v>7.2499997913837433E-2</v>
      </c>
      <c r="D54">
        <v>8.3400003612041473E-2</v>
      </c>
      <c r="E54">
        <v>4.2599998414516449E-2</v>
      </c>
      <c r="F54">
        <v>8.2900002598762512E-2</v>
      </c>
      <c r="G54">
        <v>0.59899997711181641</v>
      </c>
      <c r="H54">
        <v>4.2700000107288361E-2</v>
      </c>
      <c r="I54">
        <v>9.0199999511241913E-2</v>
      </c>
      <c r="J54">
        <v>9.0700000524520874E-2</v>
      </c>
      <c r="K54">
        <v>4.2899999767541885E-2</v>
      </c>
      <c r="L54">
        <v>8.6499996483325958E-2</v>
      </c>
      <c r="M54">
        <v>9.0700000524520874E-2</v>
      </c>
      <c r="R54" t="s">
        <v>72</v>
      </c>
      <c r="S54">
        <v>4.2700000107288361E-2</v>
      </c>
      <c r="T54">
        <v>9.0199999511241913E-2</v>
      </c>
      <c r="U54">
        <v>9.0700000524520874E-2</v>
      </c>
      <c r="V54">
        <f t="shared" si="0"/>
        <v>9.0450000017881393E-2</v>
      </c>
      <c r="W54">
        <f t="shared" si="1"/>
        <v>4.6704545278440819E-2</v>
      </c>
      <c r="X54">
        <f t="shared" si="2"/>
        <v>5.9952512931861449E-2</v>
      </c>
      <c r="Y54">
        <v>4.2100001126527786E-2</v>
      </c>
      <c r="Z54">
        <v>0.10199999809265137</v>
      </c>
      <c r="AA54">
        <v>0.11299999803304672</v>
      </c>
      <c r="AB54">
        <f t="shared" si="3"/>
        <v>0.10749999806284904</v>
      </c>
      <c r="AC54">
        <f t="shared" si="4"/>
        <v>6.4345452595840791E-2</v>
      </c>
      <c r="AD54">
        <f t="shared" si="5"/>
        <v>3.8331069722805346E-2</v>
      </c>
      <c r="AE54">
        <f t="shared" si="6"/>
        <v>0.63935718201454239</v>
      </c>
    </row>
    <row r="55" spans="1:31" x14ac:dyDescent="0.35">
      <c r="A55" s="2" t="s">
        <v>35</v>
      </c>
      <c r="B55">
        <v>0.51039999723434448</v>
      </c>
      <c r="C55">
        <v>0.28069999814033508</v>
      </c>
      <c r="D55">
        <v>0.19329999387264252</v>
      </c>
      <c r="E55">
        <v>0.12569999694824219</v>
      </c>
      <c r="F55">
        <v>9.6400000154972076E-2</v>
      </c>
      <c r="G55">
        <v>7.720000296831131E-2</v>
      </c>
      <c r="H55">
        <v>6.719999760389328E-2</v>
      </c>
      <c r="I55">
        <v>8.1699997186660767E-2</v>
      </c>
      <c r="J55">
        <v>4.1499998420476913E-2</v>
      </c>
      <c r="K55">
        <v>4.2800001800060272E-2</v>
      </c>
      <c r="L55">
        <v>4.3000001460313797E-2</v>
      </c>
      <c r="M55">
        <v>4.2700000107288361E-2</v>
      </c>
      <c r="R55" t="s">
        <v>73</v>
      </c>
      <c r="S55">
        <v>4.2899999767541885E-2</v>
      </c>
      <c r="T55">
        <v>8.6499996483325958E-2</v>
      </c>
      <c r="U55">
        <v>9.0700000524520874E-2</v>
      </c>
      <c r="V55">
        <f t="shared" si="0"/>
        <v>8.8599998503923416E-2</v>
      </c>
      <c r="W55">
        <f t="shared" si="1"/>
        <v>4.4854543764482842E-2</v>
      </c>
      <c r="X55">
        <f t="shared" si="2"/>
        <v>5.2631573027002027E-2</v>
      </c>
      <c r="Y55">
        <v>4.2700000107288361E-2</v>
      </c>
      <c r="Z55">
        <v>0.12590000033378601</v>
      </c>
      <c r="AA55">
        <v>9.1600000858306885E-2</v>
      </c>
      <c r="AB55">
        <f t="shared" si="3"/>
        <v>0.10875000059604645</v>
      </c>
      <c r="AC55">
        <f t="shared" si="4"/>
        <v>6.5595455129038194E-2</v>
      </c>
      <c r="AD55">
        <f t="shared" si="5"/>
        <v>3.9744460194534655E-2</v>
      </c>
      <c r="AE55">
        <f t="shared" si="6"/>
        <v>0.75514482864010568</v>
      </c>
    </row>
    <row r="56" spans="1:31" x14ac:dyDescent="0.35">
      <c r="A56" s="2" t="s">
        <v>36</v>
      </c>
      <c r="B56">
        <v>0.49959999322891235</v>
      </c>
      <c r="C56">
        <v>0.32010000944137573</v>
      </c>
      <c r="D56">
        <v>0.21559999883174896</v>
      </c>
      <c r="E56">
        <v>0.1437000036239624</v>
      </c>
      <c r="F56">
        <v>0.1080000028014183</v>
      </c>
      <c r="G56">
        <v>8.9800000190734863E-2</v>
      </c>
      <c r="H56">
        <v>7.2400003671646118E-2</v>
      </c>
      <c r="I56">
        <v>4.2800001800060272E-2</v>
      </c>
      <c r="J56">
        <v>4.2500000447034836E-2</v>
      </c>
      <c r="K56">
        <v>4.349999874830246E-2</v>
      </c>
      <c r="L56">
        <v>4.3200001120567322E-2</v>
      </c>
      <c r="M56">
        <v>4.3000001460313797E-2</v>
      </c>
    </row>
    <row r="57" spans="1:31" x14ac:dyDescent="0.35">
      <c r="S57">
        <f>AVERAGE(S45:S55)</f>
        <v>4.3745454739440574E-2</v>
      </c>
      <c r="Y57">
        <f>AVERAGE(Y45:Y55)</f>
        <v>4.3154545467008247E-2</v>
      </c>
    </row>
    <row r="60" spans="1:31" x14ac:dyDescent="0.35">
      <c r="A60" t="s">
        <v>37</v>
      </c>
      <c r="B60" s="1" t="s">
        <v>41</v>
      </c>
    </row>
  </sheetData>
  <conditionalFormatting sqref="R50:R55">
    <cfRule type="duplicateValues" dxfId="0" priority="1"/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MTAuNHwxNDcyNzgvOC9FbnRyeVBhcnQvMjEzODkwNDk5NHwyNi40</eid>
  <version>1</version>
  <updated-at>2025-06-16T05:07:58Z</updated-at>
</LabArchives>
</file>

<file path=customXml/itemProps1.xml><?xml version="1.0" encoding="utf-8"?>
<ds:datastoreItem xmlns:ds="http://schemas.openxmlformats.org/officeDocument/2006/customXml" ds:itemID="{E6C47E8A-9946-44D1-A529-83940DA723C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2025-06-16T05:05:19Z</dcterms:created>
  <dcterms:modified xsi:type="dcterms:W3CDTF">2025-06-17T05:29:35Z</dcterms:modified>
</cp:coreProperties>
</file>