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58B4CF57-3AD0-4400-A59A-2EB29617D9D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9" i="2" l="1" a="1"/>
  <c r="AI19" i="2" s="1"/>
  <c r="Y27" i="2" a="1"/>
  <c r="AB27" i="2" s="1"/>
  <c r="S27" i="2" a="1"/>
  <c r="V27" i="2" s="1"/>
  <c r="Y26" i="2" a="1"/>
  <c r="AB26" i="2" s="1"/>
  <c r="S26" i="2" a="1"/>
  <c r="V26" i="2" s="1"/>
  <c r="Y25" i="2" a="1"/>
  <c r="AB25" i="2" s="1"/>
  <c r="S25" i="2" a="1"/>
  <c r="S25" i="2" s="1"/>
  <c r="Y24" i="2" a="1"/>
  <c r="AB24" i="2" s="1"/>
  <c r="S24" i="2" a="1"/>
  <c r="V24" i="2" s="1"/>
  <c r="Y23" i="2" a="1"/>
  <c r="AB23" i="2" s="1"/>
  <c r="S23" i="2" a="1"/>
  <c r="V23" i="2" s="1"/>
  <c r="Y22" i="2" a="1"/>
  <c r="AB22" i="2" s="1"/>
  <c r="S22" i="2" a="1"/>
  <c r="V22" i="2" s="1"/>
  <c r="Y21" i="2" a="1"/>
  <c r="AB21" i="2" s="1"/>
  <c r="S21" i="2" a="1"/>
  <c r="V21" i="2" s="1"/>
  <c r="Y20" i="2" a="1"/>
  <c r="AB20" i="2" s="1"/>
  <c r="S20" i="2" a="1"/>
  <c r="V20" i="2" s="1"/>
  <c r="Y19" i="2" a="1"/>
  <c r="AB19" i="2" s="1"/>
  <c r="S19" i="2" a="1"/>
  <c r="V19" i="2" s="1"/>
  <c r="Y18" i="2" a="1"/>
  <c r="AB18" i="2" s="1"/>
  <c r="S18" i="2" a="1"/>
  <c r="V18" i="2" s="1"/>
  <c r="Y17" i="2" a="1"/>
  <c r="AB17" i="2" s="1"/>
  <c r="S17" i="2" a="1"/>
  <c r="V17" i="2" s="1"/>
  <c r="Y16" i="2" a="1"/>
  <c r="AB16" i="2" s="1"/>
  <c r="S16" i="2" a="1"/>
  <c r="V16" i="2" s="1"/>
  <c r="AI15" i="2" a="1"/>
  <c r="AI15" i="2" s="1"/>
  <c r="V25" i="2" l="1"/>
  <c r="AS18" i="2"/>
  <c r="AT20" i="2"/>
  <c r="AT19" i="2"/>
  <c r="X24" i="2" s="1"/>
  <c r="S17" i="2"/>
  <c r="Y17" i="2"/>
  <c r="Y25" i="2"/>
  <c r="S20" i="2"/>
  <c r="Y22" i="2"/>
  <c r="AT13" i="2"/>
  <c r="AU15" i="2"/>
  <c r="AU14" i="2"/>
  <c r="S23" i="2"/>
  <c r="S26" i="2"/>
  <c r="Y20" i="2"/>
  <c r="S18" i="2"/>
  <c r="Y23" i="2"/>
  <c r="Y26" i="2"/>
  <c r="Y18" i="2"/>
  <c r="S21" i="2"/>
  <c r="S24" i="2"/>
  <c r="S27" i="2"/>
  <c r="S16" i="2"/>
  <c r="Y21" i="2"/>
  <c r="S19" i="2"/>
  <c r="Y24" i="2"/>
  <c r="Y27" i="2"/>
  <c r="Y16" i="2"/>
  <c r="Y19" i="2"/>
  <c r="S22" i="2"/>
  <c r="AD18" i="2" l="1"/>
  <c r="AD19" i="2"/>
  <c r="AD26" i="2"/>
  <c r="AD27" i="2"/>
  <c r="AD23" i="2"/>
  <c r="X23" i="2"/>
  <c r="AE23" i="2" s="1"/>
  <c r="X22" i="2"/>
  <c r="X21" i="2"/>
  <c r="X20" i="2"/>
  <c r="X26" i="2"/>
  <c r="AE26" i="2" s="1"/>
  <c r="X19" i="2"/>
  <c r="AE19" i="2" s="1"/>
  <c r="X18" i="2"/>
  <c r="X16" i="2"/>
  <c r="AE18" i="2"/>
  <c r="AD17" i="2"/>
  <c r="AD24" i="2"/>
  <c r="AE24" i="2" s="1"/>
  <c r="AD21" i="2"/>
  <c r="AD16" i="2"/>
  <c r="Y29" i="2"/>
  <c r="AD20" i="2"/>
  <c r="AD25" i="2"/>
  <c r="AD22" i="2"/>
  <c r="U29" i="2"/>
  <c r="X25" i="2"/>
  <c r="X27" i="2"/>
  <c r="X17" i="2"/>
  <c r="AE27" i="2" l="1"/>
  <c r="AE20" i="2"/>
  <c r="AE16" i="2"/>
  <c r="AE21" i="2"/>
  <c r="AE22" i="2"/>
  <c r="AE17" i="2"/>
  <c r="AE25" i="2"/>
  <c r="W25" i="2"/>
  <c r="W17" i="2"/>
  <c r="W27" i="2"/>
  <c r="W23" i="2"/>
  <c r="W18" i="2"/>
  <c r="W16" i="2"/>
  <c r="W19" i="2"/>
  <c r="W26" i="2"/>
  <c r="W20" i="2"/>
  <c r="W21" i="2"/>
  <c r="W24" i="2"/>
  <c r="W22" i="2"/>
  <c r="AC17" i="2"/>
  <c r="AC18" i="2"/>
  <c r="AC23" i="2"/>
  <c r="AC19" i="2"/>
  <c r="AC26" i="2"/>
  <c r="AC27" i="2"/>
  <c r="AC22" i="2"/>
  <c r="AC25" i="2"/>
  <c r="AC20" i="2"/>
  <c r="AC16" i="2"/>
  <c r="AC21" i="2"/>
  <c r="AC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<sst xmlns="http://schemas.openxmlformats.org/spreadsheetml/2006/main" count="98" uniqueCount="76">
  <si>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</si>
  <si>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</si>
  <si>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</si>
  <si>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</si>
  <si>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</si>
  <si>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</si>
  <si>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</si>
  <si>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19/06/2025</t>
  </si>
  <si>
    <t>Time:</t>
  </si>
  <si>
    <t>12:36:49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</si>
  <si>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</si>
  <si>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</si>
  <si>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</si>
  <si>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</si>
  <si>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</si>
  <si>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</si>
  <si>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</si>
  <si>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</si>
  <si>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</si>
  <si>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</si>
  <si>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</si>
  <si>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</si>
  <si>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</si>
  <si>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</si>
  <si>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</si>
  <si>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</si>
  <si>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19/06/2025 12:36:49 PM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</si>
  <si>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</si>
  <si>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</si>
  <si>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</si>
  <si>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</si>
  <si>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</si>
  <si>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</si>
  <si>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</si>
  <si>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</si>
  <si>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</si>
  <si>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</si>
  <si>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</si>
  <si>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19/06/2025 12:37:04 PM</t>
  </si>
  <si>
    <t>Label: protein</t>
  </si>
  <si>
    <t>19/06/2025 12:37:18 PM</t>
  </si>
  <si>
    <t>TAG</t>
  </si>
  <si>
    <t xml:space="preserve"> 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</si>
  <si>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</si>
  <si>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</si>
  <si>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</si>
  <si>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</si>
  <si>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</si>
  <si>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</si>
  <si>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</si>
  <si>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</si>
  <si>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</si>
  <si>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</si>
  <si>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</si>
  <si>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</si>
  <si>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</si>
  <si>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</si>
  <si>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</si>
  <si>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</si>
  <si>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</si>
  <si>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</si>
  <si>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</si>
  <si>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</si>
  <si>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</si>
  <si>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08B.3.1</t>
  </si>
  <si>
    <t>08B.3.2</t>
  </si>
  <si>
    <t>08B.3.3</t>
  </si>
  <si>
    <t>08B.4.1</t>
  </si>
  <si>
    <t>08B.4.2</t>
  </si>
  <si>
    <t>08B.4.3</t>
  </si>
  <si>
    <t>08B.5.1</t>
  </si>
  <si>
    <t>08B.5.2</t>
  </si>
  <si>
    <t>08B.5.3</t>
  </si>
  <si>
    <t>08C.3.1</t>
  </si>
  <si>
    <t>08C.3.2</t>
  </si>
  <si>
    <t>08C.3.3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</si>
</sst>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2">
    <xf numFmtId="0" fontId="0" fillId="0" borderId="0" xfId="0"/>
    <xf numFmtId="0" fontId="0" fillId="0" borderId="0" xfId="0" quotePrefix="1"/>
    <xf numFmtId="0" fontId="1" fillId="9" borderId="0" xfId="0" applyFont="1" applyFill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5" fillId="10" borderId="1" xfId="0" applyFont="1" applyFill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5" fillId="10" borderId="2" xfId="0" applyFont="1" applyFill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Sheet2!$AI$14:$AR$14</c:f>
              <c:numCache>
                <c:formatCode>General</c:formatCode>
                <c:ptCount val="10"/>
                <c:pt idx="0">
                  <c:v>0.78125</c:v>
                </c:pt>
                <c:pt idx="1">
                  <c:v>0.390625</c:v>
                </c:pt>
                <c:pt idx="2">
                  <c:v>0.1953125</c:v>
                </c:pt>
                <c:pt idx="3">
                  <c:v>9.765625E-2</c:v>
                </c:pt>
                <c:pt idx="4">
                  <c:v>4.8828125E-2</c:v>
                </c:pt>
                <c:pt idx="5">
                  <c:v>2.44140625E-2</c:v>
                </c:pt>
                <c:pt idx="6">
                  <c:v>1.220703125E-2</c:v>
                </c:pt>
                <c:pt idx="7">
                  <c:v>6.103515625E-3</c:v>
                </c:pt>
                <c:pt idx="8">
                  <c:v>3.0517578130000002E-3</c:v>
                </c:pt>
                <c:pt idx="9">
                  <c:v>0</c:v>
                </c:pt>
              </c:numCache>
            </c:numRef>
          </c:xVal>
          <c:yVal>
            <c:numRef>
              <c:f>Sheet2!$AI$15:$AR$15</c:f>
              <c:numCache>
                <c:formatCode>General</c:formatCode>
                <c:ptCount val="10"/>
                <c:pt idx="0">
                  <c:v>0.77819997072219849</c:v>
                </c:pt>
                <c:pt idx="1">
                  <c:v>0.44519999623298645</c:v>
                </c:pt>
                <c:pt idx="2">
                  <c:v>0.26589998602867126</c:v>
                </c:pt>
                <c:pt idx="3">
                  <c:v>0.16259999573230743</c:v>
                </c:pt>
                <c:pt idx="4">
                  <c:v>0.11479999870061874</c:v>
                </c:pt>
                <c:pt idx="5">
                  <c:v>8.5400000214576721E-2</c:v>
                </c:pt>
                <c:pt idx="6">
                  <c:v>8.0300003290176392E-2</c:v>
                </c:pt>
                <c:pt idx="7">
                  <c:v>8.1000000238418579E-2</c:v>
                </c:pt>
                <c:pt idx="8">
                  <c:v>6.7500002682209015E-2</c:v>
                </c:pt>
                <c:pt idx="9">
                  <c:v>6.1900001019239426E-2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3-437F-BAFA-8564D662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169040"/>
        <c:axId val="2116164240"/>
      </c:scatterChart>
      <c:valAx>
        <c:axId val="21161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64240"/>
        <c:crosses val="autoZero"/>
        <c:crossBetween val="midCat"/>
      </c:valAx>
      <c:valAx>
        <c:axId val="21161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6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Sheet2!$AJ$18:$AP$18</c:f>
              <c:numCache>
                <c:formatCode>General</c:formatCode>
                <c:ptCount val="7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0</c:v>
                </c:pt>
              </c:numCache>
            </c:numRef>
          </c:xVal>
          <c:yVal>
            <c:numRef>
              <c:f>Sheet2!$AJ$19:$AP$19</c:f>
              <c:numCache>
                <c:formatCode>General</c:formatCode>
                <c:ptCount val="7"/>
                <c:pt idx="0">
                  <c:v>0.32300001382827759</c:v>
                </c:pt>
                <c:pt idx="1">
                  <c:v>0.20149999856948853</c:v>
                </c:pt>
                <c:pt idx="2">
                  <c:v>0.12269999831914902</c:v>
                </c:pt>
                <c:pt idx="3">
                  <c:v>0.10189999639987946</c:v>
                </c:pt>
                <c:pt idx="4">
                  <c:v>8.1299997866153717E-2</c:v>
                </c:pt>
                <c:pt idx="5">
                  <c:v>7.0399999618530273E-2</c:v>
                </c:pt>
                <c:pt idx="6">
                  <c:v>5.3700000047683716E-2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5-4557-95ED-65F2656AA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174800"/>
        <c:axId val="2116175280"/>
      </c:scatterChart>
      <c:valAx>
        <c:axId val="211617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75280"/>
        <c:crosses val="autoZero"/>
        <c:crossBetween val="midCat"/>
      </c:valAx>
      <c:valAx>
        <c:axId val="21161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17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22225</xdr:colOff>
      <xdr:row>21</xdr:row>
      <xdr:rowOff>0</xdr:rowOff>
    </xdr:from>
    <xdr:to>
      <xdr:col>40</xdr:col>
      <xdr:colOff>327025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F95A2-4635-06A0-DBF0-C3715DEC7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193675</xdr:colOff>
      <xdr:row>22</xdr:row>
      <xdr:rowOff>12700</xdr:rowOff>
    </xdr:from>
    <xdr:to>
      <xdr:col>48</xdr:col>
      <xdr:colOff>498475</xdr:colOff>
      <xdr:row>36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A2AEEA-1B79-6A63-F09D-74EFA0678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topLeftCell="Y10" workbookViewId="0">
      <selection activeCell="AQ20" sqref="AQ20"/>
    </sheetView>
  </sheetViews>
  <sheetFormatPr defaultRowHeight="14.5" x14ac:dyDescent="0.35"/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</row>
    <row r="10" spans="1:50" x14ac:dyDescent="0.35">
      <c r="A10" t="s">
        <v>12</v>
      </c>
      <c r="E10" t="s">
        <v>13</v>
      </c>
    </row>
    <row r="11" spans="1:50" x14ac:dyDescent="0.35">
      <c r="A11" t="s">
        <v>14</v>
      </c>
      <c r="E11" t="s">
        <v>15</v>
      </c>
    </row>
    <row r="12" spans="1:50" x14ac:dyDescent="0.35">
      <c r="A12" t="s">
        <v>16</v>
      </c>
    </row>
    <row r="13" spans="1:50" ht="15" thickBot="1" x14ac:dyDescent="0.4">
      <c r="R13" s="4"/>
      <c r="S13" s="4"/>
      <c r="T13" s="5"/>
      <c r="X13" s="4"/>
      <c r="Y13" s="5"/>
      <c r="AH13" t="s">
        <v>41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0.9199x + 0.0708   (R² = 0.9983)</v>
      </c>
      <c r="AX13" t="s">
        <v>42</v>
      </c>
    </row>
    <row r="14" spans="1:50" ht="15" thickBot="1" x14ac:dyDescent="0.4">
      <c r="R14" s="4"/>
      <c r="S14" s="4"/>
      <c r="T14" s="5"/>
      <c r="X14" s="4"/>
      <c r="Y14" s="5"/>
      <c r="AH14" t="s">
        <v>43</v>
      </c>
      <c r="AI14" s="6">
        <v>0.78125</v>
      </c>
      <c r="AJ14" s="7">
        <v>0.390625</v>
      </c>
      <c r="AK14" s="7">
        <v>0.1953125</v>
      </c>
      <c r="AL14" s="7">
        <v>9.765625E-2</v>
      </c>
      <c r="AM14" s="7">
        <v>4.8828125E-2</v>
      </c>
      <c r="AN14" s="7">
        <v>2.44140625E-2</v>
      </c>
      <c r="AO14" s="7">
        <v>1.220703125E-2</v>
      </c>
      <c r="AP14" s="7">
        <v>6.103515625E-3</v>
      </c>
      <c r="AQ14" s="7">
        <v>3.0517578130000002E-3</v>
      </c>
      <c r="AR14" s="8">
        <v>0</v>
      </c>
      <c r="AT14" t="s">
        <v>44</v>
      </c>
      <c r="AU14">
        <f>SLOPE(_xlfn.ANCHORARRAY(AI15),AI14:AR14)</f>
        <v>0.91989087796215985</v>
      </c>
    </row>
    <row r="15" spans="1:50" x14ac:dyDescent="0.35">
      <c r="A15" t="s">
        <v>17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D15" t="s">
        <v>57</v>
      </c>
      <c r="AE15" t="s">
        <v>58</v>
      </c>
      <c r="AH15" t="s">
        <v>59</v>
      </c>
      <c r="AI15" cm="1">
        <f t="array" ref="AI15:AR15">B30:K30</f>
        <v>0.77819997072219849</v>
      </c>
      <c r="AJ15">
        <v>0.44519999623298645</v>
      </c>
      <c r="AK15">
        <v>0.26589998602867126</v>
      </c>
      <c r="AL15">
        <v>0.16259999573230743</v>
      </c>
      <c r="AM15">
        <v>0.11479999870061874</v>
      </c>
      <c r="AN15">
        <v>8.5400000214576721E-2</v>
      </c>
      <c r="AO15">
        <v>8.0300003290176392E-2</v>
      </c>
      <c r="AP15">
        <v>8.1000000238418579E-2</v>
      </c>
      <c r="AQ15">
        <v>6.7500002682209015E-2</v>
      </c>
      <c r="AR15">
        <v>6.1900001019239426E-2</v>
      </c>
      <c r="AT15" t="s">
        <v>60</v>
      </c>
      <c r="AU15">
        <f>INTERCEPT(_xlfn.ANCHORARRAY(AI15),AI14:AR14)</f>
        <v>7.0827774221853601E-2</v>
      </c>
    </row>
    <row r="16" spans="1:50" x14ac:dyDescent="0.35">
      <c r="A16" t="s">
        <v>18</v>
      </c>
      <c r="E16" t="s">
        <v>19</v>
      </c>
      <c r="R16" t="s">
        <v>64</v>
      </c>
      <c r="S16" s="4" cm="1">
        <f t="array" ref="S16:U16">B50:D50</f>
        <v>4.6100001782178879E-2</v>
      </c>
      <c r="T16" s="5">
        <v>7.7100001275539398E-2</v>
      </c>
      <c r="U16">
        <v>7.8100003302097321E-2</v>
      </c>
      <c r="V16">
        <f>AVERAGE(T16:U16)</f>
        <v>7.7600002288818359E-2</v>
      </c>
      <c r="W16">
        <f>V16-$U$29</f>
        <v>3.1916668328146137E-2</v>
      </c>
      <c r="X16" s="4">
        <f>(V16 -$AT$20)/$AT$19</f>
        <v>5.8961950978638669E-2</v>
      </c>
      <c r="Y16" s="5" cm="1">
        <f t="array" ref="Y16:AA16">B24:D24</f>
        <v>3.7700001150369644E-2</v>
      </c>
      <c r="Z16">
        <v>0.13600000739097595</v>
      </c>
      <c r="AA16">
        <v>0.14540000259876251</v>
      </c>
      <c r="AB16">
        <f>AVERAGE(Z16:AA16)</f>
        <v>0.14070000499486923</v>
      </c>
      <c r="AC16">
        <f>AB16-$Y$29</f>
        <v>9.9225005134940147E-2</v>
      </c>
      <c r="AD16">
        <f>(AB16-$AU$15)/$AU$14</f>
        <v>7.5957086266366755E-2</v>
      </c>
      <c r="AE16">
        <f>AD16/X16</f>
        <v>1.2882390254332876</v>
      </c>
    </row>
    <row r="17" spans="1:46" x14ac:dyDescent="0.35">
      <c r="A17" t="s">
        <v>20</v>
      </c>
      <c r="E17">
        <v>540</v>
      </c>
      <c r="F17" t="s">
        <v>21</v>
      </c>
      <c r="R17" t="s">
        <v>65</v>
      </c>
      <c r="S17" s="4" cm="1">
        <f t="array" ref="S17:U17">E50:G50</f>
        <v>4.5800000429153442E-2</v>
      </c>
      <c r="T17" s="5">
        <v>0.12290000170469284</v>
      </c>
      <c r="U17">
        <v>7.8000001609325409E-2</v>
      </c>
      <c r="V17">
        <f t="shared" ref="V17:V27" si="0">AVERAGE(T17:U17)</f>
        <v>0.10045000165700912</v>
      </c>
      <c r="W17">
        <f t="shared" ref="W17:W27" si="1">V17-$U$29</f>
        <v>5.4766667696336903E-2</v>
      </c>
      <c r="X17" s="4">
        <f t="shared" ref="X17:X27" si="2">(V17 -$AT$20)/$AT$19</f>
        <v>0.14540730337583474</v>
      </c>
      <c r="Y17" s="5" cm="1">
        <f t="array" ref="Y17:AA17">E24:G24</f>
        <v>3.8699999451637268E-2</v>
      </c>
      <c r="Z17">
        <v>0.12929999828338623</v>
      </c>
      <c r="AA17">
        <v>0.12690000236034393</v>
      </c>
      <c r="AB17">
        <f t="shared" ref="AB17:AB27" si="3">AVERAGE(Z17:AA17)</f>
        <v>0.12810000032186508</v>
      </c>
      <c r="AC17">
        <f t="shared" ref="AC17:AC27" si="4">AB17-$Y$29</f>
        <v>8.6625000461935997E-2</v>
      </c>
      <c r="AD17">
        <f t="shared" ref="AD17:AD27" si="5">(AB17-$AU$15)/$AU$14</f>
        <v>6.2259804366021118E-2</v>
      </c>
      <c r="AE17">
        <f t="shared" ref="AE17:AE27" si="6">AD17/X17</f>
        <v>0.42817522174314721</v>
      </c>
      <c r="AH17" t="s">
        <v>61</v>
      </c>
    </row>
    <row r="18" spans="1:46" ht="15" thickBot="1" x14ac:dyDescent="0.4">
      <c r="A18" t="s">
        <v>22</v>
      </c>
      <c r="E18">
        <v>30</v>
      </c>
      <c r="R18" t="s">
        <v>66</v>
      </c>
      <c r="S18" s="4" cm="1">
        <f t="array" ref="S18:U18">H50:J50</f>
        <v>4.6799998730421066E-2</v>
      </c>
      <c r="T18" s="5">
        <v>7.5800001621246338E-2</v>
      </c>
      <c r="U18">
        <v>7.6899997889995575E-2</v>
      </c>
      <c r="V18">
        <f t="shared" si="0"/>
        <v>7.6349999755620956E-2</v>
      </c>
      <c r="W18">
        <f t="shared" si="1"/>
        <v>3.0666665794948735E-2</v>
      </c>
      <c r="X18" s="4">
        <f t="shared" si="2"/>
        <v>5.423298325577465E-2</v>
      </c>
      <c r="Y18" s="5" cm="1">
        <f t="array" ref="Y18:AA18">H24:J24</f>
        <v>3.8100000470876694E-2</v>
      </c>
      <c r="Z18">
        <v>0.12770000100135803</v>
      </c>
      <c r="AA18">
        <v>0.13750000298023224</v>
      </c>
      <c r="AB18">
        <f t="shared" si="3"/>
        <v>0.13260000199079514</v>
      </c>
      <c r="AC18">
        <f t="shared" si="4"/>
        <v>9.1125002130866051E-2</v>
      </c>
      <c r="AD18">
        <f t="shared" si="5"/>
        <v>6.7151690759001709E-2</v>
      </c>
      <c r="AE18">
        <f t="shared" si="6"/>
        <v>1.2382075764170966</v>
      </c>
      <c r="AH18" t="s">
        <v>62</v>
      </c>
      <c r="AI18" s="7"/>
      <c r="AJ18" s="7">
        <v>1</v>
      </c>
      <c r="AK18" s="7">
        <v>0.5</v>
      </c>
      <c r="AL18" s="7">
        <v>0.25</v>
      </c>
      <c r="AM18" s="7">
        <v>0.125</v>
      </c>
      <c r="AN18" s="7">
        <v>6.25E-2</v>
      </c>
      <c r="AO18" s="7">
        <v>3.125E-2</v>
      </c>
      <c r="AP18" s="9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0.2643x + 0.0620   (R² = 0.9960)</v>
      </c>
    </row>
    <row r="19" spans="1:46" x14ac:dyDescent="0.35">
      <c r="A19" t="s">
        <v>23</v>
      </c>
      <c r="E19">
        <v>0</v>
      </c>
      <c r="F19" t="s">
        <v>24</v>
      </c>
      <c r="R19" t="s">
        <v>67</v>
      </c>
      <c r="S19" s="4" cm="1">
        <f t="array" ref="S19:U19">K50:M50</f>
        <v>4.5800000429153442E-2</v>
      </c>
      <c r="T19" s="5">
        <v>9.0099997818470001E-2</v>
      </c>
      <c r="U19">
        <v>8.8500000536441803E-2</v>
      </c>
      <c r="V19">
        <f t="shared" si="0"/>
        <v>8.9299999177455902E-2</v>
      </c>
      <c r="W19">
        <f t="shared" si="1"/>
        <v>4.361666521678368E-2</v>
      </c>
      <c r="X19" s="4">
        <f t="shared" si="2"/>
        <v>0.10322498739221263</v>
      </c>
      <c r="Y19" s="3" cm="1">
        <f t="array" ref="Y19:AA19">K24:M24</f>
        <v>3.7999998778104782E-2</v>
      </c>
      <c r="Z19" s="10">
        <v>0.15150000154972076</v>
      </c>
      <c r="AA19">
        <v>0.14249999821186066</v>
      </c>
      <c r="AB19">
        <f t="shared" si="3"/>
        <v>0.14699999988079071</v>
      </c>
      <c r="AC19">
        <f t="shared" si="4"/>
        <v>0.10552500002086163</v>
      </c>
      <c r="AD19">
        <f t="shared" si="5"/>
        <v>8.2805719117121729E-2</v>
      </c>
      <c r="AE19">
        <f t="shared" si="6"/>
        <v>0.80218676900868924</v>
      </c>
      <c r="AH19" t="s">
        <v>59</v>
      </c>
      <c r="AI19" cm="1">
        <f t="array" ref="AI19:AP19">B56:I56</f>
        <v>0.3497999906539917</v>
      </c>
      <c r="AJ19">
        <v>0.32300001382827759</v>
      </c>
      <c r="AK19">
        <v>0.20149999856948853</v>
      </c>
      <c r="AL19">
        <v>0.12269999831914902</v>
      </c>
      <c r="AM19">
        <v>0.10189999639987946</v>
      </c>
      <c r="AN19">
        <v>8.1299997866153717E-2</v>
      </c>
      <c r="AO19">
        <v>7.0399999618530273E-2</v>
      </c>
      <c r="AP19">
        <v>5.3700000047683716E-2</v>
      </c>
      <c r="AS19" t="s">
        <v>44</v>
      </c>
      <c r="AT19">
        <f>SLOPE(_xlfn.ANCHORARRAY(AI19),AI18:AP18)</f>
        <v>0.26432883590086359</v>
      </c>
    </row>
    <row r="20" spans="1:46" x14ac:dyDescent="0.35">
      <c r="A20" t="s">
        <v>25</v>
      </c>
      <c r="B20" s="1" t="s">
        <v>26</v>
      </c>
      <c r="R20" t="s">
        <v>68</v>
      </c>
      <c r="S20" cm="1">
        <f t="array" ref="S20:U20">B52:D52</f>
        <v>4.830000177025795E-2</v>
      </c>
      <c r="T20">
        <v>7.4400000274181366E-2</v>
      </c>
      <c r="U20">
        <v>7.1699999272823334E-2</v>
      </c>
      <c r="V20">
        <f t="shared" si="0"/>
        <v>7.304999977350235E-2</v>
      </c>
      <c r="W20">
        <f t="shared" si="1"/>
        <v>2.7366665812830128E-2</v>
      </c>
      <c r="X20" s="4">
        <f t="shared" si="2"/>
        <v>4.1748533835521955E-2</v>
      </c>
      <c r="Y20" cm="1">
        <f t="array" ref="Y20:AA20">B26:D26</f>
        <v>4.4900000095367432E-2</v>
      </c>
      <c r="Z20">
        <v>0.10989999771118164</v>
      </c>
      <c r="AA20">
        <v>0.12099999934434891</v>
      </c>
      <c r="AB20">
        <f t="shared" si="3"/>
        <v>0.11544999852776527</v>
      </c>
      <c r="AC20">
        <f t="shared" si="4"/>
        <v>7.3974998667836189E-2</v>
      </c>
      <c r="AD20">
        <f t="shared" si="5"/>
        <v>4.8508171322193747E-2</v>
      </c>
      <c r="AE20">
        <f t="shared" si="6"/>
        <v>1.1619131707308084</v>
      </c>
      <c r="AS20" t="s">
        <v>63</v>
      </c>
      <c r="AT20">
        <f>INTERCEPT(_xlfn.ANCHORARRAY(AI19),AI18:AP18)</f>
        <v>6.2014658424191016E-2</v>
      </c>
    </row>
    <row r="21" spans="1:46" x14ac:dyDescent="0.35">
      <c r="R21" s="11" t="s">
        <v>69</v>
      </c>
      <c r="S21" cm="1">
        <f t="array" ref="S21:U21">E52:G52</f>
        <v>4.2899999767541885E-2</v>
      </c>
      <c r="T21">
        <v>5.4400000721216202E-2</v>
      </c>
      <c r="U21">
        <v>5.3399998694658279E-2</v>
      </c>
      <c r="V21">
        <f t="shared" si="0"/>
        <v>5.3899999707937241E-2</v>
      </c>
      <c r="W21">
        <f t="shared" si="1"/>
        <v>8.2166657472650187E-3</v>
      </c>
      <c r="X21" s="4">
        <f t="shared" si="2"/>
        <v>-3.0699105107462338E-2</v>
      </c>
      <c r="Y21" cm="1">
        <f t="array" ref="Y21:AA21">E26:G26</f>
        <v>4.4900000095367432E-2</v>
      </c>
      <c r="Z21">
        <v>6.1799999326467514E-2</v>
      </c>
      <c r="AA21">
        <v>6.1900001019239426E-2</v>
      </c>
      <c r="AB21">
        <f t="shared" si="3"/>
        <v>6.185000017285347E-2</v>
      </c>
      <c r="AC21">
        <f t="shared" si="4"/>
        <v>2.0375000312924385E-2</v>
      </c>
      <c r="AD21">
        <f t="shared" si="5"/>
        <v>-9.7596076492123193E-3</v>
      </c>
      <c r="AE21">
        <f t="shared" si="6"/>
        <v>0.31791179629011251</v>
      </c>
    </row>
    <row r="22" spans="1:46" x14ac:dyDescent="0.35">
      <c r="B22" t="s">
        <v>27</v>
      </c>
      <c r="R22" t="s">
        <v>70</v>
      </c>
      <c r="S22" cm="1">
        <f t="array" ref="S22:U22">H52:J52</f>
        <v>4.4700000435113907E-2</v>
      </c>
      <c r="T22">
        <v>8.4200002253055573E-2</v>
      </c>
      <c r="U22">
        <v>8.529999852180481E-2</v>
      </c>
      <c r="V22">
        <f t="shared" si="0"/>
        <v>8.4750000387430191E-2</v>
      </c>
      <c r="W22">
        <f t="shared" si="1"/>
        <v>3.9066666426757969E-2</v>
      </c>
      <c r="X22" s="4">
        <f t="shared" si="2"/>
        <v>8.6011584342489428E-2</v>
      </c>
      <c r="Y22" cm="1">
        <f t="array" ref="Y22:AA22">H26:J26</f>
        <v>4.9199998378753662E-2</v>
      </c>
      <c r="Z22">
        <v>0.14949999749660492</v>
      </c>
      <c r="AA22">
        <v>0.15479999780654907</v>
      </c>
      <c r="AB22">
        <f t="shared" si="3"/>
        <v>0.152149997651577</v>
      </c>
      <c r="AC22">
        <f t="shared" si="4"/>
        <v>0.11067499779164791</v>
      </c>
      <c r="AD22">
        <f t="shared" si="5"/>
        <v>8.8404206822745149E-2</v>
      </c>
      <c r="AE22">
        <f t="shared" si="6"/>
        <v>1.0278174445750068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t="s">
        <v>71</v>
      </c>
      <c r="S23" cm="1">
        <f t="array" ref="S23:U23">K52:M52</f>
        <v>4.4700000435113907E-2</v>
      </c>
      <c r="T23">
        <v>8.529999852180481E-2</v>
      </c>
      <c r="U23">
        <v>8.8399998843669891E-2</v>
      </c>
      <c r="V23">
        <f t="shared" si="0"/>
        <v>8.684999868273735E-2</v>
      </c>
      <c r="W23">
        <f t="shared" si="1"/>
        <v>4.1166664722065129E-2</v>
      </c>
      <c r="X23" s="4">
        <f t="shared" si="2"/>
        <v>9.3956227567471365E-2</v>
      </c>
      <c r="Y23" cm="1">
        <f t="array" ref="Y23:AA23">K26:M26</f>
        <v>4.3800000101327896E-2</v>
      </c>
      <c r="Z23">
        <v>0.15199999511241913</v>
      </c>
      <c r="AA23">
        <v>0.14650000631809235</v>
      </c>
      <c r="AB23">
        <f t="shared" si="3"/>
        <v>0.14925000071525574</v>
      </c>
      <c r="AC23">
        <f t="shared" si="4"/>
        <v>0.10777500085532665</v>
      </c>
      <c r="AD23">
        <f t="shared" si="5"/>
        <v>8.5251662313612017E-2</v>
      </c>
      <c r="AE23">
        <f t="shared" si="6"/>
        <v>0.90735510056948099</v>
      </c>
    </row>
    <row r="24" spans="1:46" x14ac:dyDescent="0.35">
      <c r="A24" s="2" t="s">
        <v>29</v>
      </c>
      <c r="B24">
        <v>3.7700001150369644E-2</v>
      </c>
      <c r="C24">
        <v>0.13600000739097595</v>
      </c>
      <c r="D24">
        <v>0.14540000259876251</v>
      </c>
      <c r="E24">
        <v>3.8699999451637268E-2</v>
      </c>
      <c r="F24">
        <v>0.12929999828338623</v>
      </c>
      <c r="G24">
        <v>0.12690000236034393</v>
      </c>
      <c r="H24">
        <v>3.8100000470876694E-2</v>
      </c>
      <c r="I24">
        <v>0.12770000100135803</v>
      </c>
      <c r="J24">
        <v>0.13750000298023224</v>
      </c>
      <c r="K24">
        <v>3.7999998778104782E-2</v>
      </c>
      <c r="L24">
        <v>0.15150000154972076</v>
      </c>
      <c r="M24">
        <v>0.14249999821186066</v>
      </c>
      <c r="R24" t="s">
        <v>72</v>
      </c>
      <c r="S24" cm="1">
        <f t="array" ref="S24:U24">B54:D54</f>
        <v>4.6100001782178879E-2</v>
      </c>
      <c r="T24">
        <v>8.3300001919269562E-2</v>
      </c>
      <c r="U24">
        <v>8.7600000202655792E-2</v>
      </c>
      <c r="V24">
        <f t="shared" si="0"/>
        <v>8.5450001060962677E-2</v>
      </c>
      <c r="W24">
        <f t="shared" si="1"/>
        <v>3.9766667100290455E-2</v>
      </c>
      <c r="X24" s="4">
        <f t="shared" si="2"/>
        <v>8.8659803448614571E-2</v>
      </c>
      <c r="Y24" cm="1">
        <f t="array" ref="Y24:AA24">B28:D28</f>
        <v>3.6400001496076584E-2</v>
      </c>
      <c r="Z24">
        <v>0.12630000710487366</v>
      </c>
      <c r="AA24">
        <v>0.13470000028610229</v>
      </c>
      <c r="AB24">
        <f t="shared" si="3"/>
        <v>0.13050000369548798</v>
      </c>
      <c r="AC24">
        <f t="shared" si="4"/>
        <v>8.9025003835558891E-2</v>
      </c>
      <c r="AD24">
        <f t="shared" si="5"/>
        <v>6.4868813142083384E-2</v>
      </c>
      <c r="AE24">
        <f t="shared" si="6"/>
        <v>0.73165978965518497</v>
      </c>
    </row>
    <row r="25" spans="1:46" x14ac:dyDescent="0.35">
      <c r="A25" s="2" t="s">
        <v>30</v>
      </c>
      <c r="B25">
        <v>4.5200001448392868E-2</v>
      </c>
      <c r="C25">
        <v>6.9700002670288086E-2</v>
      </c>
      <c r="D25">
        <v>6.9700002670288086E-2</v>
      </c>
      <c r="E25">
        <v>4.4900000095367432E-2</v>
      </c>
      <c r="F25">
        <v>0.10909999907016754</v>
      </c>
      <c r="G25">
        <v>7.0900000631809235E-2</v>
      </c>
      <c r="H25">
        <v>4.6399999409914017E-2</v>
      </c>
      <c r="I25">
        <v>6.8199999630451202E-2</v>
      </c>
      <c r="J25">
        <v>6.8099997937679291E-2</v>
      </c>
      <c r="K25">
        <v>4.5200001448392868E-2</v>
      </c>
      <c r="L25">
        <v>8.0499999225139618E-2</v>
      </c>
      <c r="M25">
        <v>7.9599998891353607E-2</v>
      </c>
      <c r="R25" t="s">
        <v>73</v>
      </c>
      <c r="S25" cm="1">
        <f t="array" ref="S25:U25">E54:G54</f>
        <v>4.5600000768899918E-2</v>
      </c>
      <c r="T25">
        <v>6.8800002336502075E-2</v>
      </c>
      <c r="U25">
        <v>7.0399999618530273E-2</v>
      </c>
      <c r="V25">
        <f t="shared" si="0"/>
        <v>6.9600000977516174E-2</v>
      </c>
      <c r="W25">
        <f t="shared" si="1"/>
        <v>2.3916667016843952E-2</v>
      </c>
      <c r="X25" s="4">
        <f t="shared" si="2"/>
        <v>2.8696613925882977E-2</v>
      </c>
      <c r="Y25" cm="1">
        <f t="array" ref="Y25:AA25">E28:G28</f>
        <v>4.7299999743700027E-2</v>
      </c>
      <c r="Z25">
        <v>0.12030000239610672</v>
      </c>
      <c r="AA25">
        <v>0.11680000275373459</v>
      </c>
      <c r="AB25">
        <f t="shared" si="3"/>
        <v>0.11855000257492065</v>
      </c>
      <c r="AC25">
        <f t="shared" si="4"/>
        <v>7.707500271499157E-2</v>
      </c>
      <c r="AD25">
        <f t="shared" si="5"/>
        <v>5.1878140653798428E-2</v>
      </c>
      <c r="AE25">
        <f t="shared" si="6"/>
        <v>1.8078140085721688</v>
      </c>
    </row>
    <row r="26" spans="1:46" x14ac:dyDescent="0.35">
      <c r="A26" s="2" t="s">
        <v>31</v>
      </c>
      <c r="B26">
        <v>4.4900000095367432E-2</v>
      </c>
      <c r="C26">
        <v>0.10989999771118164</v>
      </c>
      <c r="D26">
        <v>0.12099999934434891</v>
      </c>
      <c r="E26">
        <v>4.4900000095367432E-2</v>
      </c>
      <c r="F26">
        <v>6.1799999326467514E-2</v>
      </c>
      <c r="G26">
        <v>6.1900001019239426E-2</v>
      </c>
      <c r="H26">
        <v>4.9199998378753662E-2</v>
      </c>
      <c r="I26">
        <v>0.14949999749660492</v>
      </c>
      <c r="J26">
        <v>0.15479999780654907</v>
      </c>
      <c r="K26">
        <v>4.3800000101327896E-2</v>
      </c>
      <c r="L26">
        <v>0.15199999511241913</v>
      </c>
      <c r="M26">
        <v>0.14650000631809235</v>
      </c>
      <c r="R26" t="s">
        <v>74</v>
      </c>
      <c r="S26" cm="1">
        <f t="array" ref="S26:U26">H54:J54</f>
        <v>4.5400001108646393E-2</v>
      </c>
      <c r="T26">
        <v>6.7400000989437103E-2</v>
      </c>
      <c r="U26">
        <v>6.8400003015995026E-2</v>
      </c>
      <c r="V26">
        <f t="shared" si="0"/>
        <v>6.7900002002716064E-2</v>
      </c>
      <c r="W26">
        <f t="shared" si="1"/>
        <v>2.2216668042043843E-2</v>
      </c>
      <c r="X26" s="4">
        <f t="shared" si="2"/>
        <v>2.2265234734860119E-2</v>
      </c>
      <c r="Y26" cm="1">
        <f t="array" ref="Y26:AA26">H28:J28</f>
        <v>3.9799999445676804E-2</v>
      </c>
      <c r="Z26">
        <v>0.10790000110864639</v>
      </c>
      <c r="AA26">
        <v>0.11330000311136246</v>
      </c>
      <c r="AB26">
        <f t="shared" si="3"/>
        <v>0.11060000211000443</v>
      </c>
      <c r="AC26">
        <f t="shared" si="4"/>
        <v>6.912500225007534E-2</v>
      </c>
      <c r="AD26">
        <f t="shared" si="5"/>
        <v>4.3235810726005346E-2</v>
      </c>
      <c r="AE26">
        <f t="shared" si="6"/>
        <v>1.9418529039045846</v>
      </c>
    </row>
    <row r="27" spans="1:46" x14ac:dyDescent="0.35">
      <c r="A27" s="2" t="s">
        <v>32</v>
      </c>
      <c r="B27">
        <v>4.7400001436471939E-2</v>
      </c>
      <c r="C27">
        <v>6.6600002348423004E-2</v>
      </c>
      <c r="D27">
        <v>6.4000003039836884E-2</v>
      </c>
      <c r="E27">
        <v>4.2500000447034836E-2</v>
      </c>
      <c r="F27">
        <v>4.7600001096725464E-2</v>
      </c>
      <c r="G27">
        <v>4.7699999064207077E-2</v>
      </c>
      <c r="H27">
        <v>4.3999999761581421E-2</v>
      </c>
      <c r="I27">
        <v>7.5499996542930603E-2</v>
      </c>
      <c r="J27">
        <v>7.5800001621246338E-2</v>
      </c>
      <c r="K27">
        <v>4.4300001114606857E-2</v>
      </c>
      <c r="L27">
        <v>7.6300002634525299E-2</v>
      </c>
      <c r="M27">
        <v>7.9499997198581696E-2</v>
      </c>
      <c r="R27" t="s">
        <v>75</v>
      </c>
      <c r="S27" cm="1">
        <f t="array" ref="S27:U27">K54:M54</f>
        <v>4.6000000089406967E-2</v>
      </c>
      <c r="T27">
        <v>7.590000331401825E-2</v>
      </c>
      <c r="U27">
        <v>7.5000002980232239E-2</v>
      </c>
      <c r="V27">
        <f t="shared" si="0"/>
        <v>7.5450003147125244E-2</v>
      </c>
      <c r="W27">
        <f t="shared" si="1"/>
        <v>2.9766669186453022E-2</v>
      </c>
      <c r="X27" s="4">
        <f t="shared" si="2"/>
        <v>5.0828146226063464E-2</v>
      </c>
      <c r="Y27" cm="1">
        <f t="array" ref="Y27:AA27">K28:M28</f>
        <v>3.8899999111890793E-2</v>
      </c>
      <c r="Z27">
        <v>0.120899997651577</v>
      </c>
      <c r="AA27">
        <v>0.11890000104904175</v>
      </c>
      <c r="AB27">
        <f t="shared" si="3"/>
        <v>0.11989999935030937</v>
      </c>
      <c r="AC27">
        <f t="shared" si="4"/>
        <v>7.8424999490380287E-2</v>
      </c>
      <c r="AD27">
        <f t="shared" si="5"/>
        <v>5.334570252198368E-2</v>
      </c>
      <c r="AE27">
        <f t="shared" si="6"/>
        <v>1.0495307518146171</v>
      </c>
    </row>
    <row r="28" spans="1:46" x14ac:dyDescent="0.35">
      <c r="A28" s="2" t="s">
        <v>33</v>
      </c>
      <c r="B28">
        <v>3.6400001496076584E-2</v>
      </c>
      <c r="C28">
        <v>0.12630000710487366</v>
      </c>
      <c r="D28">
        <v>0.13470000028610229</v>
      </c>
      <c r="E28">
        <v>4.7299999743700027E-2</v>
      </c>
      <c r="F28">
        <v>0.12030000239610672</v>
      </c>
      <c r="G28">
        <v>0.11680000275373459</v>
      </c>
      <c r="H28">
        <v>3.9799999445676804E-2</v>
      </c>
      <c r="I28">
        <v>0.10790000110864639</v>
      </c>
      <c r="J28">
        <v>0.11330000311136246</v>
      </c>
      <c r="K28">
        <v>3.8899999111890793E-2</v>
      </c>
      <c r="L28">
        <v>0.120899997651577</v>
      </c>
      <c r="M28">
        <v>0.11890000104904175</v>
      </c>
    </row>
    <row r="29" spans="1:46" x14ac:dyDescent="0.35">
      <c r="A29" s="2" t="s">
        <v>34</v>
      </c>
      <c r="B29">
        <v>4.5699998736381531E-2</v>
      </c>
      <c r="C29">
        <v>7.4000000953674316E-2</v>
      </c>
      <c r="D29">
        <v>7.890000194311142E-2</v>
      </c>
      <c r="E29">
        <v>4.5099999755620956E-2</v>
      </c>
      <c r="F29">
        <v>6.25E-2</v>
      </c>
      <c r="G29">
        <v>6.3500002026557922E-2</v>
      </c>
      <c r="H29">
        <v>4.4900000095367432E-2</v>
      </c>
      <c r="I29">
        <v>6.1000000685453415E-2</v>
      </c>
      <c r="J29">
        <v>6.1299998313188553E-2</v>
      </c>
      <c r="K29">
        <v>4.5299999415874481E-2</v>
      </c>
      <c r="L29">
        <v>6.8300001323223114E-2</v>
      </c>
      <c r="M29">
        <v>6.719999760389328E-2</v>
      </c>
      <c r="U29">
        <f>AVERAGE(S16:S27)</f>
        <v>4.5683333960672222E-2</v>
      </c>
      <c r="Y29">
        <f>AVERAGE(Y16:Y27)</f>
        <v>4.1474999859929085E-2</v>
      </c>
    </row>
    <row r="30" spans="1:46" x14ac:dyDescent="0.35">
      <c r="A30" s="2" t="s">
        <v>35</v>
      </c>
      <c r="B30">
        <v>0.77819997072219849</v>
      </c>
      <c r="C30">
        <v>0.44519999623298645</v>
      </c>
      <c r="D30">
        <v>0.26589998602867126</v>
      </c>
      <c r="E30">
        <v>0.16259999573230743</v>
      </c>
      <c r="F30">
        <v>0.11479999870061874</v>
      </c>
      <c r="G30">
        <v>8.5400000214576721E-2</v>
      </c>
      <c r="H30">
        <v>8.0300003290176392E-2</v>
      </c>
      <c r="I30">
        <v>8.1000000238418579E-2</v>
      </c>
      <c r="J30">
        <v>6.7500002682209015E-2</v>
      </c>
      <c r="K30">
        <v>6.1900001019239426E-2</v>
      </c>
      <c r="L30">
        <v>4.8200000077486038E-2</v>
      </c>
      <c r="M30">
        <v>4.5000001788139343E-2</v>
      </c>
    </row>
    <row r="31" spans="1:46" x14ac:dyDescent="0.35">
      <c r="A31" s="2" t="s">
        <v>36</v>
      </c>
      <c r="B31">
        <v>0.29109999537467957</v>
      </c>
      <c r="C31">
        <v>0.28450000286102295</v>
      </c>
      <c r="D31">
        <v>0.18170000612735748</v>
      </c>
      <c r="E31">
        <v>0.10980000346899033</v>
      </c>
      <c r="F31">
        <v>9.0599998831748962E-2</v>
      </c>
      <c r="G31">
        <v>7.2599999606609344E-2</v>
      </c>
      <c r="H31">
        <v>6.2600001692771912E-2</v>
      </c>
      <c r="I31">
        <v>4.7100000083446503E-2</v>
      </c>
      <c r="J31">
        <v>4.3900001794099808E-2</v>
      </c>
      <c r="K31">
        <v>4.2399998754262924E-2</v>
      </c>
      <c r="L31">
        <v>4.2700000107288361E-2</v>
      </c>
      <c r="M31">
        <v>4.2100001126527786E-2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27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3.7900000810623169E-2</v>
      </c>
      <c r="C49">
        <v>0.10580000281333923</v>
      </c>
      <c r="D49">
        <v>0.11349999904632568</v>
      </c>
      <c r="E49">
        <v>3.9099998772144318E-2</v>
      </c>
      <c r="F49">
        <v>0.10119999945163727</v>
      </c>
      <c r="G49">
        <v>9.7699999809265137E-2</v>
      </c>
      <c r="H49">
        <v>3.8300000131130219E-2</v>
      </c>
      <c r="I49">
        <v>9.9899999797344208E-2</v>
      </c>
      <c r="J49">
        <v>0.10769999772310257</v>
      </c>
      <c r="K49">
        <v>3.8600001484155655E-2</v>
      </c>
      <c r="L49">
        <v>0.11779999732971191</v>
      </c>
      <c r="M49">
        <v>0.10890000313520432</v>
      </c>
    </row>
    <row r="50" spans="1:13" x14ac:dyDescent="0.35">
      <c r="A50" s="2" t="s">
        <v>30</v>
      </c>
      <c r="B50">
        <v>4.6100001782178879E-2</v>
      </c>
      <c r="C50">
        <v>7.7100001275539398E-2</v>
      </c>
      <c r="D50">
        <v>7.8100003302097321E-2</v>
      </c>
      <c r="E50">
        <v>4.5800000429153442E-2</v>
      </c>
      <c r="F50">
        <v>0.12290000170469284</v>
      </c>
      <c r="G50">
        <v>7.8000001609325409E-2</v>
      </c>
      <c r="H50">
        <v>4.6799998730421066E-2</v>
      </c>
      <c r="I50">
        <v>7.5800001621246338E-2</v>
      </c>
      <c r="J50">
        <v>7.6899997889995575E-2</v>
      </c>
      <c r="K50">
        <v>4.5800000429153442E-2</v>
      </c>
      <c r="L50">
        <v>9.0099997818470001E-2</v>
      </c>
      <c r="M50">
        <v>8.8500000536441803E-2</v>
      </c>
    </row>
    <row r="51" spans="1:13" x14ac:dyDescent="0.35">
      <c r="A51" s="2" t="s">
        <v>31</v>
      </c>
      <c r="B51">
        <v>4.2199999094009399E-2</v>
      </c>
      <c r="C51">
        <v>8.9100003242492676E-2</v>
      </c>
      <c r="D51">
        <v>9.7000002861022949E-2</v>
      </c>
      <c r="E51">
        <v>4.2800001800060272E-2</v>
      </c>
      <c r="F51">
        <v>5.299999937415123E-2</v>
      </c>
      <c r="G51">
        <v>5.4099999368190765E-2</v>
      </c>
      <c r="H51">
        <v>4.6799998730421066E-2</v>
      </c>
      <c r="I51">
        <v>0.1168999969959259</v>
      </c>
      <c r="J51">
        <v>0.11720000207424164</v>
      </c>
      <c r="K51">
        <v>4.179999977350235E-2</v>
      </c>
      <c r="L51">
        <v>0.11699999868869781</v>
      </c>
      <c r="M51">
        <v>0.1120000034570694</v>
      </c>
    </row>
    <row r="52" spans="1:13" x14ac:dyDescent="0.35">
      <c r="A52" s="2" t="s">
        <v>32</v>
      </c>
      <c r="B52">
        <v>4.830000177025795E-2</v>
      </c>
      <c r="C52">
        <v>7.4400000274181366E-2</v>
      </c>
      <c r="D52">
        <v>7.1699999272823334E-2</v>
      </c>
      <c r="E52">
        <v>4.2899999767541885E-2</v>
      </c>
      <c r="F52">
        <v>5.4400000721216202E-2</v>
      </c>
      <c r="G52">
        <v>5.3399998694658279E-2</v>
      </c>
      <c r="H52">
        <v>4.4700000435113907E-2</v>
      </c>
      <c r="I52">
        <v>8.4200002253055573E-2</v>
      </c>
      <c r="J52">
        <v>8.529999852180481E-2</v>
      </c>
      <c r="K52">
        <v>4.4700000435113907E-2</v>
      </c>
      <c r="L52">
        <v>8.529999852180481E-2</v>
      </c>
      <c r="M52">
        <v>8.8399998843669891E-2</v>
      </c>
    </row>
    <row r="53" spans="1:13" x14ac:dyDescent="0.35">
      <c r="A53" s="2" t="s">
        <v>33</v>
      </c>
      <c r="B53">
        <v>3.6800000816583633E-2</v>
      </c>
      <c r="C53">
        <v>9.9399998784065247E-2</v>
      </c>
      <c r="D53">
        <v>0.11029999703168869</v>
      </c>
      <c r="E53">
        <v>4.4199999421834946E-2</v>
      </c>
      <c r="F53">
        <v>9.6199996769428253E-2</v>
      </c>
      <c r="G53">
        <v>9.2000000178813934E-2</v>
      </c>
      <c r="H53">
        <v>4.0600001811981201E-2</v>
      </c>
      <c r="I53">
        <v>8.6400002241134644E-2</v>
      </c>
      <c r="J53">
        <v>9.0300001204013824E-2</v>
      </c>
      <c r="K53">
        <v>3.9500001817941666E-2</v>
      </c>
      <c r="L53">
        <v>9.4599999487400055E-2</v>
      </c>
      <c r="M53">
        <v>9.3400001525878906E-2</v>
      </c>
    </row>
    <row r="54" spans="1:13" x14ac:dyDescent="0.35">
      <c r="A54" s="2" t="s">
        <v>34</v>
      </c>
      <c r="B54">
        <v>4.6100001782178879E-2</v>
      </c>
      <c r="C54">
        <v>8.3300001919269562E-2</v>
      </c>
      <c r="D54">
        <v>8.7600000202655792E-2</v>
      </c>
      <c r="E54">
        <v>4.5600000768899918E-2</v>
      </c>
      <c r="F54">
        <v>6.8800002336502075E-2</v>
      </c>
      <c r="G54">
        <v>7.0399999618530273E-2</v>
      </c>
      <c r="H54">
        <v>4.5400001108646393E-2</v>
      </c>
      <c r="I54">
        <v>6.7400000989437103E-2</v>
      </c>
      <c r="J54">
        <v>6.8400003015995026E-2</v>
      </c>
      <c r="K54">
        <v>4.6000000089406967E-2</v>
      </c>
      <c r="L54">
        <v>7.590000331401825E-2</v>
      </c>
      <c r="M54">
        <v>7.5000002980232239E-2</v>
      </c>
    </row>
    <row r="55" spans="1:13" x14ac:dyDescent="0.35">
      <c r="A55" s="2" t="s">
        <v>35</v>
      </c>
      <c r="B55">
        <v>0.5153999924659729</v>
      </c>
      <c r="C55">
        <v>0.30019998550415039</v>
      </c>
      <c r="D55">
        <v>0.18659999966621399</v>
      </c>
      <c r="E55">
        <v>0.12110000103712082</v>
      </c>
      <c r="F55">
        <v>8.8100001215934753E-2</v>
      </c>
      <c r="G55">
        <v>7.0299997925758362E-2</v>
      </c>
      <c r="H55">
        <v>6.5099999308586121E-2</v>
      </c>
      <c r="I55">
        <v>6.8800002336502075E-2</v>
      </c>
      <c r="J55">
        <v>6.0100000351667404E-2</v>
      </c>
      <c r="K55">
        <v>5.5799998342990875E-2</v>
      </c>
      <c r="L55">
        <v>4.5499999076128006E-2</v>
      </c>
      <c r="M55">
        <v>4.3000001460313797E-2</v>
      </c>
    </row>
    <row r="56" spans="1:13" x14ac:dyDescent="0.35">
      <c r="A56" s="2" t="s">
        <v>36</v>
      </c>
      <c r="B56">
        <v>0.3497999906539917</v>
      </c>
      <c r="C56">
        <v>0.32300001382827759</v>
      </c>
      <c r="D56">
        <v>0.20149999856948853</v>
      </c>
      <c r="E56">
        <v>0.12269999831914902</v>
      </c>
      <c r="F56">
        <v>0.10189999639987946</v>
      </c>
      <c r="G56">
        <v>8.1299997866153717E-2</v>
      </c>
      <c r="H56">
        <v>7.0399999618530273E-2</v>
      </c>
      <c r="I56">
        <v>5.3700000047683716E-2</v>
      </c>
      <c r="J56">
        <v>4.4599998742341995E-2</v>
      </c>
      <c r="K56">
        <v>4.3800000101327896E-2</v>
      </c>
      <c r="L56">
        <v>4.3200001120567322E-2</v>
      </c>
      <c r="M56">
        <v>4.3000001460313797E-2</v>
      </c>
    </row>
    <row r="60" spans="1:13" x14ac:dyDescent="0.35">
      <c r="A60" t="s">
        <v>37</v>
      </c>
      <c r="B60" s="1" t="s">
        <v>40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MTQuM3wxNDcyNzgvMTEvRW50cnlQYXJ0Lzc5MDk0MTMwNHwzNi4z</eid>
  <version>1</version>
  <updated-at>2025-06-19T02:39:24Z</updated-at>
</LabArchives>
</file>

<file path=customXml/itemProps1.xml><?xml version="1.0" encoding="utf-8"?>
<ds:datastoreItem xmlns:ds="http://schemas.openxmlformats.org/officeDocument/2006/customXml" ds:itemID="{ABB3AFC5-1421-4CE0-90EC-B9083078038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2025-06-19T02:36:45Z</dcterms:created>
  <dcterms:modified xsi:type="dcterms:W3CDTF">2025-06-23T00:35:47Z</dcterms:modified>
</cp:coreProperties>
</file>