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91 RESULTS\"/>
    </mc:Choice>
  </mc:AlternateContent>
  <xr:revisionPtr revIDLastSave="0" documentId="13_ncr:1_{F2BDD286-2DEA-4F86-84DA-1442DD08BB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9" i="3" l="1" a="1"/>
  <c r="AK19" i="3" s="1"/>
  <c r="S29" i="3" a="1"/>
  <c r="S29" i="3" s="1"/>
  <c r="S26" i="3" a="1"/>
  <c r="S26" i="3" s="1"/>
  <c r="S27" i="3" a="1"/>
  <c r="S27" i="3" s="1"/>
  <c r="S25" i="3" a="1"/>
  <c r="S25" i="3" s="1"/>
  <c r="S23" i="3" a="1"/>
  <c r="S23" i="3" s="1"/>
  <c r="Z31" i="3" a="1"/>
  <c r="AD31" i="3" s="1"/>
  <c r="AE31" i="3" s="1"/>
  <c r="S31" i="3" a="1"/>
  <c r="S31" i="3" s="1"/>
  <c r="Z30" i="3" a="1"/>
  <c r="AD30" i="3" s="1"/>
  <c r="AE30" i="3" s="1"/>
  <c r="S30" i="3" a="1"/>
  <c r="S30" i="3" s="1"/>
  <c r="Z29" i="3" a="1"/>
  <c r="AD29" i="3" s="1"/>
  <c r="AE29" i="3" s="1"/>
  <c r="W29" i="3"/>
  <c r="Z28" i="3" a="1"/>
  <c r="AD28" i="3" s="1"/>
  <c r="AE28" i="3" s="1"/>
  <c r="S28" i="3" a="1"/>
  <c r="S28" i="3" s="1"/>
  <c r="Z27" i="3" a="1"/>
  <c r="AD27" i="3" s="1"/>
  <c r="AE27" i="3" s="1"/>
  <c r="W27" i="3"/>
  <c r="Z26" i="3" a="1"/>
  <c r="Z26" i="3" s="1"/>
  <c r="W26" i="3"/>
  <c r="Z25" i="3" a="1"/>
  <c r="AD25" i="3" s="1"/>
  <c r="AE25" i="3" s="1"/>
  <c r="W25" i="3"/>
  <c r="Z24" i="3" a="1"/>
  <c r="Z24" i="3" s="1"/>
  <c r="S24" i="3" a="1"/>
  <c r="W24" i="3" s="1"/>
  <c r="Z23" i="3" a="1"/>
  <c r="AD23" i="3" s="1"/>
  <c r="AE23" i="3" s="1"/>
  <c r="W23" i="3"/>
  <c r="Z22" i="3" a="1"/>
  <c r="AD22" i="3" s="1"/>
  <c r="AE22" i="3" s="1"/>
  <c r="S22" i="3" a="1"/>
  <c r="W22" i="3" s="1"/>
  <c r="X22" i="3" s="1"/>
  <c r="Z21" i="3" a="1"/>
  <c r="AD21" i="3" s="1"/>
  <c r="AE21" i="3" s="1"/>
  <c r="S21" i="3" a="1"/>
  <c r="W21" i="3" s="1"/>
  <c r="Z20" i="3" a="1"/>
  <c r="Z20" i="3" s="1"/>
  <c r="S20" i="3" a="1"/>
  <c r="W20" i="3" s="1"/>
  <c r="Z19" i="3" a="1"/>
  <c r="AD19" i="3" s="1"/>
  <c r="AE19" i="3" s="1"/>
  <c r="S19" i="3" a="1"/>
  <c r="W19" i="3" s="1"/>
  <c r="Z18" i="3" a="1"/>
  <c r="AD18" i="3" s="1"/>
  <c r="AE18" i="3" s="1"/>
  <c r="S18" i="3" a="1"/>
  <c r="W18" i="3" s="1"/>
  <c r="Z17" i="3" a="1"/>
  <c r="Z17" i="3" s="1"/>
  <c r="S17" i="3" a="1"/>
  <c r="W17" i="3" s="1"/>
  <c r="Z16" i="3" a="1"/>
  <c r="AD16" i="3" s="1"/>
  <c r="AE16" i="3" s="1"/>
  <c r="S16" i="3" a="1"/>
  <c r="W16" i="3" s="1"/>
  <c r="AK15" i="3" a="1"/>
  <c r="AK15" i="3" s="1"/>
  <c r="AV19" i="3" l="1"/>
  <c r="AU18" i="3"/>
  <c r="AV20" i="3"/>
  <c r="X23" i="3"/>
  <c r="AD17" i="3"/>
  <c r="AE17" i="3" s="1"/>
  <c r="X19" i="3"/>
  <c r="X20" i="3"/>
  <c r="X21" i="3"/>
  <c r="X24" i="3"/>
  <c r="X25" i="3"/>
  <c r="AW14" i="3"/>
  <c r="AW15" i="3"/>
  <c r="AF18" i="3" s="1"/>
  <c r="AV13" i="3"/>
  <c r="X16" i="3"/>
  <c r="X27" i="3"/>
  <c r="X17" i="3"/>
  <c r="X18" i="3"/>
  <c r="AD24" i="3"/>
  <c r="AE24" i="3" s="1"/>
  <c r="Z27" i="3"/>
  <c r="Z30" i="3"/>
  <c r="Z16" i="3"/>
  <c r="S22" i="3"/>
  <c r="W28" i="3"/>
  <c r="W31" i="3"/>
  <c r="Z22" i="3"/>
  <c r="S17" i="3"/>
  <c r="Z25" i="3"/>
  <c r="Z28" i="3"/>
  <c r="X26" i="3"/>
  <c r="AD20" i="3"/>
  <c r="AE20" i="3" s="1"/>
  <c r="X29" i="3"/>
  <c r="Z23" i="3"/>
  <c r="AD26" i="3"/>
  <c r="AE26" i="3" s="1"/>
  <c r="Z29" i="3"/>
  <c r="S21" i="3"/>
  <c r="Z18" i="3"/>
  <c r="W30" i="3"/>
  <c r="Z21" i="3"/>
  <c r="S16" i="3"/>
  <c r="S19" i="3"/>
  <c r="Z19" i="3"/>
  <c r="Z31" i="3"/>
  <c r="S20" i="3"/>
  <c r="S18" i="3"/>
  <c r="S24" i="3"/>
  <c r="Y29" i="3" l="1"/>
  <c r="Y24" i="3"/>
  <c r="Y18" i="3"/>
  <c r="Y17" i="3"/>
  <c r="Y27" i="3"/>
  <c r="Y16" i="3"/>
  <c r="Y25" i="3"/>
  <c r="Y21" i="3"/>
  <c r="Y20" i="3"/>
  <c r="Y19" i="3"/>
  <c r="Y26" i="3"/>
  <c r="Y23" i="3"/>
  <c r="Y22" i="3"/>
  <c r="AG18" i="3"/>
  <c r="AF27" i="3"/>
  <c r="AG27" i="3" s="1"/>
  <c r="AF17" i="3"/>
  <c r="AG17" i="3" s="1"/>
  <c r="AF28" i="3"/>
  <c r="AF16" i="3"/>
  <c r="X30" i="3"/>
  <c r="Y30" i="3"/>
  <c r="AF26" i="3"/>
  <c r="AF20" i="3"/>
  <c r="AF23" i="3"/>
  <c r="AF21" i="3"/>
  <c r="X31" i="3"/>
  <c r="Y31" i="3"/>
  <c r="X28" i="3"/>
  <c r="Y28" i="3"/>
  <c r="AG28" i="3" s="1"/>
  <c r="AF30" i="3"/>
  <c r="AG30" i="3" s="1"/>
  <c r="AF24" i="3"/>
  <c r="AG24" i="3" s="1"/>
  <c r="AF19" i="3"/>
  <c r="AF29" i="3"/>
  <c r="AG29" i="3" s="1"/>
  <c r="AF25" i="3"/>
  <c r="AF22" i="3"/>
  <c r="AF31" i="3"/>
  <c r="AG16" i="3" l="1"/>
  <c r="AG19" i="3"/>
  <c r="AG21" i="3"/>
  <c r="AG23" i="3"/>
  <c r="AG20" i="3"/>
  <c r="AG26" i="3"/>
  <c r="AG25" i="3"/>
  <c r="AG22" i="3"/>
  <c r="AG3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<sst xmlns="http://schemas.openxmlformats.org/spreadsheetml/2006/main" count="162" uniqueCount="85">
  <si>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</si>
  <si>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</si>
  <si>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</si>
  <si>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</si>
  <si>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</si>
  <si>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</si>
  <si>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</si>
  <si>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</si>
  <si>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5:02:43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</si>
  <si>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</si>
  <si>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</si>
  <si>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</si>
  <si>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</si>
  <si>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</si>
  <si>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</si>
  <si>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</si>
  <si>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</si>
  <si>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</si>
  <si>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</si>
  <si>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</si>
  <si>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</si>
  <si>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</si>
  <si>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</si>
  <si>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</si>
  <si>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</si>
  <si>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3/07/2025 5:02:43 PM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</si>
  <si>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</si>
  <si>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</si>
  <si>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</si>
  <si>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</si>
  <si>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</si>
  <si>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</si>
  <si>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</si>
  <si>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</si>
  <si>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</si>
  <si>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</si>
  <si>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</si>
  <si>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3/07/2025 5:02:59 PM</t>
  </si>
  <si>
    <t>Label: protein</t>
  </si>
  <si>
    <t>Temperature: 23 °C</t>
  </si>
  <si>
    <t>3/07/2025 5:03:12 PM</t>
  </si>
  <si>
    <t>5:03:42 PM</t>
  </si>
  <si>
    <t>3/07/2025 5:03:42 PM</t>
  </si>
  <si>
    <t>3/07/2025 5:03:55 PM</t>
  </si>
  <si>
    <t>Temperature: 23.1 °C</t>
  </si>
  <si>
    <t>3/07/2025 5:04:08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</si>
  <si>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</si>
  <si>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</si>
  <si>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</si>
  <si>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</si>
  <si>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</si>
  <si>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</si>
  <si>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</si>
  <si>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</si>
  <si>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</si>
  <si>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</si>
  <si>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</si>
  <si>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</si>
  <si>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</si>
  <si>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</si>
  <si>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</si>
  <si>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</si>
  <si>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</si>
  <si>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</si>
  <si>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</si>
  <si>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</si>
  <si>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</si>
  <si>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</si>
  <si>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</si>
  <si>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B2.08A.3</t>
  </si>
  <si>
    <t>B2.08A.6</t>
  </si>
  <si>
    <t>B2.08B.4</t>
  </si>
  <si>
    <t>B2.08B.2</t>
  </si>
  <si>
    <t>B2.08C.1</t>
  </si>
  <si>
    <t>B2.08C.6</t>
  </si>
  <si>
    <t>B2.08D.4</t>
  </si>
  <si>
    <t>B2.08D.2</t>
  </si>
  <si>
    <t>B2.91A.5</t>
  </si>
  <si>
    <t>B2.91A.6</t>
  </si>
  <si>
    <t>B2.91B.4</t>
  </si>
  <si>
    <t>B2.91B.6</t>
  </si>
  <si>
    <t>B2.91C.4</t>
  </si>
  <si>
    <t>B2.91C.1</t>
  </si>
  <si>
    <t>B2.91D.4</t>
  </si>
  <si>
    <t>B2.91D.2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</si>
</sst>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N1" workbookViewId="0">
      <selection activeCell="X11" sqref="X11"/>
    </sheetView>
  </sheetViews>
  <sheetFormatPr defaultRowHeight="14.5" x14ac:dyDescent="0.35"/>
  <cols>
    <col min="25" max="25" width="13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45723</v>
      </c>
    </row>
    <row r="6" spans="1:49" x14ac:dyDescent="0.35">
      <c r="A6" t="s">
        <v>7</v>
      </c>
      <c r="B6" s="2" t="s">
        <v>41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46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0.9255x + 0.0781   (R² = 0.9941)</v>
      </c>
    </row>
    <row r="14" spans="1:49" ht="15" thickBot="1" x14ac:dyDescent="0.4">
      <c r="AJ14" t="s">
        <v>47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48</v>
      </c>
      <c r="AW14">
        <f>SLOPE(_xlfn.ANCHORARRAY(AK15),AK14:AT14)</f>
        <v>0.92547158375181926</v>
      </c>
    </row>
    <row r="15" spans="1:49" ht="15" thickBot="1" x14ac:dyDescent="0.4">
      <c r="A15" t="s">
        <v>16</v>
      </c>
      <c r="R15" t="s">
        <v>49</v>
      </c>
      <c r="S15" t="s">
        <v>50</v>
      </c>
      <c r="T15" t="s">
        <v>51</v>
      </c>
      <c r="U15" t="s">
        <v>52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J15" t="s">
        <v>64</v>
      </c>
      <c r="AK15" cm="1">
        <f t="array" ref="AK15:AT15">B31:K31</f>
        <v>0.77810001373291016</v>
      </c>
      <c r="AL15">
        <v>0.47369998693466187</v>
      </c>
      <c r="AM15">
        <v>0.28499999642372131</v>
      </c>
      <c r="AN15">
        <v>0.16590000689029694</v>
      </c>
      <c r="AO15">
        <v>0.12169999629259109</v>
      </c>
      <c r="AP15">
        <v>9.7699999809265137E-2</v>
      </c>
      <c r="AQ15">
        <v>8.8600002229213715E-2</v>
      </c>
      <c r="AR15">
        <v>8.2999996840953827E-2</v>
      </c>
      <c r="AS15">
        <v>7.4100002646446228E-2</v>
      </c>
      <c r="AT15">
        <v>5.6400001049041748E-2</v>
      </c>
      <c r="AV15" t="s">
        <v>65</v>
      </c>
      <c r="AW15">
        <f>INTERCEPT(_xlfn.ANCHORARRAY(AK15),AK14:AT14)</f>
        <v>7.8097496837238295E-2</v>
      </c>
    </row>
    <row r="16" spans="1:49" x14ac:dyDescent="0.35">
      <c r="A16" t="s">
        <v>17</v>
      </c>
      <c r="E16" t="s">
        <v>18</v>
      </c>
      <c r="R16" s="7" t="s">
        <v>69</v>
      </c>
      <c r="S16" s="8" cm="1">
        <f t="array" ref="S16:V16">B49:E49</f>
        <v>4.2599998414516449E-2</v>
      </c>
      <c r="T16" s="9">
        <v>9.6299998462200165E-2</v>
      </c>
      <c r="U16" s="10">
        <v>9.7499996423721313E-2</v>
      </c>
      <c r="V16" s="10">
        <v>9.8399996757507324E-2</v>
      </c>
      <c r="W16" s="10">
        <f>AVERAGE(T16:V16)</f>
        <v>9.7399997214476272E-2</v>
      </c>
      <c r="X16" s="10">
        <f>W16</f>
        <v>9.7399997214476272E-2</v>
      </c>
      <c r="Y16" s="8">
        <f t="shared" ref="Y16:Y21" si="0">(W16-$AV$20)/$AV$19</f>
        <v>0.16758900831302967</v>
      </c>
      <c r="Z16" s="9" cm="1">
        <f t="array" ref="Z16:AC16">B24:E24</f>
        <v>3.9799999445676804E-2</v>
      </c>
      <c r="AA16" s="10">
        <v>0.18739999830722809</v>
      </c>
      <c r="AB16" s="10">
        <v>0.18039999902248383</v>
      </c>
      <c r="AC16" s="10">
        <v>0.18479999899864197</v>
      </c>
      <c r="AD16" s="10">
        <f>AVERAGE(AA16:AC16)</f>
        <v>0.18419999877611795</v>
      </c>
      <c r="AE16" s="10">
        <f>AD16*4</f>
        <v>0.73679999510447181</v>
      </c>
      <c r="AF16" s="10">
        <f>(AE16-$AW$15)/$AW$14</f>
        <v>0.71174794540625852</v>
      </c>
      <c r="AG16" s="10">
        <f t="shared" ref="AG16:AG31" si="1">AF16/Y16</f>
        <v>4.2469846475660642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70</v>
      </c>
      <c r="S17" s="8" cm="1">
        <f t="array" ref="S17:V17">F49:I49</f>
        <v>4.0300000458955765E-2</v>
      </c>
      <c r="T17" s="9">
        <v>9.6199996769428253E-2</v>
      </c>
      <c r="U17" s="10">
        <v>9.0800002217292786E-2</v>
      </c>
      <c r="V17" s="10">
        <v>8.5699997842311859E-2</v>
      </c>
      <c r="W17" s="10">
        <f t="shared" ref="W17:W31" si="2">AVERAGE(T17:V17)</f>
        <v>9.0899998943010971E-2</v>
      </c>
      <c r="X17" s="10">
        <f t="shared" ref="X17:X31" si="3">W17</f>
        <v>9.0899998943010971E-2</v>
      </c>
      <c r="Y17" s="8">
        <f t="shared" si="0"/>
        <v>0.13194756796873802</v>
      </c>
      <c r="Z17" s="9" cm="1">
        <f t="array" ref="Z17:AC17">F24:I24</f>
        <v>3.9200000464916229E-2</v>
      </c>
      <c r="AA17" s="10">
        <v>0.11190000176429749</v>
      </c>
      <c r="AB17" s="10">
        <v>0.11339999735355377</v>
      </c>
      <c r="AC17" s="10">
        <v>0.11540000140666962</v>
      </c>
      <c r="AD17" s="10">
        <f t="shared" ref="AD17:AD31" si="4">AVERAGE(AA17:AC17)</f>
        <v>0.11356666684150696</v>
      </c>
      <c r="AE17" s="10">
        <f t="shared" ref="AE17:AE31" si="5">AD17*4</f>
        <v>0.45426666736602783</v>
      </c>
      <c r="AF17" s="10">
        <f t="shared" ref="AF17:AF21" si="6">(AE17-$AW$15)/$AW$14</f>
        <v>0.40646215090021132</v>
      </c>
      <c r="AG17" s="10">
        <f t="shared" si="1"/>
        <v>3.0804823245890618</v>
      </c>
      <c r="AH17">
        <v>2</v>
      </c>
      <c r="AJ17" t="s">
        <v>66</v>
      </c>
    </row>
    <row r="18" spans="1:48" ht="15" thickBot="1" x14ac:dyDescent="0.4">
      <c r="A18" t="s">
        <v>21</v>
      </c>
      <c r="E18">
        <v>30</v>
      </c>
      <c r="R18" s="11" t="s">
        <v>71</v>
      </c>
      <c r="S18" s="8" cm="1">
        <f t="array" ref="S18:V18">J49:M49</f>
        <v>4.0600001811981201E-2</v>
      </c>
      <c r="T18" s="9">
        <v>9.0499997138977051E-2</v>
      </c>
      <c r="U18" s="10">
        <v>9.1300003230571747E-2</v>
      </c>
      <c r="V18" s="10">
        <v>8.7999999523162842E-2</v>
      </c>
      <c r="W18" s="10">
        <f t="shared" si="2"/>
        <v>8.9933333297570542E-2</v>
      </c>
      <c r="X18" s="10">
        <f t="shared" si="3"/>
        <v>8.9933333297570542E-2</v>
      </c>
      <c r="Y18" s="8">
        <f t="shared" si="0"/>
        <v>0.12664705026151188</v>
      </c>
      <c r="Z18" s="9" cm="1">
        <f t="array" ref="Z18:AC18">J24:M24</f>
        <v>3.8199998438358307E-2</v>
      </c>
      <c r="AA18" s="10">
        <v>0.11439999938011169</v>
      </c>
      <c r="AB18" s="10">
        <v>0.1160999983549118</v>
      </c>
      <c r="AC18" s="10">
        <v>0.13210000097751617</v>
      </c>
      <c r="AD18" s="10">
        <f t="shared" si="4"/>
        <v>0.12086666623751323</v>
      </c>
      <c r="AE18" s="10">
        <f t="shared" si="5"/>
        <v>0.48346666495005292</v>
      </c>
      <c r="AF18" s="10">
        <f t="shared" si="6"/>
        <v>0.43801363027211132</v>
      </c>
      <c r="AG18" s="10">
        <f t="shared" si="1"/>
        <v>3.4585379554254327</v>
      </c>
      <c r="AH18">
        <v>3</v>
      </c>
      <c r="AJ18" t="s">
        <v>67</v>
      </c>
      <c r="AK18" s="5"/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0.1824x + 0.0668   (R² = 0.9822)</v>
      </c>
    </row>
    <row r="19" spans="1:48" x14ac:dyDescent="0.35">
      <c r="A19" t="s">
        <v>22</v>
      </c>
      <c r="E19">
        <v>0</v>
      </c>
      <c r="F19" t="s">
        <v>23</v>
      </c>
      <c r="R19" s="11" t="s">
        <v>72</v>
      </c>
      <c r="S19" s="8" cm="1">
        <f t="array" ref="S19:V19">B50:E50</f>
        <v>4.349999874830246E-2</v>
      </c>
      <c r="T19" s="9">
        <v>8.7999999523162842E-2</v>
      </c>
      <c r="U19" s="10">
        <v>8.7700001895427704E-2</v>
      </c>
      <c r="V19" s="10">
        <v>8.529999852180481E-2</v>
      </c>
      <c r="W19" s="10">
        <f t="shared" si="2"/>
        <v>8.699999998013179E-2</v>
      </c>
      <c r="X19" s="10">
        <f t="shared" si="3"/>
        <v>8.699999998013179E-2</v>
      </c>
      <c r="Y19" s="8">
        <f t="shared" si="0"/>
        <v>0.11056270376216305</v>
      </c>
      <c r="Z19" s="9" cm="1">
        <f t="array" ref="Z19:AC19">B25:E25</f>
        <v>4.1000001132488251E-2</v>
      </c>
      <c r="AA19" s="8">
        <v>0.10450000315904617</v>
      </c>
      <c r="AB19" s="10">
        <v>9.5600001513957977E-2</v>
      </c>
      <c r="AC19" s="10">
        <v>0.10050000250339508</v>
      </c>
      <c r="AD19" s="10">
        <f t="shared" si="4"/>
        <v>0.10020000239213307</v>
      </c>
      <c r="AE19" s="10">
        <f t="shared" si="5"/>
        <v>0.40080000956853229</v>
      </c>
      <c r="AF19" s="10">
        <f t="shared" si="6"/>
        <v>0.34868981219614853</v>
      </c>
      <c r="AG19" s="10">
        <f t="shared" si="1"/>
        <v>3.1537742867272183</v>
      </c>
      <c r="AH19">
        <v>4</v>
      </c>
      <c r="AJ19" t="s">
        <v>64</v>
      </c>
      <c r="AK19" cm="1">
        <f t="array" ref="AK19:AR19">B56:I56</f>
        <v>0.33970001339912415</v>
      </c>
      <c r="AL19">
        <v>0.24300000071525574</v>
      </c>
      <c r="AM19">
        <v>0.17419999837875366</v>
      </c>
      <c r="AN19">
        <v>0.1023000031709671</v>
      </c>
      <c r="AO19">
        <v>9.3400001525878906E-2</v>
      </c>
      <c r="AP19">
        <v>8.0799996852874756E-2</v>
      </c>
      <c r="AQ19">
        <v>7.3200002312660217E-2</v>
      </c>
      <c r="AR19">
        <v>5.9999998658895493E-2</v>
      </c>
      <c r="AU19" t="s">
        <v>48</v>
      </c>
      <c r="AV19">
        <f>SLOPE(AK19:AR19,AK18:AR18)</f>
        <v>0.18237193022156717</v>
      </c>
    </row>
    <row r="20" spans="1:48" x14ac:dyDescent="0.35">
      <c r="A20" t="s">
        <v>24</v>
      </c>
      <c r="B20" s="2" t="s">
        <v>42</v>
      </c>
      <c r="R20" s="11" t="s">
        <v>73</v>
      </c>
      <c r="S20" s="8" cm="1">
        <f t="array" ref="S20:V20">F50:I50</f>
        <v>4.5299999415874481E-2</v>
      </c>
      <c r="T20" s="10">
        <v>9.0599998831748962E-2</v>
      </c>
      <c r="U20" s="10">
        <v>8.1200003623962402E-2</v>
      </c>
      <c r="V20" s="10">
        <v>9.08999964594841E-2</v>
      </c>
      <c r="W20" s="10">
        <f t="shared" si="2"/>
        <v>8.7566666305065155E-2</v>
      </c>
      <c r="X20" s="10">
        <f t="shared" si="3"/>
        <v>8.7566666305065155E-2</v>
      </c>
      <c r="Y20" s="8">
        <f t="shared" si="0"/>
        <v>0.11366990520618414</v>
      </c>
      <c r="Z20" s="10" cm="1">
        <f t="array" ref="Z20:AC20">F25:I25</f>
        <v>4.2500000447034836E-2</v>
      </c>
      <c r="AA20" s="10">
        <v>0.14820000529289246</v>
      </c>
      <c r="AB20" s="10">
        <v>0.13670000433921814</v>
      </c>
      <c r="AC20" s="10">
        <v>0.14820000529289246</v>
      </c>
      <c r="AD20" s="10">
        <f t="shared" si="4"/>
        <v>0.14436667164166769</v>
      </c>
      <c r="AE20" s="10">
        <f t="shared" si="5"/>
        <v>0.57746668656667077</v>
      </c>
      <c r="AF20" s="10">
        <f t="shared" si="6"/>
        <v>0.53958349288803953</v>
      </c>
      <c r="AG20" s="10">
        <f t="shared" si="1"/>
        <v>4.74693360489126</v>
      </c>
      <c r="AH20">
        <v>5</v>
      </c>
      <c r="AU20" t="s">
        <v>68</v>
      </c>
      <c r="AV20">
        <f>INTERCEPT(AK19:AR19,AK18:AR18)</f>
        <v>6.6836466284510787E-2</v>
      </c>
    </row>
    <row r="21" spans="1:48" x14ac:dyDescent="0.35">
      <c r="R21" s="11" t="s">
        <v>74</v>
      </c>
      <c r="S21" s="8" cm="1">
        <f t="array" ref="S21:V21">J50:M50</f>
        <v>4.5299999415874481E-2</v>
      </c>
      <c r="T21" s="10">
        <v>8.619999885559082E-2</v>
      </c>
      <c r="U21" s="10">
        <v>9.4999998807907104E-2</v>
      </c>
      <c r="V21" s="10">
        <v>9.4599999487400055E-2</v>
      </c>
      <c r="W21" s="10">
        <f t="shared" si="2"/>
        <v>9.193333238363266E-2</v>
      </c>
      <c r="X21" s="10">
        <f t="shared" si="3"/>
        <v>9.193333238363266E-2</v>
      </c>
      <c r="Y21" s="8">
        <f t="shared" si="0"/>
        <v>0.13761364519545966</v>
      </c>
      <c r="Z21" s="10" cm="1">
        <f t="array" ref="Z21:AC21">J25:M25</f>
        <v>4.2300000786781311E-2</v>
      </c>
      <c r="AA21" s="10">
        <v>0.18700000643730164</v>
      </c>
      <c r="AB21" s="10">
        <v>0.18539999425411224</v>
      </c>
      <c r="AC21" s="10">
        <v>0.17779999971389771</v>
      </c>
      <c r="AD21" s="10">
        <f t="shared" si="4"/>
        <v>0.18340000013510385</v>
      </c>
      <c r="AE21" s="10">
        <f t="shared" si="5"/>
        <v>0.73360000054041541</v>
      </c>
      <c r="AF21" s="10">
        <f t="shared" si="6"/>
        <v>0.70829025462435058</v>
      </c>
      <c r="AG21" s="10">
        <f t="shared" si="1"/>
        <v>5.1469478453123596</v>
      </c>
      <c r="AH21">
        <v>6</v>
      </c>
    </row>
    <row r="22" spans="1:48" x14ac:dyDescent="0.35">
      <c r="B22" t="s">
        <v>26</v>
      </c>
      <c r="R22" s="11" t="s">
        <v>75</v>
      </c>
      <c r="S22" s="8" cm="1">
        <f t="array" ref="S22:V22">B51:E51</f>
        <v>6.120000034570694E-2</v>
      </c>
      <c r="T22" s="10">
        <v>0.11069999635219574</v>
      </c>
      <c r="U22" s="10">
        <v>9.8099999129772186E-2</v>
      </c>
      <c r="V22" s="10">
        <v>9.8499998450279236E-2</v>
      </c>
      <c r="W22" s="10">
        <f t="shared" si="2"/>
        <v>0.10243333131074905</v>
      </c>
      <c r="X22" s="10">
        <f t="shared" si="3"/>
        <v>0.10243333131074905</v>
      </c>
      <c r="Y22" s="8">
        <f>(X22-$AV$20)/$AV$19</f>
        <v>0.19518828902556962</v>
      </c>
      <c r="Z22" s="10" cm="1">
        <f t="array" ref="Z22:AC22">B26:E26</f>
        <v>4.5499999076128006E-2</v>
      </c>
      <c r="AA22" s="10">
        <v>0.17260000109672546</v>
      </c>
      <c r="AB22" s="10">
        <v>0.17069999873638153</v>
      </c>
      <c r="AC22" s="10">
        <v>0.15199999511241913</v>
      </c>
      <c r="AD22" s="10">
        <f t="shared" si="4"/>
        <v>0.16509999831517538</v>
      </c>
      <c r="AE22" s="10">
        <f t="shared" si="5"/>
        <v>0.66039999326070153</v>
      </c>
      <c r="AF22" s="10">
        <f>(AE22-$AW$15)/$AW$14</f>
        <v>0.62919543576133985</v>
      </c>
      <c r="AG22" s="10">
        <f t="shared" si="1"/>
        <v>3.2235306682713705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76</v>
      </c>
      <c r="S23" s="8" cm="1">
        <f t="array" ref="S23:V23">B51:E51</f>
        <v>6.120000034570694E-2</v>
      </c>
      <c r="T23" s="10">
        <v>0.11069999635219574</v>
      </c>
      <c r="U23" s="10">
        <v>9.8099999129772186E-2</v>
      </c>
      <c r="V23" s="10">
        <v>9.8499998450279236E-2</v>
      </c>
      <c r="W23" s="10">
        <f t="shared" si="2"/>
        <v>0.10243333131074905</v>
      </c>
      <c r="X23" s="10">
        <f t="shared" si="3"/>
        <v>0.10243333131074905</v>
      </c>
      <c r="Y23" s="8">
        <f>(W23-$AV$20)/$AV$19</f>
        <v>0.19518828902556962</v>
      </c>
      <c r="Z23" s="10" cm="1">
        <f t="array" ref="Z23:AC23">F26:I26</f>
        <v>4.6799998730421066E-2</v>
      </c>
      <c r="AA23" s="10">
        <v>0.18400000035762787</v>
      </c>
      <c r="AB23" s="10">
        <v>0.18610000610351563</v>
      </c>
      <c r="AC23" s="10">
        <v>0.18940000236034393</v>
      </c>
      <c r="AD23" s="10">
        <f t="shared" si="4"/>
        <v>0.18650000294049582</v>
      </c>
      <c r="AE23" s="10">
        <f t="shared" si="5"/>
        <v>0.74600001176198327</v>
      </c>
      <c r="AF23" s="10">
        <f t="shared" ref="AF23:AF31" si="7">(AE23-$AW$15)/$AW$14</f>
        <v>0.72168884129007926</v>
      </c>
      <c r="AG23" s="10">
        <f t="shared" si="1"/>
        <v>3.697398265505254</v>
      </c>
      <c r="AH23">
        <v>8</v>
      </c>
    </row>
    <row r="24" spans="1:48" x14ac:dyDescent="0.35">
      <c r="A24" s="3" t="s">
        <v>28</v>
      </c>
      <c r="B24">
        <v>3.9799999445676804E-2</v>
      </c>
      <c r="C24">
        <v>0.18739999830722809</v>
      </c>
      <c r="D24">
        <v>0.18039999902248383</v>
      </c>
      <c r="E24">
        <v>0.18479999899864197</v>
      </c>
      <c r="F24">
        <v>3.9200000464916229E-2</v>
      </c>
      <c r="G24">
        <v>0.11190000176429749</v>
      </c>
      <c r="H24">
        <v>0.11339999735355377</v>
      </c>
      <c r="I24">
        <v>0.11540000140666962</v>
      </c>
      <c r="J24">
        <v>3.8199998438358307E-2</v>
      </c>
      <c r="K24">
        <v>0.11439999938011169</v>
      </c>
      <c r="L24">
        <v>0.1160999983549118</v>
      </c>
      <c r="M24">
        <v>0.13210000097751617</v>
      </c>
      <c r="R24" s="11" t="s">
        <v>77</v>
      </c>
      <c r="S24" s="8" cm="1">
        <f t="array" ref="S24:V24">B52:E52</f>
        <v>5.2200000733137131E-2</v>
      </c>
      <c r="T24" s="10">
        <v>0.10409999638795853</v>
      </c>
      <c r="U24" s="10">
        <v>0.11460000276565552</v>
      </c>
      <c r="V24" s="10">
        <v>0.10859999805688858</v>
      </c>
      <c r="W24" s="10">
        <f t="shared" si="2"/>
        <v>0.10909999907016754</v>
      </c>
      <c r="X24" s="10">
        <f t="shared" si="3"/>
        <v>0.10909999907016754</v>
      </c>
      <c r="Y24" s="8">
        <f t="shared" ref="Y24:Y31" si="8">(W24-$AV$20)/$AV$19</f>
        <v>0.23174362816860014</v>
      </c>
      <c r="Z24" s="10" cm="1">
        <f t="array" ref="Z24:AC24">B27:E27</f>
        <v>4.179999977350235E-2</v>
      </c>
      <c r="AA24" s="10">
        <v>0.18359999358654022</v>
      </c>
      <c r="AB24" s="10">
        <v>0.17499999701976776</v>
      </c>
      <c r="AC24" s="10">
        <v>0.18619999289512634</v>
      </c>
      <c r="AD24" s="10">
        <f t="shared" si="4"/>
        <v>0.18159999450047812</v>
      </c>
      <c r="AE24" s="10">
        <f t="shared" si="5"/>
        <v>0.72639997800191247</v>
      </c>
      <c r="AF24" s="10">
        <f t="shared" si="7"/>
        <v>0.7005104127956967</v>
      </c>
      <c r="AG24" s="10">
        <f t="shared" si="1"/>
        <v>3.0227817624657853</v>
      </c>
      <c r="AH24">
        <v>9</v>
      </c>
    </row>
    <row r="25" spans="1:48" x14ac:dyDescent="0.35">
      <c r="A25" s="3" t="s">
        <v>29</v>
      </c>
      <c r="B25">
        <v>4.1000001132488251E-2</v>
      </c>
      <c r="C25">
        <v>0.10450000315904617</v>
      </c>
      <c r="D25">
        <v>9.5600001513957977E-2</v>
      </c>
      <c r="E25">
        <v>0.10050000250339508</v>
      </c>
      <c r="F25">
        <v>4.2500000447034836E-2</v>
      </c>
      <c r="G25">
        <v>0.14820000529289246</v>
      </c>
      <c r="H25">
        <v>0.13670000433921814</v>
      </c>
      <c r="I25">
        <v>0.14820000529289246</v>
      </c>
      <c r="J25">
        <v>4.2300000786781311E-2</v>
      </c>
      <c r="K25">
        <v>0.18700000643730164</v>
      </c>
      <c r="L25">
        <v>0.18539999425411224</v>
      </c>
      <c r="M25">
        <v>0.17779999971389771</v>
      </c>
      <c r="R25" s="11" t="s">
        <v>78</v>
      </c>
      <c r="S25" s="8" cm="1">
        <f t="array" ref="S25:V25">F52:I52</f>
        <v>4.7899998724460602E-2</v>
      </c>
      <c r="T25" s="10">
        <v>0.10109999775886536</v>
      </c>
      <c r="U25" s="10">
        <v>0.1031000018119812</v>
      </c>
      <c r="V25" s="10">
        <v>0.10490000247955322</v>
      </c>
      <c r="W25" s="10">
        <f t="shared" si="2"/>
        <v>0.10303333401679993</v>
      </c>
      <c r="X25" s="10">
        <f t="shared" si="3"/>
        <v>0.10303333401679993</v>
      </c>
      <c r="Y25" s="8">
        <f t="shared" si="8"/>
        <v>0.19847828384726129</v>
      </c>
      <c r="Z25" s="10" cm="1">
        <f t="array" ref="Z25:AC25">F27:I27</f>
        <v>4.2399998754262924E-2</v>
      </c>
      <c r="AA25" s="10">
        <v>0.12280000001192093</v>
      </c>
      <c r="AB25" s="10">
        <v>0.11460000276565552</v>
      </c>
      <c r="AC25" s="10">
        <v>0.12160000205039978</v>
      </c>
      <c r="AD25" s="10">
        <f t="shared" si="4"/>
        <v>0.11966666827599208</v>
      </c>
      <c r="AE25" s="10">
        <f t="shared" si="5"/>
        <v>0.47866667310396832</v>
      </c>
      <c r="AF25" s="10">
        <f t="shared" si="7"/>
        <v>0.43282709409924941</v>
      </c>
      <c r="AG25" s="10">
        <f t="shared" si="1"/>
        <v>2.1807277134274847</v>
      </c>
      <c r="AH25">
        <v>10</v>
      </c>
    </row>
    <row r="26" spans="1:48" x14ac:dyDescent="0.35">
      <c r="A26" s="3" t="s">
        <v>30</v>
      </c>
      <c r="B26">
        <v>4.5499999076128006E-2</v>
      </c>
      <c r="C26">
        <v>0.17260000109672546</v>
      </c>
      <c r="D26">
        <v>0.17069999873638153</v>
      </c>
      <c r="E26">
        <v>0.15199999511241913</v>
      </c>
      <c r="F26">
        <v>4.6799998730421066E-2</v>
      </c>
      <c r="G26">
        <v>0.18400000035762787</v>
      </c>
      <c r="H26">
        <v>0.18610000610351563</v>
      </c>
      <c r="I26">
        <v>0.18940000236034393</v>
      </c>
      <c r="J26">
        <v>4.6399999409914017E-2</v>
      </c>
      <c r="K26">
        <v>4.4100001454353333E-2</v>
      </c>
      <c r="L26">
        <v>4.4500000774860382E-2</v>
      </c>
      <c r="M26">
        <v>4.5000001788139343E-2</v>
      </c>
      <c r="R26" s="11" t="s">
        <v>79</v>
      </c>
      <c r="S26" s="8" cm="1">
        <f t="array" ref="S26:V26">J52:M52</f>
        <v>4.4599998742341995E-2</v>
      </c>
      <c r="T26" s="10">
        <v>8.3999998867511749E-2</v>
      </c>
      <c r="U26" s="10">
        <v>9.3199998140335083E-2</v>
      </c>
      <c r="V26" s="10">
        <v>9.2299997806549072E-2</v>
      </c>
      <c r="W26" s="10">
        <f t="shared" si="2"/>
        <v>8.983333160479863E-2</v>
      </c>
      <c r="X26" s="10">
        <f t="shared" si="3"/>
        <v>8.983333160479863E-2</v>
      </c>
      <c r="Y26" s="8">
        <f t="shared" si="8"/>
        <v>0.12609871098226855</v>
      </c>
      <c r="Z26" s="10" cm="1">
        <f t="array" ref="Z26:AC26">J27:M27</f>
        <v>4.1200000792741776E-2</v>
      </c>
      <c r="AA26" s="10">
        <v>9.5899999141693115E-2</v>
      </c>
      <c r="AB26" s="10">
        <v>9.4899997115135193E-2</v>
      </c>
      <c r="AC26" s="10">
        <v>9.2900000512599945E-2</v>
      </c>
      <c r="AD26" s="10">
        <f t="shared" si="4"/>
        <v>9.4566665589809418E-2</v>
      </c>
      <c r="AE26" s="10">
        <f t="shared" si="5"/>
        <v>0.37826666235923767</v>
      </c>
      <c r="AF26" s="10">
        <f t="shared" si="7"/>
        <v>0.32434184991950521</v>
      </c>
      <c r="AG26" s="10">
        <f t="shared" si="1"/>
        <v>2.5721266093284076</v>
      </c>
      <c r="AH26">
        <v>11</v>
      </c>
    </row>
    <row r="27" spans="1:48" x14ac:dyDescent="0.35">
      <c r="A27" s="3" t="s">
        <v>31</v>
      </c>
      <c r="B27">
        <v>4.179999977350235E-2</v>
      </c>
      <c r="C27">
        <v>0.18359999358654022</v>
      </c>
      <c r="D27">
        <v>0.17499999701976776</v>
      </c>
      <c r="E27">
        <v>0.18619999289512634</v>
      </c>
      <c r="F27">
        <v>4.2399998754262924E-2</v>
      </c>
      <c r="G27">
        <v>0.12280000001192093</v>
      </c>
      <c r="H27">
        <v>0.11460000276565552</v>
      </c>
      <c r="I27">
        <v>0.12160000205039978</v>
      </c>
      <c r="J27">
        <v>4.1200000792741776E-2</v>
      </c>
      <c r="K27">
        <v>9.5899999141693115E-2</v>
      </c>
      <c r="L27">
        <v>9.4899997115135193E-2</v>
      </c>
      <c r="M27">
        <v>9.2900000512599945E-2</v>
      </c>
      <c r="R27" s="11" t="s">
        <v>80</v>
      </c>
      <c r="S27" s="8" cm="1">
        <f t="array" ref="S27:V27">B53:E53</f>
        <v>4.3200001120567322E-2</v>
      </c>
      <c r="T27" s="10">
        <v>8.6999997496604919E-2</v>
      </c>
      <c r="U27" s="10">
        <v>9.6000000834465027E-2</v>
      </c>
      <c r="V27" s="10">
        <v>9.3900002539157867E-2</v>
      </c>
      <c r="W27" s="10">
        <f t="shared" si="2"/>
        <v>9.2300000290075943E-2</v>
      </c>
      <c r="X27" s="10">
        <f t="shared" si="3"/>
        <v>9.2300000290075943E-2</v>
      </c>
      <c r="Y27" s="8">
        <f t="shared" si="8"/>
        <v>0.1396241953168397</v>
      </c>
      <c r="Z27" s="10" cm="1">
        <f t="array" ref="Z27:AC27">B28:E28</f>
        <v>5.0400000065565109E-2</v>
      </c>
      <c r="AA27" s="10">
        <v>0.11879999935626984</v>
      </c>
      <c r="AB27" s="10">
        <v>9.5100000500679016E-2</v>
      </c>
      <c r="AC27" s="10">
        <v>0.12240000069141388</v>
      </c>
      <c r="AD27" s="10">
        <f t="shared" si="4"/>
        <v>0.11210000018278758</v>
      </c>
      <c r="AE27" s="10">
        <f t="shared" si="5"/>
        <v>0.44840000073115033</v>
      </c>
      <c r="AF27" s="10">
        <f t="shared" si="7"/>
        <v>0.40012304039927704</v>
      </c>
      <c r="AG27" s="10">
        <f t="shared" si="1"/>
        <v>2.8657142087107825</v>
      </c>
      <c r="AH27">
        <v>12</v>
      </c>
    </row>
    <row r="28" spans="1:48" x14ac:dyDescent="0.35">
      <c r="A28" s="3" t="s">
        <v>32</v>
      </c>
      <c r="B28">
        <v>5.0400000065565109E-2</v>
      </c>
      <c r="C28">
        <v>0.11879999935626984</v>
      </c>
      <c r="D28">
        <v>9.5100000500679016E-2</v>
      </c>
      <c r="E28">
        <v>0.12240000069141388</v>
      </c>
      <c r="F28">
        <v>4.0399998426437378E-2</v>
      </c>
      <c r="G28">
        <v>0.19599999487400055</v>
      </c>
      <c r="H28">
        <v>0.19460000097751617</v>
      </c>
      <c r="I28">
        <v>0.18979999423027039</v>
      </c>
      <c r="J28">
        <v>4.0300000458955765E-2</v>
      </c>
      <c r="K28">
        <v>0.16990000009536743</v>
      </c>
      <c r="L28">
        <v>0.17649999260902405</v>
      </c>
      <c r="M28">
        <v>0.18440000712871552</v>
      </c>
      <c r="R28" s="11" t="s">
        <v>81</v>
      </c>
      <c r="S28" s="10" cm="1">
        <f t="array" ref="S28:V28">F53:I53</f>
        <v>4.9199998378753662E-2</v>
      </c>
      <c r="T28" s="10">
        <v>9.9699996411800385E-2</v>
      </c>
      <c r="U28" s="10">
        <v>9.5899999141693115E-2</v>
      </c>
      <c r="V28" s="10">
        <v>0.11400000005960464</v>
      </c>
      <c r="W28" s="10">
        <f t="shared" si="2"/>
        <v>0.10319999853769939</v>
      </c>
      <c r="X28" s="10">
        <f t="shared" si="3"/>
        <v>0.10319999853769939</v>
      </c>
      <c r="Y28" s="8">
        <f t="shared" si="8"/>
        <v>0.19939215541015465</v>
      </c>
      <c r="Z28" s="10" cm="1">
        <f t="array" ref="Z28:AC28">F28:I28</f>
        <v>4.0399998426437378E-2</v>
      </c>
      <c r="AA28" s="10">
        <v>0.19599999487400055</v>
      </c>
      <c r="AB28" s="10">
        <v>0.19460000097751617</v>
      </c>
      <c r="AC28" s="10">
        <v>0.18979999423027039</v>
      </c>
      <c r="AD28" s="10">
        <f t="shared" si="4"/>
        <v>0.1934666633605957</v>
      </c>
      <c r="AE28" s="10">
        <f t="shared" si="5"/>
        <v>0.77386665344238281</v>
      </c>
      <c r="AF28" s="10">
        <f t="shared" si="7"/>
        <v>0.7517995893342595</v>
      </c>
      <c r="AG28" s="10">
        <f t="shared" si="1"/>
        <v>3.7704572067431088</v>
      </c>
      <c r="AH28">
        <v>13</v>
      </c>
    </row>
    <row r="29" spans="1:48" x14ac:dyDescent="0.35">
      <c r="A29" s="3" t="s">
        <v>33</v>
      </c>
      <c r="B29">
        <v>4.1000001132488251E-2</v>
      </c>
      <c r="C29">
        <v>0.11450000107288361</v>
      </c>
      <c r="D29">
        <v>0.10840000212192535</v>
      </c>
      <c r="E29">
        <v>0.11569999903440475</v>
      </c>
      <c r="F29">
        <v>4.4900000095367432E-2</v>
      </c>
      <c r="G29">
        <v>0.17100000381469727</v>
      </c>
      <c r="H29">
        <v>0.16850000619888306</v>
      </c>
      <c r="I29">
        <v>0.16150000691413879</v>
      </c>
      <c r="J29">
        <v>4.1200000792741776E-2</v>
      </c>
      <c r="K29">
        <v>4.2599998414516449E-2</v>
      </c>
      <c r="L29">
        <v>4.2700000107288361E-2</v>
      </c>
      <c r="M29">
        <v>4.2300000786781311E-2</v>
      </c>
      <c r="R29" s="11" t="s">
        <v>82</v>
      </c>
      <c r="S29" s="10" cm="1">
        <f t="array" ref="S29:V29">J53:M53</f>
        <v>4.2800001800060272E-2</v>
      </c>
      <c r="T29" s="10">
        <v>7.9199999570846558E-2</v>
      </c>
      <c r="U29" s="10">
        <v>7.9199999570846558E-2</v>
      </c>
      <c r="V29" s="10">
        <v>8.1000000238418579E-2</v>
      </c>
      <c r="W29" s="10">
        <f t="shared" si="2"/>
        <v>7.979999979337056E-2</v>
      </c>
      <c r="X29" s="10">
        <f t="shared" si="3"/>
        <v>7.979999979337056E-2</v>
      </c>
      <c r="Y29" s="8">
        <f>(W29-$AV$20)/$AV$19</f>
        <v>7.1082942934859145E-2</v>
      </c>
      <c r="Z29" s="10" cm="1">
        <f t="array" ref="Z29:AC29">J28:M28</f>
        <v>4.0300000458955765E-2</v>
      </c>
      <c r="AA29" s="10">
        <v>0.16990000009536743</v>
      </c>
      <c r="AB29" s="10">
        <v>0.17649999260902405</v>
      </c>
      <c r="AC29" s="10">
        <v>0.18440000712871552</v>
      </c>
      <c r="AD29" s="10">
        <f t="shared" si="4"/>
        <v>0.17693333327770233</v>
      </c>
      <c r="AE29" s="10">
        <f t="shared" si="5"/>
        <v>0.70773333311080933</v>
      </c>
      <c r="AF29" s="10">
        <f t="shared" si="7"/>
        <v>0.68034053916713066</v>
      </c>
      <c r="AG29" s="10">
        <f t="shared" si="1"/>
        <v>9.5710800802183869</v>
      </c>
      <c r="AH29">
        <v>14</v>
      </c>
    </row>
    <row r="30" spans="1:48" x14ac:dyDescent="0.35">
      <c r="A30" s="3" t="s">
        <v>34</v>
      </c>
      <c r="B30">
        <v>4.4700000435113907E-2</v>
      </c>
      <c r="C30">
        <v>4.5499999076128006E-2</v>
      </c>
      <c r="D30">
        <v>4.5800000429153442E-2</v>
      </c>
      <c r="E30">
        <v>4.5000001788139343E-2</v>
      </c>
      <c r="F30">
        <v>4.5400001108646393E-2</v>
      </c>
      <c r="G30">
        <v>4.4500000774860382E-2</v>
      </c>
      <c r="H30">
        <v>4.4700000435113907E-2</v>
      </c>
      <c r="I30">
        <v>4.5099999755620956E-2</v>
      </c>
      <c r="J30">
        <v>4.5099999755620956E-2</v>
      </c>
      <c r="K30">
        <v>4.3800000101327896E-2</v>
      </c>
      <c r="L30">
        <v>4.4900000095367432E-2</v>
      </c>
      <c r="M30">
        <v>4.5600000768899918E-2</v>
      </c>
      <c r="R30" s="11" t="s">
        <v>83</v>
      </c>
      <c r="S30" s="10" cm="1">
        <f t="array" ref="S30:V30">B54:E54</f>
        <v>4.6500001102685928E-2</v>
      </c>
      <c r="T30" s="10">
        <v>9.3400001525878906E-2</v>
      </c>
      <c r="U30" s="10">
        <v>8.9400000870227814E-2</v>
      </c>
      <c r="V30" s="10">
        <v>9.3800000846385956E-2</v>
      </c>
      <c r="W30" s="10">
        <f t="shared" si="2"/>
        <v>9.2200001080830887E-2</v>
      </c>
      <c r="X30" s="10">
        <f t="shared" si="3"/>
        <v>9.2200001080830887E-2</v>
      </c>
      <c r="Y30" s="8">
        <f t="shared" si="8"/>
        <v>0.1390758696555191</v>
      </c>
      <c r="Z30" s="10" cm="1">
        <f t="array" ref="Z30:AC30">B29:E29</f>
        <v>4.1000001132488251E-2</v>
      </c>
      <c r="AA30" s="10">
        <v>0.11450000107288361</v>
      </c>
      <c r="AB30" s="10">
        <v>0.10840000212192535</v>
      </c>
      <c r="AC30" s="10">
        <v>0.11569999903440475</v>
      </c>
      <c r="AD30" s="10">
        <f t="shared" si="4"/>
        <v>0.1128666674097379</v>
      </c>
      <c r="AE30" s="10">
        <f t="shared" si="5"/>
        <v>0.4514666696389516</v>
      </c>
      <c r="AF30" s="10">
        <f t="shared" si="7"/>
        <v>0.40343666878251611</v>
      </c>
      <c r="AG30" s="10">
        <f t="shared" si="1"/>
        <v>2.900838727680076</v>
      </c>
      <c r="AH30">
        <v>15</v>
      </c>
    </row>
    <row r="31" spans="1:48" x14ac:dyDescent="0.35">
      <c r="A31" s="3" t="s">
        <v>35</v>
      </c>
      <c r="B31">
        <v>0.77810001373291016</v>
      </c>
      <c r="C31">
        <v>0.47369998693466187</v>
      </c>
      <c r="D31">
        <v>0.28499999642372131</v>
      </c>
      <c r="E31">
        <v>0.16590000689029694</v>
      </c>
      <c r="F31">
        <v>0.12169999629259109</v>
      </c>
      <c r="G31">
        <v>9.7699999809265137E-2</v>
      </c>
      <c r="H31">
        <v>8.8600002229213715E-2</v>
      </c>
      <c r="I31">
        <v>8.2999996840953827E-2</v>
      </c>
      <c r="J31">
        <v>7.4100002646446228E-2</v>
      </c>
      <c r="K31">
        <v>5.6400001049041748E-2</v>
      </c>
      <c r="L31">
        <v>0.67849999666213989</v>
      </c>
      <c r="M31">
        <v>0.85759997367858887</v>
      </c>
      <c r="R31" s="11" t="s">
        <v>84</v>
      </c>
      <c r="S31" s="10" cm="1">
        <f t="array" ref="S31:V31">F54:I54</f>
        <v>4.8999998718500137E-2</v>
      </c>
      <c r="T31" s="10">
        <v>0.10570000112056732</v>
      </c>
      <c r="U31" s="10">
        <v>0.10790000110864639</v>
      </c>
      <c r="V31" s="10">
        <v>0.10840000212192535</v>
      </c>
      <c r="W31" s="10">
        <f t="shared" si="2"/>
        <v>0.10733333478371303</v>
      </c>
      <c r="X31" s="10">
        <f t="shared" si="3"/>
        <v>0.10733333478371303</v>
      </c>
      <c r="Y31" s="8">
        <f t="shared" si="8"/>
        <v>0.22205647793496408</v>
      </c>
      <c r="Z31" s="10" cm="1">
        <f t="array" ref="Z31:AC31">F29:I29</f>
        <v>4.4900000095367432E-2</v>
      </c>
      <c r="AA31" s="10">
        <v>0.17100000381469727</v>
      </c>
      <c r="AB31" s="10">
        <v>0.16850000619888306</v>
      </c>
      <c r="AC31" s="10">
        <v>0.16150000691413879</v>
      </c>
      <c r="AD31" s="10">
        <f t="shared" si="4"/>
        <v>0.16700000564257303</v>
      </c>
      <c r="AE31" s="10">
        <f t="shared" si="5"/>
        <v>0.66800002257029212</v>
      </c>
      <c r="AF31" s="10">
        <f t="shared" si="7"/>
        <v>0.63740749698830956</v>
      </c>
      <c r="AG31" s="10">
        <f t="shared" si="1"/>
        <v>2.8704746779555492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44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4.2599998414516449E-2</v>
      </c>
      <c r="C49">
        <v>9.6299998462200165E-2</v>
      </c>
      <c r="D49">
        <v>9.7499996423721313E-2</v>
      </c>
      <c r="E49">
        <v>9.8399996757507324E-2</v>
      </c>
      <c r="F49">
        <v>4.0300000458955765E-2</v>
      </c>
      <c r="G49">
        <v>9.6199996769428253E-2</v>
      </c>
      <c r="H49">
        <v>9.0800002217292786E-2</v>
      </c>
      <c r="I49">
        <v>8.5699997842311859E-2</v>
      </c>
      <c r="J49">
        <v>4.0600001811981201E-2</v>
      </c>
      <c r="K49">
        <v>9.0499997138977051E-2</v>
      </c>
      <c r="L49">
        <v>9.1300003230571747E-2</v>
      </c>
      <c r="M49">
        <v>8.7999999523162842E-2</v>
      </c>
    </row>
    <row r="50" spans="1:13" x14ac:dyDescent="0.35">
      <c r="A50" s="3" t="s">
        <v>29</v>
      </c>
      <c r="B50">
        <v>4.349999874830246E-2</v>
      </c>
      <c r="C50">
        <v>8.7999999523162842E-2</v>
      </c>
      <c r="D50">
        <v>8.7700001895427704E-2</v>
      </c>
      <c r="E50">
        <v>8.529999852180481E-2</v>
      </c>
      <c r="F50">
        <v>4.5299999415874481E-2</v>
      </c>
      <c r="G50">
        <v>9.0599998831748962E-2</v>
      </c>
      <c r="H50">
        <v>8.1200003623962402E-2</v>
      </c>
      <c r="I50">
        <v>9.08999964594841E-2</v>
      </c>
      <c r="J50">
        <v>4.5299999415874481E-2</v>
      </c>
      <c r="K50">
        <v>8.619999885559082E-2</v>
      </c>
      <c r="L50">
        <v>9.4999998807907104E-2</v>
      </c>
      <c r="M50">
        <v>9.4599999487400055E-2</v>
      </c>
    </row>
    <row r="51" spans="1:13" x14ac:dyDescent="0.35">
      <c r="A51" s="3" t="s">
        <v>30</v>
      </c>
      <c r="B51">
        <v>6.120000034570694E-2</v>
      </c>
      <c r="C51">
        <v>0.11069999635219574</v>
      </c>
      <c r="D51">
        <v>9.8099999129772186E-2</v>
      </c>
      <c r="E51">
        <v>9.8499998450279236E-2</v>
      </c>
      <c r="F51">
        <v>4.5600000768899918E-2</v>
      </c>
      <c r="G51">
        <v>7.9300001263618469E-2</v>
      </c>
      <c r="H51">
        <v>8.0799996852874756E-2</v>
      </c>
      <c r="I51">
        <v>8.3400003612041473E-2</v>
      </c>
      <c r="J51">
        <v>4.1900001466274261E-2</v>
      </c>
      <c r="K51">
        <v>4.2300000786781311E-2</v>
      </c>
      <c r="L51">
        <v>4.179999977350235E-2</v>
      </c>
      <c r="M51">
        <v>4.2599998414516449E-2</v>
      </c>
    </row>
    <row r="52" spans="1:13" x14ac:dyDescent="0.35">
      <c r="A52" s="3" t="s">
        <v>31</v>
      </c>
      <c r="B52">
        <v>5.2200000733137131E-2</v>
      </c>
      <c r="C52">
        <v>0.10409999638795853</v>
      </c>
      <c r="D52">
        <v>0.11460000276565552</v>
      </c>
      <c r="E52">
        <v>0.10859999805688858</v>
      </c>
      <c r="F52">
        <v>4.7899998724460602E-2</v>
      </c>
      <c r="G52">
        <v>0.10109999775886536</v>
      </c>
      <c r="H52">
        <v>0.1031000018119812</v>
      </c>
      <c r="I52">
        <v>0.10490000247955322</v>
      </c>
      <c r="J52">
        <v>4.4599998742341995E-2</v>
      </c>
      <c r="K52">
        <v>8.3999998867511749E-2</v>
      </c>
      <c r="L52">
        <v>9.3199998140335083E-2</v>
      </c>
      <c r="M52">
        <v>9.2299997806549072E-2</v>
      </c>
    </row>
    <row r="53" spans="1:13" x14ac:dyDescent="0.35">
      <c r="A53" s="3" t="s">
        <v>32</v>
      </c>
      <c r="B53">
        <v>4.3200001120567322E-2</v>
      </c>
      <c r="C53">
        <v>8.6999997496604919E-2</v>
      </c>
      <c r="D53">
        <v>9.6000000834465027E-2</v>
      </c>
      <c r="E53">
        <v>9.3900002539157867E-2</v>
      </c>
      <c r="F53">
        <v>4.9199998378753662E-2</v>
      </c>
      <c r="G53">
        <v>9.9699996411800385E-2</v>
      </c>
      <c r="H53">
        <v>9.5899999141693115E-2</v>
      </c>
      <c r="I53">
        <v>0.11400000005960464</v>
      </c>
      <c r="J53">
        <v>4.2800001800060272E-2</v>
      </c>
      <c r="K53">
        <v>7.9199999570846558E-2</v>
      </c>
      <c r="L53">
        <v>7.9199999570846558E-2</v>
      </c>
      <c r="M53">
        <v>8.1000000238418579E-2</v>
      </c>
    </row>
    <row r="54" spans="1:13" x14ac:dyDescent="0.35">
      <c r="A54" s="3" t="s">
        <v>33</v>
      </c>
      <c r="B54">
        <v>4.6500001102685928E-2</v>
      </c>
      <c r="C54">
        <v>9.3400001525878906E-2</v>
      </c>
      <c r="D54">
        <v>8.9400000870227814E-2</v>
      </c>
      <c r="E54">
        <v>9.3800000846385956E-2</v>
      </c>
      <c r="F54">
        <v>4.8999998718500137E-2</v>
      </c>
      <c r="G54">
        <v>0.10570000112056732</v>
      </c>
      <c r="H54">
        <v>0.10790000110864639</v>
      </c>
      <c r="I54">
        <v>0.10840000212192535</v>
      </c>
      <c r="J54">
        <v>4.1299998760223389E-2</v>
      </c>
      <c r="K54">
        <v>4.3900001794099808E-2</v>
      </c>
      <c r="L54">
        <v>4.3600000441074371E-2</v>
      </c>
      <c r="M54">
        <v>4.3900001794099808E-2</v>
      </c>
    </row>
    <row r="55" spans="1:13" x14ac:dyDescent="0.35">
      <c r="A55" s="3" t="s">
        <v>34</v>
      </c>
      <c r="B55">
        <v>4.14000004529953E-2</v>
      </c>
      <c r="C55">
        <v>4.2700000107288361E-2</v>
      </c>
      <c r="D55">
        <v>4.2899999767541885E-2</v>
      </c>
      <c r="E55">
        <v>4.309999942779541E-2</v>
      </c>
      <c r="F55">
        <v>4.2700000107288361E-2</v>
      </c>
      <c r="G55">
        <v>4.2599998414516449E-2</v>
      </c>
      <c r="H55">
        <v>4.2399998754262924E-2</v>
      </c>
      <c r="I55">
        <v>4.4599998742341995E-2</v>
      </c>
      <c r="J55">
        <v>4.1999999433755875E-2</v>
      </c>
      <c r="K55">
        <v>4.179999977350235E-2</v>
      </c>
      <c r="L55">
        <v>4.2800001800060272E-2</v>
      </c>
      <c r="M55">
        <v>4.3000001460313797E-2</v>
      </c>
    </row>
    <row r="56" spans="1:13" x14ac:dyDescent="0.35">
      <c r="A56" s="3" t="s">
        <v>35</v>
      </c>
      <c r="B56">
        <v>0.33970001339912415</v>
      </c>
      <c r="C56">
        <v>0.24300000071525574</v>
      </c>
      <c r="D56">
        <v>0.17419999837875366</v>
      </c>
      <c r="E56">
        <v>0.1023000031709671</v>
      </c>
      <c r="F56">
        <v>9.3400001525878906E-2</v>
      </c>
      <c r="G56">
        <v>8.0799996852874756E-2</v>
      </c>
      <c r="H56">
        <v>7.3200002312660217E-2</v>
      </c>
      <c r="I56">
        <v>5.9999998658895493E-2</v>
      </c>
      <c r="J56">
        <v>4.479999840259552E-2</v>
      </c>
      <c r="K56">
        <v>4.7699999064207077E-2</v>
      </c>
      <c r="L56">
        <v>4.2599998414516449E-2</v>
      </c>
      <c r="M56">
        <v>4.2100001126527786E-2</v>
      </c>
    </row>
    <row r="60" spans="1:13" x14ac:dyDescent="0.35">
      <c r="A60" t="s">
        <v>36</v>
      </c>
      <c r="B60" s="2" t="s">
        <v>45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13" workbookViewId="0">
      <selection activeCell="A23" sqref="A23:M31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45723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3.9799999445676804E-2</v>
      </c>
      <c r="C24">
        <v>0.18739999830722809</v>
      </c>
      <c r="D24">
        <v>0.18039999902248383</v>
      </c>
      <c r="E24">
        <v>0.18479999899864197</v>
      </c>
      <c r="F24">
        <v>3.9200000464916229E-2</v>
      </c>
      <c r="G24">
        <v>0.11190000176429749</v>
      </c>
      <c r="H24">
        <v>0.11339999735355377</v>
      </c>
      <c r="I24">
        <v>0.11540000140666962</v>
      </c>
      <c r="J24">
        <v>3.8199998438358307E-2</v>
      </c>
      <c r="K24">
        <v>0.11439999938011169</v>
      </c>
      <c r="L24">
        <v>0.1160999983549118</v>
      </c>
      <c r="M24">
        <v>0.13210000097751617</v>
      </c>
    </row>
    <row r="25" spans="1:13" x14ac:dyDescent="0.35">
      <c r="A25" s="3" t="s">
        <v>29</v>
      </c>
      <c r="B25">
        <v>4.1000001132488251E-2</v>
      </c>
      <c r="C25">
        <v>0.10450000315904617</v>
      </c>
      <c r="D25">
        <v>9.5600001513957977E-2</v>
      </c>
      <c r="E25">
        <v>0.10050000250339508</v>
      </c>
      <c r="F25">
        <v>4.2500000447034836E-2</v>
      </c>
      <c r="G25">
        <v>0.14820000529289246</v>
      </c>
      <c r="H25">
        <v>0.13670000433921814</v>
      </c>
      <c r="I25">
        <v>0.14820000529289246</v>
      </c>
      <c r="J25">
        <v>4.2300000786781311E-2</v>
      </c>
      <c r="K25">
        <v>0.18700000643730164</v>
      </c>
      <c r="L25">
        <v>0.18539999425411224</v>
      </c>
      <c r="M25">
        <v>0.17779999971389771</v>
      </c>
    </row>
    <row r="26" spans="1:13" x14ac:dyDescent="0.35">
      <c r="A26" s="3" t="s">
        <v>30</v>
      </c>
      <c r="B26">
        <v>4.5499999076128006E-2</v>
      </c>
      <c r="C26">
        <v>0.17260000109672546</v>
      </c>
      <c r="D26">
        <v>0.17069999873638153</v>
      </c>
      <c r="E26">
        <v>0.15199999511241913</v>
      </c>
      <c r="F26">
        <v>4.6799998730421066E-2</v>
      </c>
      <c r="G26">
        <v>0.18400000035762787</v>
      </c>
      <c r="H26">
        <v>0.18610000610351563</v>
      </c>
      <c r="I26">
        <v>0.18940000236034393</v>
      </c>
      <c r="J26">
        <v>4.6399999409914017E-2</v>
      </c>
      <c r="K26">
        <v>4.4100001454353333E-2</v>
      </c>
      <c r="L26">
        <v>4.4500000774860382E-2</v>
      </c>
      <c r="M26">
        <v>4.5000001788139343E-2</v>
      </c>
    </row>
    <row r="27" spans="1:13" x14ac:dyDescent="0.35">
      <c r="A27" s="3" t="s">
        <v>31</v>
      </c>
      <c r="B27">
        <v>4.179999977350235E-2</v>
      </c>
      <c r="C27">
        <v>0.18359999358654022</v>
      </c>
      <c r="D27">
        <v>0.17499999701976776</v>
      </c>
      <c r="E27">
        <v>0.18619999289512634</v>
      </c>
      <c r="F27">
        <v>4.2399998754262924E-2</v>
      </c>
      <c r="G27">
        <v>0.12280000001192093</v>
      </c>
      <c r="H27">
        <v>0.11460000276565552</v>
      </c>
      <c r="I27">
        <v>0.12160000205039978</v>
      </c>
      <c r="J27">
        <v>4.1200000792741776E-2</v>
      </c>
      <c r="K27">
        <v>9.5899999141693115E-2</v>
      </c>
      <c r="L27">
        <v>9.4899997115135193E-2</v>
      </c>
      <c r="M27">
        <v>9.2900000512599945E-2</v>
      </c>
    </row>
    <row r="28" spans="1:13" x14ac:dyDescent="0.35">
      <c r="A28" s="3" t="s">
        <v>32</v>
      </c>
      <c r="B28">
        <v>5.0400000065565109E-2</v>
      </c>
      <c r="C28">
        <v>0.11879999935626984</v>
      </c>
      <c r="D28">
        <v>9.5100000500679016E-2</v>
      </c>
      <c r="E28">
        <v>0.12240000069141388</v>
      </c>
      <c r="F28">
        <v>4.0399998426437378E-2</v>
      </c>
      <c r="G28">
        <v>0.19599999487400055</v>
      </c>
      <c r="H28">
        <v>0.19460000097751617</v>
      </c>
      <c r="I28">
        <v>0.18979999423027039</v>
      </c>
      <c r="J28">
        <v>4.0300000458955765E-2</v>
      </c>
      <c r="K28">
        <v>0.16990000009536743</v>
      </c>
      <c r="L28">
        <v>0.17649999260902405</v>
      </c>
      <c r="M28">
        <v>0.18440000712871552</v>
      </c>
    </row>
    <row r="29" spans="1:13" x14ac:dyDescent="0.35">
      <c r="A29" s="3" t="s">
        <v>33</v>
      </c>
      <c r="B29">
        <v>4.1000001132488251E-2</v>
      </c>
      <c r="C29">
        <v>0.11450000107288361</v>
      </c>
      <c r="D29">
        <v>0.10840000212192535</v>
      </c>
      <c r="E29">
        <v>0.11569999903440475</v>
      </c>
      <c r="F29">
        <v>4.4900000095367432E-2</v>
      </c>
      <c r="G29">
        <v>0.17100000381469727</v>
      </c>
      <c r="H29">
        <v>0.16850000619888306</v>
      </c>
      <c r="I29">
        <v>0.16150000691413879</v>
      </c>
      <c r="J29">
        <v>4.1200000792741776E-2</v>
      </c>
      <c r="K29">
        <v>4.2599998414516449E-2</v>
      </c>
      <c r="L29">
        <v>4.2700000107288361E-2</v>
      </c>
      <c r="M29">
        <v>4.2300000786781311E-2</v>
      </c>
    </row>
    <row r="30" spans="1:13" x14ac:dyDescent="0.35">
      <c r="A30" s="3" t="s">
        <v>34</v>
      </c>
      <c r="B30">
        <v>4.4700000435113907E-2</v>
      </c>
      <c r="C30">
        <v>4.5499999076128006E-2</v>
      </c>
      <c r="D30">
        <v>4.5800000429153442E-2</v>
      </c>
      <c r="E30">
        <v>4.5000001788139343E-2</v>
      </c>
      <c r="F30">
        <v>4.5400001108646393E-2</v>
      </c>
      <c r="G30">
        <v>4.4500000774860382E-2</v>
      </c>
      <c r="H30">
        <v>4.4700000435113907E-2</v>
      </c>
      <c r="I30">
        <v>4.5099999755620956E-2</v>
      </c>
      <c r="J30">
        <v>4.5099999755620956E-2</v>
      </c>
      <c r="K30">
        <v>4.3800000101327896E-2</v>
      </c>
      <c r="L30">
        <v>4.4900000095367432E-2</v>
      </c>
      <c r="M30">
        <v>4.5600000768899918E-2</v>
      </c>
    </row>
    <row r="31" spans="1:13" x14ac:dyDescent="0.35">
      <c r="A31" s="3" t="s">
        <v>35</v>
      </c>
      <c r="B31">
        <v>0.77810001373291016</v>
      </c>
      <c r="C31">
        <v>0.47369998693466187</v>
      </c>
      <c r="D31">
        <v>0.28499999642372131</v>
      </c>
      <c r="E31">
        <v>0.16590000689029694</v>
      </c>
      <c r="F31">
        <v>0.12169999629259109</v>
      </c>
      <c r="G31">
        <v>9.7699999809265137E-2</v>
      </c>
      <c r="H31">
        <v>8.8600002229213715E-2</v>
      </c>
      <c r="I31">
        <v>8.2999996840953827E-2</v>
      </c>
      <c r="J31">
        <v>7.4100002646446228E-2</v>
      </c>
      <c r="K31">
        <v>5.6400001049041748E-2</v>
      </c>
      <c r="L31">
        <v>0.67849999666213989</v>
      </c>
      <c r="M31">
        <v>0.85759997367858887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39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4.0300000458955765E-2</v>
      </c>
      <c r="C49">
        <v>0.1363999992609024</v>
      </c>
      <c r="D49">
        <v>0.13240000605583191</v>
      </c>
      <c r="E49">
        <v>0.13439999520778656</v>
      </c>
      <c r="F49">
        <v>3.9599999785423279E-2</v>
      </c>
      <c r="G49">
        <v>8.7499998509883881E-2</v>
      </c>
      <c r="H49">
        <v>9.0999998152256012E-2</v>
      </c>
      <c r="I49">
        <v>9.0099997818470001E-2</v>
      </c>
      <c r="J49">
        <v>3.840000182390213E-2</v>
      </c>
      <c r="K49">
        <v>8.919999748468399E-2</v>
      </c>
      <c r="L49">
        <v>9.08999964594841E-2</v>
      </c>
      <c r="M49">
        <v>0.10050000250339508</v>
      </c>
    </row>
    <row r="50" spans="1:13" x14ac:dyDescent="0.35">
      <c r="A50" s="3" t="s">
        <v>29</v>
      </c>
      <c r="B50">
        <v>4.1700001806020737E-2</v>
      </c>
      <c r="C50">
        <v>8.2599997520446777E-2</v>
      </c>
      <c r="D50">
        <v>7.9700000584125519E-2</v>
      </c>
      <c r="E50">
        <v>8.1399999558925629E-2</v>
      </c>
      <c r="F50">
        <v>4.3900001794099808E-2</v>
      </c>
      <c r="G50">
        <v>0.11259999871253967</v>
      </c>
      <c r="H50">
        <v>0.1062999963760376</v>
      </c>
      <c r="I50">
        <v>0.11299999803304672</v>
      </c>
      <c r="J50">
        <v>4.4300001114606857E-2</v>
      </c>
      <c r="K50">
        <v>0.13830000162124634</v>
      </c>
      <c r="L50">
        <v>0.13619999587535858</v>
      </c>
      <c r="M50">
        <v>0.13300000131130219</v>
      </c>
    </row>
    <row r="51" spans="1:13" x14ac:dyDescent="0.35">
      <c r="A51" s="3" t="s">
        <v>30</v>
      </c>
      <c r="B51">
        <v>4.349999874830246E-2</v>
      </c>
      <c r="C51">
        <v>0.12710000574588776</v>
      </c>
      <c r="D51">
        <v>0.12780000269412994</v>
      </c>
      <c r="E51">
        <v>0.11169999837875366</v>
      </c>
      <c r="F51">
        <v>4.4900000095367432E-2</v>
      </c>
      <c r="G51">
        <v>0.13359999656677246</v>
      </c>
      <c r="H51">
        <v>0.13410000503063202</v>
      </c>
      <c r="I51">
        <v>0.13699999451637268</v>
      </c>
      <c r="J51">
        <v>4.479999840259552E-2</v>
      </c>
      <c r="K51">
        <v>4.1999999433755875E-2</v>
      </c>
      <c r="L51">
        <v>4.1600000113248825E-2</v>
      </c>
      <c r="M51">
        <v>4.2899999767541885E-2</v>
      </c>
    </row>
    <row r="52" spans="1:13" x14ac:dyDescent="0.35">
      <c r="A52" s="3" t="s">
        <v>31</v>
      </c>
      <c r="B52">
        <v>4.2899999767541885E-2</v>
      </c>
      <c r="C52">
        <v>0.13549999892711639</v>
      </c>
      <c r="D52">
        <v>0.13079999387264252</v>
      </c>
      <c r="E52">
        <v>0.1371999979019165</v>
      </c>
      <c r="F52">
        <v>4.3600000441074371E-2</v>
      </c>
      <c r="G52">
        <v>9.6699997782707214E-2</v>
      </c>
      <c r="H52">
        <v>9.1799996793270111E-2</v>
      </c>
      <c r="I52">
        <v>9.6699997782707214E-2</v>
      </c>
      <c r="J52">
        <v>4.1700001806020737E-2</v>
      </c>
      <c r="K52">
        <v>7.8599996864795685E-2</v>
      </c>
      <c r="L52">
        <v>7.9499997198581696E-2</v>
      </c>
      <c r="M52">
        <v>7.6700001955032349E-2</v>
      </c>
    </row>
    <row r="53" spans="1:13" x14ac:dyDescent="0.35">
      <c r="A53" s="3" t="s">
        <v>32</v>
      </c>
      <c r="B53">
        <v>5.0400000065565109E-2</v>
      </c>
      <c r="C53">
        <v>9.2000000178813934E-2</v>
      </c>
      <c r="D53">
        <v>7.7399998903274536E-2</v>
      </c>
      <c r="E53">
        <v>9.4599999487400055E-2</v>
      </c>
      <c r="F53">
        <v>4.1000001132488251E-2</v>
      </c>
      <c r="G53">
        <v>0.14079999923706055</v>
      </c>
      <c r="H53">
        <v>0.14100000262260437</v>
      </c>
      <c r="I53">
        <v>0.13779999315738678</v>
      </c>
      <c r="J53">
        <v>4.0899999439716339E-2</v>
      </c>
      <c r="K53">
        <v>0.12549999356269836</v>
      </c>
      <c r="L53">
        <v>0.12929999828338623</v>
      </c>
      <c r="M53">
        <v>0.1339000016450882</v>
      </c>
    </row>
    <row r="54" spans="1:13" x14ac:dyDescent="0.35">
      <c r="A54" s="3" t="s">
        <v>33</v>
      </c>
      <c r="B54">
        <v>4.2500000447034836E-2</v>
      </c>
      <c r="C54">
        <v>9.2000000178813934E-2</v>
      </c>
      <c r="D54">
        <v>8.619999885559082E-2</v>
      </c>
      <c r="E54">
        <v>9.1799996793270111E-2</v>
      </c>
      <c r="F54">
        <v>4.6900000423192978E-2</v>
      </c>
      <c r="G54">
        <v>0.12800000607967377</v>
      </c>
      <c r="H54">
        <v>0.1257999986410141</v>
      </c>
      <c r="I54">
        <v>0.12219999730587006</v>
      </c>
      <c r="J54">
        <v>4.1999999433755875E-2</v>
      </c>
      <c r="K54">
        <v>4.4199999421834946E-2</v>
      </c>
      <c r="L54">
        <v>4.3699998408555984E-2</v>
      </c>
      <c r="M54">
        <v>4.3900001794099808E-2</v>
      </c>
    </row>
    <row r="55" spans="1:13" x14ac:dyDescent="0.35">
      <c r="A55" s="3" t="s">
        <v>34</v>
      </c>
      <c r="B55">
        <v>4.1499998420476913E-2</v>
      </c>
      <c r="C55">
        <v>4.2899999767541885E-2</v>
      </c>
      <c r="D55">
        <v>4.3200001120567322E-2</v>
      </c>
      <c r="E55">
        <v>4.2899999767541885E-2</v>
      </c>
      <c r="F55">
        <v>4.2800001800060272E-2</v>
      </c>
      <c r="G55">
        <v>4.2700000107288361E-2</v>
      </c>
      <c r="H55">
        <v>4.2599998414516449E-2</v>
      </c>
      <c r="I55">
        <v>4.2599998414516449E-2</v>
      </c>
      <c r="J55">
        <v>4.2100001126527786E-2</v>
      </c>
      <c r="K55">
        <v>4.1700001806020737E-2</v>
      </c>
      <c r="L55">
        <v>4.2700000107288361E-2</v>
      </c>
      <c r="M55">
        <v>4.2700000107288361E-2</v>
      </c>
    </row>
    <row r="56" spans="1:13" x14ac:dyDescent="0.35">
      <c r="A56" s="3" t="s">
        <v>35</v>
      </c>
      <c r="B56">
        <v>0.51800000667572021</v>
      </c>
      <c r="C56">
        <v>0.32519999146461487</v>
      </c>
      <c r="D56">
        <v>0.2012999951839447</v>
      </c>
      <c r="E56">
        <v>0.12780000269412994</v>
      </c>
      <c r="F56">
        <v>9.7400002181529999E-2</v>
      </c>
      <c r="G56">
        <v>8.2400001585483551E-2</v>
      </c>
      <c r="H56">
        <v>7.7899999916553497E-2</v>
      </c>
      <c r="I56">
        <v>7.5000002980232239E-2</v>
      </c>
      <c r="J56">
        <v>6.8000003695487976E-2</v>
      </c>
      <c r="K56">
        <v>5.4200001060962677E-2</v>
      </c>
      <c r="L56">
        <v>0.68699997663497925</v>
      </c>
      <c r="M56">
        <v>0.84160000085830688</v>
      </c>
    </row>
    <row r="60" spans="1:13" x14ac:dyDescent="0.35">
      <c r="A60" t="s">
        <v>36</v>
      </c>
      <c r="B60" s="2" t="s">
        <v>40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NTMuMzAwMDAwMDAwMDAwMDA0fDE0NzI3OC80MS9FbnRyeVBhcnQvMTI0NTM3MDgyN3wxMzUuMjk5OTk5OTk5OTk5OTg=</eid>
  <version>1</version>
  <updated-at>2025-07-03T07:04:26Z</updated-at>
</LabArchives>
</file>

<file path=customXml/itemProps1.xml><?xml version="1.0" encoding="utf-8"?>
<ds:datastoreItem xmlns:ds="http://schemas.openxmlformats.org/officeDocument/2006/customXml" ds:itemID="{B15D0D02-A8C5-44F1-A5E5-DC81E89D3A3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2025-07-03T07:02:39Z</dcterms:created>
  <dcterms:modified xsi:type="dcterms:W3CDTF">2025-07-05T01:19:58Z</dcterms:modified>
</cp:coreProperties>
</file>