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91 RESULTS\"/>
    </mc:Choice>
  </mc:AlternateContent>
  <xr:revisionPtr revIDLastSave="0" documentId="13_ncr:1_{0CFE071E-00FB-4CE3-B913-433570CB337D}" xr6:coauthVersionLast="47" xr6:coauthVersionMax="47" xr10:uidLastSave="{00000000-0000-0000-0000-000000000000}"/>
  <bookViews>
    <workbookView xWindow="-47910" yWindow="-2625" windowWidth="35040" windowHeight="1623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9" i="3" l="1" a="1"/>
  <c r="AK19" i="3" s="1"/>
  <c r="Z31" i="3" a="1"/>
  <c r="Z31" i="3" s="1"/>
  <c r="S31" i="3" a="1"/>
  <c r="W31" i="3" s="1"/>
  <c r="Z30" i="3" a="1"/>
  <c r="Z30" i="3" s="1"/>
  <c r="S30" i="3"/>
  <c r="S30" i="3" a="1"/>
  <c r="W30" i="3" s="1"/>
  <c r="Z29" i="3" a="1"/>
  <c r="AD29" i="3" s="1"/>
  <c r="AE29" i="3" s="1"/>
  <c r="W29" i="3"/>
  <c r="S29" i="3" a="1"/>
  <c r="S29" i="3" s="1"/>
  <c r="Z28" i="3" a="1"/>
  <c r="AD28" i="3" s="1"/>
  <c r="AE28" i="3" s="1"/>
  <c r="W28" i="3"/>
  <c r="S28" i="3" a="1"/>
  <c r="S28" i="3" s="1"/>
  <c r="Z27" i="3" a="1"/>
  <c r="Z27" i="3" s="1"/>
  <c r="W27" i="3"/>
  <c r="S27" i="3" a="1"/>
  <c r="S27" i="3" s="1"/>
  <c r="Z26" i="3" a="1"/>
  <c r="Z26" i="3" s="1"/>
  <c r="W26" i="3"/>
  <c r="S26" i="3"/>
  <c r="S26" i="3" a="1"/>
  <c r="Z25" i="3" a="1"/>
  <c r="AD25" i="3" s="1"/>
  <c r="AE25" i="3" s="1"/>
  <c r="S25" i="3" a="1"/>
  <c r="W25" i="3" s="1"/>
  <c r="Z24" i="3" a="1"/>
  <c r="AD24" i="3" s="1"/>
  <c r="AE24" i="3" s="1"/>
  <c r="S24" i="3" a="1"/>
  <c r="S24" i="3" s="1"/>
  <c r="Z23" i="3" a="1"/>
  <c r="AD23" i="3" s="1"/>
  <c r="AE23" i="3" s="1"/>
  <c r="W23" i="3"/>
  <c r="X23" i="3" s="1"/>
  <c r="S23" i="3" a="1"/>
  <c r="S23" i="3" s="1"/>
  <c r="Z22" i="3" a="1"/>
  <c r="AD22" i="3" s="1"/>
  <c r="AE22" i="3" s="1"/>
  <c r="S22" i="3" a="1"/>
  <c r="W22" i="3" s="1"/>
  <c r="X22" i="3" s="1"/>
  <c r="Z21" i="3" a="1"/>
  <c r="Z21" i="3" s="1"/>
  <c r="S21" i="3" a="1"/>
  <c r="W21" i="3" s="1"/>
  <c r="Z20" i="3" a="1"/>
  <c r="Z20" i="3" s="1"/>
  <c r="S20" i="3" a="1"/>
  <c r="W20" i="3" s="1"/>
  <c r="Z19" i="3" a="1"/>
  <c r="AD19" i="3" s="1"/>
  <c r="AE19" i="3" s="1"/>
  <c r="S19" i="3" a="1"/>
  <c r="S19" i="3" s="1"/>
  <c r="Z18" i="3" a="1"/>
  <c r="AD18" i="3" s="1"/>
  <c r="AE18" i="3" s="1"/>
  <c r="W18" i="3"/>
  <c r="S18" i="3" a="1"/>
  <c r="S18" i="3" s="1"/>
  <c r="Z17" i="3" a="1"/>
  <c r="Z17" i="3" s="1"/>
  <c r="W17" i="3"/>
  <c r="S17" i="3" a="1"/>
  <c r="S17" i="3" s="1"/>
  <c r="Z16" i="3" a="1"/>
  <c r="AD16" i="3" s="1"/>
  <c r="AE16" i="3" s="1"/>
  <c r="S16" i="3" a="1"/>
  <c r="W16" i="3" s="1"/>
  <c r="AK15" i="3" a="1"/>
  <c r="AK15" i="3" s="1"/>
  <c r="AV19" i="3" l="1"/>
  <c r="AU18" i="3"/>
  <c r="AV20" i="3"/>
  <c r="Y23" i="3" s="1"/>
  <c r="Y22" i="3"/>
  <c r="Y26" i="3"/>
  <c r="Y27" i="3"/>
  <c r="Y28" i="3"/>
  <c r="Y17" i="3"/>
  <c r="Y29" i="3"/>
  <c r="Y18" i="3"/>
  <c r="AD17" i="3"/>
  <c r="AE17" i="3" s="1"/>
  <c r="AF17" i="3" s="1"/>
  <c r="AD26" i="3"/>
  <c r="AE26" i="3" s="1"/>
  <c r="AD27" i="3"/>
  <c r="AE27" i="3" s="1"/>
  <c r="AF27" i="3" s="1"/>
  <c r="AG27" i="3" s="1"/>
  <c r="Z29" i="3"/>
  <c r="AD30" i="3"/>
  <c r="AE30" i="3" s="1"/>
  <c r="AD31" i="3"/>
  <c r="AE31" i="3" s="1"/>
  <c r="AF31" i="3" s="1"/>
  <c r="X20" i="3"/>
  <c r="Y20" i="3"/>
  <c r="Y31" i="3"/>
  <c r="X31" i="3"/>
  <c r="X25" i="3"/>
  <c r="Y25" i="3"/>
  <c r="Y30" i="3"/>
  <c r="X30" i="3"/>
  <c r="Y21" i="3"/>
  <c r="X21" i="3"/>
  <c r="AW15" i="3"/>
  <c r="AF19" i="3" s="1"/>
  <c r="AV13" i="3"/>
  <c r="AW14" i="3"/>
  <c r="Y16" i="3"/>
  <c r="X16" i="3"/>
  <c r="X29" i="3"/>
  <c r="X26" i="3"/>
  <c r="AD20" i="3"/>
  <c r="AE20" i="3" s="1"/>
  <c r="Z23" i="3"/>
  <c r="X18" i="3"/>
  <c r="W24" i="3"/>
  <c r="Z18" i="3"/>
  <c r="S31" i="3"/>
  <c r="AD21" i="3"/>
  <c r="AE21" i="3" s="1"/>
  <c r="Z24" i="3"/>
  <c r="W19" i="3"/>
  <c r="X28" i="3"/>
  <c r="S21" i="3"/>
  <c r="Z16" i="3"/>
  <c r="S22" i="3"/>
  <c r="S25" i="3"/>
  <c r="Z19" i="3"/>
  <c r="Z22" i="3"/>
  <c r="Z25" i="3"/>
  <c r="Z28" i="3"/>
  <c r="X27" i="3"/>
  <c r="S16" i="3"/>
  <c r="X17" i="3"/>
  <c r="S20" i="3"/>
  <c r="AG17" i="3" l="1"/>
  <c r="AG31" i="3"/>
  <c r="AF22" i="3"/>
  <c r="AG22" i="3" s="1"/>
  <c r="AF28" i="3"/>
  <c r="AG28" i="3" s="1"/>
  <c r="AF16" i="3"/>
  <c r="AG16" i="3" s="1"/>
  <c r="AF25" i="3"/>
  <c r="AG25" i="3" s="1"/>
  <c r="AF24" i="3"/>
  <c r="AF23" i="3"/>
  <c r="AG23" i="3" s="1"/>
  <c r="AF29" i="3"/>
  <c r="AG29" i="3" s="1"/>
  <c r="AF18" i="3"/>
  <c r="AG18" i="3" s="1"/>
  <c r="X19" i="3"/>
  <c r="Y19" i="3"/>
  <c r="AG19" i="3" s="1"/>
  <c r="AF26" i="3"/>
  <c r="AG26" i="3" s="1"/>
  <c r="AF21" i="3"/>
  <c r="AG21" i="3" s="1"/>
  <c r="Y24" i="3"/>
  <c r="X24" i="3"/>
  <c r="AF30" i="3"/>
  <c r="AG30" i="3" s="1"/>
  <c r="AF20" i="3"/>
  <c r="AG20" i="3" s="1"/>
  <c r="AG2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<sst xmlns="http://schemas.openxmlformats.org/spreadsheetml/2006/main" count="162" uniqueCount="83">
  <si>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</si>
  <si>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</si>
  <si>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</si>
  <si>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</si>
  <si>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</si>
  <si>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</si>
  <si>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</si>
  <si>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</si>
  <si>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12:29:25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</si>
  <si>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</si>
  <si>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</si>
  <si>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</si>
  <si>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</si>
  <si>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</si>
  <si>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</si>
  <si>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</si>
  <si>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</si>
  <si>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</si>
  <si>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</si>
  <si>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</si>
  <si>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</si>
  <si>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</si>
  <si>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</si>
  <si>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</si>
  <si>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</si>
  <si>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4/07/2025 12:29:25 PM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</si>
  <si>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</si>
  <si>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</si>
  <si>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</si>
  <si>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</si>
  <si>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</si>
  <si>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</si>
  <si>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</si>
  <si>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</si>
  <si>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</si>
  <si>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</si>
  <si>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</si>
  <si>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4/07/2025 12:29:40 PM</t>
  </si>
  <si>
    <t>Label: protein</t>
  </si>
  <si>
    <t>Temperature: 22.9 °C</t>
  </si>
  <si>
    <t>4/07/2025 12:29:54 PM</t>
  </si>
  <si>
    <t>12:30:22 PM</t>
  </si>
  <si>
    <t>4/07/2025 12:30:22 PM</t>
  </si>
  <si>
    <t>Temperature: 22.7 °C</t>
  </si>
  <si>
    <t>4/07/2025 12:30:35 PM</t>
  </si>
  <si>
    <t>4/07/2025 12:30:48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</si>
  <si>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</si>
  <si>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</si>
  <si>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</si>
  <si>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</si>
  <si>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</si>
  <si>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</si>
  <si>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</si>
  <si>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</si>
  <si>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</si>
  <si>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</si>
  <si>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</si>
  <si>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</si>
  <si>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</si>
  <si>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</si>
  <si>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</si>
  <si>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</si>
  <si>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</si>
  <si>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</si>
  <si>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</si>
  <si>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</si>
  <si>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</si>
  <si>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</si>
  <si>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</si>
  <si>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B3.08A.4</t>
  </si>
  <si>
    <t>B3.08B.4</t>
  </si>
  <si>
    <t>B3.08B.1</t>
  </si>
  <si>
    <t>B3.08C.2</t>
  </si>
  <si>
    <t>B3.08C.3</t>
  </si>
  <si>
    <t>B3.08D.1</t>
  </si>
  <si>
    <t>B3.08D.6</t>
  </si>
  <si>
    <t>B3.91A.3</t>
  </si>
  <si>
    <t>B3.91A.6</t>
  </si>
  <si>
    <t>B3.91B.6</t>
  </si>
  <si>
    <t>B3.91B.5</t>
  </si>
  <si>
    <t>B3.91C.6</t>
  </si>
  <si>
    <t>B3.91C.1</t>
  </si>
  <si>
    <t>B3.91D.3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</si>
</sst>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H10" zoomScale="85" zoomScaleNormal="85" workbookViewId="0">
      <selection activeCell="R16" sqref="R16:AG31"/>
    </sheetView>
  </sheetViews>
  <sheetFormatPr defaultRowHeight="14.5" x14ac:dyDescent="0.35"/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45754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46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0.8877x + 0.0692   (R² = 0.9981)</v>
      </c>
    </row>
    <row r="14" spans="1:49" ht="15" thickBot="1" x14ac:dyDescent="0.4">
      <c r="AJ14" t="s">
        <v>47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48</v>
      </c>
      <c r="AW14">
        <f>SLOPE(_xlfn.ANCHORARRAY(AK15),AK14:AT14)</f>
        <v>0.88765593184653335</v>
      </c>
    </row>
    <row r="15" spans="1:49" ht="15" thickBot="1" x14ac:dyDescent="0.4">
      <c r="A15" t="s">
        <v>16</v>
      </c>
      <c r="R15" t="s">
        <v>49</v>
      </c>
      <c r="S15" t="s">
        <v>50</v>
      </c>
      <c r="T15" t="s">
        <v>51</v>
      </c>
      <c r="U15" t="s">
        <v>52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J15" t="s">
        <v>64</v>
      </c>
      <c r="AK15" cm="1">
        <f t="array" ref="AK15:AT15">B31:K31</f>
        <v>0.75400000810623169</v>
      </c>
      <c r="AL15">
        <v>0.42230001091957092</v>
      </c>
      <c r="AM15">
        <v>0.26309999823570251</v>
      </c>
      <c r="AN15">
        <v>0.15659999847412109</v>
      </c>
      <c r="AO15">
        <v>0.11819999665021896</v>
      </c>
      <c r="AP15">
        <v>8.7800003588199615E-2</v>
      </c>
      <c r="AQ15">
        <v>8.4100000560283661E-2</v>
      </c>
      <c r="AR15">
        <v>6.8199999630451202E-2</v>
      </c>
      <c r="AS15">
        <v>6.6299997270107269E-2</v>
      </c>
      <c r="AT15">
        <v>5.5500000715255737E-2</v>
      </c>
      <c r="AV15" t="s">
        <v>65</v>
      </c>
      <c r="AW15">
        <f>INTERCEPT(_xlfn.ANCHORARRAY(AK15),AK14:AT14)</f>
        <v>6.9184653156431491E-2</v>
      </c>
    </row>
    <row r="16" spans="1:49" x14ac:dyDescent="0.35">
      <c r="A16" t="s">
        <v>17</v>
      </c>
      <c r="E16" t="s">
        <v>18</v>
      </c>
      <c r="R16" s="7" t="s">
        <v>69</v>
      </c>
      <c r="S16" s="8" cm="1">
        <f t="array" ref="S16:V16">B49:E49</f>
        <v>6.0100000351667404E-2</v>
      </c>
      <c r="T16" s="9">
        <v>0.12039999663829803</v>
      </c>
      <c r="U16" s="10">
        <v>0.12530000507831573</v>
      </c>
      <c r="V16" s="10">
        <v>0.125</v>
      </c>
      <c r="W16" s="10">
        <f>AVERAGE(T16:V16)</f>
        <v>0.12356666723887126</v>
      </c>
      <c r="X16" s="10">
        <f>W16</f>
        <v>0.12356666723887126</v>
      </c>
      <c r="Y16" s="8">
        <f t="shared" ref="Y16:Y21" si="0">(W16-$AV$20)/$AV$19</f>
        <v>0.30554147124342435</v>
      </c>
      <c r="Z16" s="9" cm="1">
        <f t="array" ref="Z16:AC16">B24:E24</f>
        <v>4.9499999731779099E-2</v>
      </c>
      <c r="AA16" s="10">
        <v>0.19920000433921814</v>
      </c>
      <c r="AB16" s="10">
        <v>0.20219999551773071</v>
      </c>
      <c r="AC16" s="10">
        <v>0.21840000152587891</v>
      </c>
      <c r="AD16" s="10">
        <f>AVERAGE(AA16:AC16)</f>
        <v>0.2066000004609426</v>
      </c>
      <c r="AE16" s="10">
        <f>AD16*4</f>
        <v>0.82640000184377038</v>
      </c>
      <c r="AF16" s="10">
        <f>(AE16-$AW$15)/$AW$14</f>
        <v>0.85305051374145913</v>
      </c>
      <c r="AG16" s="10">
        <f t="shared" ref="AG16:AG31" si="1">AF16/Y16</f>
        <v>2.7919303728881872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69</v>
      </c>
      <c r="S17" s="8" cm="1">
        <f t="array" ref="S17:V17">F49:I49</f>
        <v>4.6199999749660492E-2</v>
      </c>
      <c r="T17" s="9">
        <v>7.4299998581409454E-2</v>
      </c>
      <c r="U17" s="10">
        <v>8.060000091791153E-2</v>
      </c>
      <c r="V17" s="10">
        <v>8.0799996852874756E-2</v>
      </c>
      <c r="W17" s="10">
        <f t="shared" ref="W17:W31" si="2">AVERAGE(T17:V17)</f>
        <v>7.8566665450731918E-2</v>
      </c>
      <c r="X17" s="10">
        <f t="shared" ref="X17:X31" si="3">W17</f>
        <v>7.8566665450731918E-2</v>
      </c>
      <c r="Y17" s="8">
        <f t="shared" si="0"/>
        <v>3.8273305950017045E-2</v>
      </c>
      <c r="Z17" s="9" cm="1">
        <f t="array" ref="Z17:AC17">F24:I24</f>
        <v>3.9799999445676804E-2</v>
      </c>
      <c r="AA17" s="10">
        <v>0.12829999625682831</v>
      </c>
      <c r="AB17" s="10">
        <v>0.12729999423027039</v>
      </c>
      <c r="AC17" s="10">
        <v>0.13249999284744263</v>
      </c>
      <c r="AD17" s="10">
        <f t="shared" ref="AD17:AD31" si="4">AVERAGE(AA17:AC17)</f>
        <v>0.12936666111151376</v>
      </c>
      <c r="AE17" s="10">
        <f t="shared" ref="AE17:AE31" si="5">AD17*4</f>
        <v>0.51746664444605506</v>
      </c>
      <c r="AF17" s="10">
        <f t="shared" ref="AF17:AF21" si="6">(AE17-$AW$15)/$AW$14</f>
        <v>0.50501773852520926</v>
      </c>
      <c r="AG17" s="10">
        <f t="shared" si="1"/>
        <v>13.195038316907775</v>
      </c>
      <c r="AH17">
        <v>2</v>
      </c>
      <c r="AJ17" t="s">
        <v>66</v>
      </c>
    </row>
    <row r="18" spans="1:48" ht="15" thickBot="1" x14ac:dyDescent="0.4">
      <c r="A18" t="s">
        <v>21</v>
      </c>
      <c r="E18">
        <v>30</v>
      </c>
      <c r="R18" s="11" t="s">
        <v>70</v>
      </c>
      <c r="S18" s="8" cm="1">
        <f t="array" ref="S18:V18">J49:M49</f>
        <v>4.5099999755620956E-2</v>
      </c>
      <c r="T18" s="9">
        <v>9.6799999475479126E-2</v>
      </c>
      <c r="U18" s="10">
        <v>9.2500001192092896E-2</v>
      </c>
      <c r="V18" s="10">
        <v>8.6999997496604919E-2</v>
      </c>
      <c r="W18" s="10">
        <f t="shared" si="2"/>
        <v>9.2099999388058976E-2</v>
      </c>
      <c r="X18" s="10">
        <f t="shared" si="3"/>
        <v>9.2099999388058976E-2</v>
      </c>
      <c r="Y18" s="8">
        <f t="shared" si="0"/>
        <v>0.11865173235011882</v>
      </c>
      <c r="Z18" s="9" cm="1">
        <f t="array" ref="Z18:AC18">J24:M24</f>
        <v>4.1999999433755875E-2</v>
      </c>
      <c r="AA18" s="10">
        <v>0.14429999887943268</v>
      </c>
      <c r="AB18" s="10">
        <v>0.14159999787807465</v>
      </c>
      <c r="AC18" s="10">
        <v>0.13560000061988831</v>
      </c>
      <c r="AD18" s="10">
        <f t="shared" si="4"/>
        <v>0.14049999912579855</v>
      </c>
      <c r="AE18" s="10">
        <f t="shared" si="5"/>
        <v>0.56199999650319421</v>
      </c>
      <c r="AF18" s="10">
        <f t="shared" si="6"/>
        <v>0.55518734868541997</v>
      </c>
      <c r="AG18" s="10">
        <f t="shared" si="1"/>
        <v>4.6791339467945328</v>
      </c>
      <c r="AH18">
        <v>3</v>
      </c>
      <c r="AJ18" t="s">
        <v>67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0.1684x + 0.0721   (R² = 0.9901)</v>
      </c>
    </row>
    <row r="19" spans="1:48" x14ac:dyDescent="0.35">
      <c r="A19" t="s">
        <v>22</v>
      </c>
      <c r="E19">
        <v>0</v>
      </c>
      <c r="F19" t="s">
        <v>23</v>
      </c>
      <c r="R19" s="11" t="s">
        <v>71</v>
      </c>
      <c r="S19" s="8" cm="1">
        <f t="array" ref="S19:V19">B50:E50</f>
        <v>4.6900000423192978E-2</v>
      </c>
      <c r="T19" s="9">
        <v>8.919999748468399E-2</v>
      </c>
      <c r="U19" s="10">
        <v>8.6999997496604919E-2</v>
      </c>
      <c r="V19" s="10">
        <v>8.9900001883506775E-2</v>
      </c>
      <c r="W19" s="10">
        <f t="shared" si="2"/>
        <v>8.86999989549319E-2</v>
      </c>
      <c r="X19" s="10">
        <f t="shared" si="3"/>
        <v>8.86999989549319E-2</v>
      </c>
      <c r="Y19" s="8">
        <f t="shared" si="0"/>
        <v>9.845813586901439E-2</v>
      </c>
      <c r="Z19" s="9" cm="1">
        <f t="array" ref="Z19:AC19">B25:E25</f>
        <v>4.14000004529953E-2</v>
      </c>
      <c r="AA19" s="8">
        <v>0.11389999836683273</v>
      </c>
      <c r="AB19" s="10">
        <v>0.11580000072717667</v>
      </c>
      <c r="AC19" s="10">
        <v>0.11410000175237656</v>
      </c>
      <c r="AD19" s="10">
        <f t="shared" si="4"/>
        <v>0.11460000028212865</v>
      </c>
      <c r="AE19" s="10">
        <f t="shared" si="5"/>
        <v>0.45840000112851459</v>
      </c>
      <c r="AF19" s="10">
        <f t="shared" si="6"/>
        <v>0.43847546555839889</v>
      </c>
      <c r="AG19" s="10">
        <f t="shared" si="1"/>
        <v>4.4534203465088238</v>
      </c>
      <c r="AH19">
        <v>4</v>
      </c>
      <c r="AJ19" t="s">
        <v>64</v>
      </c>
      <c r="AK19" cm="1">
        <f t="array" ref="AK19:AR19">B56:I56</f>
        <v>0.39669999480247498</v>
      </c>
      <c r="AL19">
        <v>0.258899986743927</v>
      </c>
      <c r="AM19">
        <v>0.16410000622272491</v>
      </c>
      <c r="AN19">
        <v>0.12129999697208405</v>
      </c>
      <c r="AO19">
        <v>0.10050000250339508</v>
      </c>
      <c r="AP19">
        <v>7.5999997556209564E-2</v>
      </c>
      <c r="AQ19">
        <v>6.9399997591972351E-2</v>
      </c>
      <c r="AR19">
        <v>5.8299999684095383E-2</v>
      </c>
      <c r="AU19" t="s">
        <v>48</v>
      </c>
      <c r="AV19">
        <f>SLOPE(AK19:AR19,AK18:AR18)</f>
        <v>0.16837022747822694</v>
      </c>
    </row>
    <row r="20" spans="1:48" x14ac:dyDescent="0.35">
      <c r="A20" t="s">
        <v>24</v>
      </c>
      <c r="B20" s="2" t="s">
        <v>42</v>
      </c>
      <c r="R20" s="11" t="s">
        <v>72</v>
      </c>
      <c r="S20" s="8" cm="1">
        <f t="array" ref="S20:V20">F50:I50</f>
        <v>4.830000177025795E-2</v>
      </c>
      <c r="T20" s="10">
        <v>8.6999997496604919E-2</v>
      </c>
      <c r="U20" s="10">
        <v>8.3999998867511749E-2</v>
      </c>
      <c r="V20" s="10">
        <v>8.3800002932548523E-2</v>
      </c>
      <c r="W20" s="10">
        <f t="shared" si="2"/>
        <v>8.4933333098888397E-2</v>
      </c>
      <c r="X20" s="10">
        <f t="shared" si="3"/>
        <v>8.4933333098888397E-2</v>
      </c>
      <c r="Y20" s="8">
        <f t="shared" si="0"/>
        <v>7.6086806255347431E-2</v>
      </c>
      <c r="Z20" s="10" cm="1">
        <f t="array" ref="Z20:AC20">F25:I25</f>
        <v>4.3000001460313797E-2</v>
      </c>
      <c r="AA20" s="10">
        <v>0.14180000126361847</v>
      </c>
      <c r="AB20" s="10">
        <v>0.13539999723434448</v>
      </c>
      <c r="AC20" s="10">
        <v>0.14159999787807465</v>
      </c>
      <c r="AD20" s="10">
        <f t="shared" si="4"/>
        <v>0.13959999879201254</v>
      </c>
      <c r="AE20" s="10">
        <f t="shared" si="5"/>
        <v>0.55839999516805017</v>
      </c>
      <c r="AF20" s="10">
        <f t="shared" si="6"/>
        <v>0.55113172171782321</v>
      </c>
      <c r="AG20" s="10">
        <f t="shared" si="1"/>
        <v>7.2434597907582603</v>
      </c>
      <c r="AH20">
        <v>5</v>
      </c>
      <c r="AU20" t="s">
        <v>68</v>
      </c>
      <c r="AV20">
        <f>INTERCEPT(AK19:AR19,AK18:AR18)</f>
        <v>7.2122580221583771E-2</v>
      </c>
    </row>
    <row r="21" spans="1:48" x14ac:dyDescent="0.35">
      <c r="R21" s="11" t="s">
        <v>73</v>
      </c>
      <c r="S21" s="8" cm="1">
        <f t="array" ref="S21:V21">J50:M50</f>
        <v>4.9699999392032623E-2</v>
      </c>
      <c r="T21" s="10">
        <v>9.1300003230571747E-2</v>
      </c>
      <c r="U21" s="10">
        <v>9.3999996781349182E-2</v>
      </c>
      <c r="V21" s="10">
        <v>9.7800001502037048E-2</v>
      </c>
      <c r="W21" s="10">
        <f t="shared" si="2"/>
        <v>9.4366667171319321E-2</v>
      </c>
      <c r="X21" s="10">
        <f t="shared" si="3"/>
        <v>9.4366667171319321E-2</v>
      </c>
      <c r="Y21" s="8">
        <f t="shared" si="0"/>
        <v>0.13211413492098584</v>
      </c>
      <c r="Z21" s="10" cm="1">
        <f t="array" ref="Z21:AC21">J25:M25</f>
        <v>4.3699998408555984E-2</v>
      </c>
      <c r="AA21" s="10">
        <v>0.17749999463558197</v>
      </c>
      <c r="AB21" s="10">
        <v>0.17159999907016754</v>
      </c>
      <c r="AC21" s="10">
        <v>0.17350000143051147</v>
      </c>
      <c r="AD21" s="10">
        <f t="shared" si="4"/>
        <v>0.17419999837875366</v>
      </c>
      <c r="AE21" s="10">
        <f t="shared" si="5"/>
        <v>0.69679999351501465</v>
      </c>
      <c r="AF21" s="10">
        <f t="shared" si="6"/>
        <v>0.70704798767355215</v>
      </c>
      <c r="AG21" s="10">
        <f t="shared" si="1"/>
        <v>5.3517966725999448</v>
      </c>
      <c r="AH21">
        <v>6</v>
      </c>
    </row>
    <row r="22" spans="1:48" x14ac:dyDescent="0.35">
      <c r="B22" t="s">
        <v>43</v>
      </c>
      <c r="R22" s="11" t="s">
        <v>74</v>
      </c>
      <c r="S22" s="8" cm="1">
        <f t="array" ref="S22:V22">B51:E51</f>
        <v>4.6300001442432404E-2</v>
      </c>
      <c r="T22" s="10">
        <v>7.890000194311142E-2</v>
      </c>
      <c r="U22" s="10">
        <v>7.7799998223781586E-2</v>
      </c>
      <c r="V22" s="10">
        <v>7.9199999570846558E-2</v>
      </c>
      <c r="W22" s="10">
        <f t="shared" si="2"/>
        <v>7.8633333245913192E-2</v>
      </c>
      <c r="X22" s="10">
        <f t="shared" si="3"/>
        <v>7.8633333245913192E-2</v>
      </c>
      <c r="Y22" s="8">
        <f>(X22-$AV$20)/$AV$19</f>
        <v>3.8669265474333157E-2</v>
      </c>
      <c r="Z22" s="10" cm="1">
        <f t="array" ref="Z22:AC22">B26:E26</f>
        <v>4.479999840259552E-2</v>
      </c>
      <c r="AA22" s="10">
        <v>0.16359999775886536</v>
      </c>
      <c r="AB22" s="10">
        <v>0.16650000214576721</v>
      </c>
      <c r="AC22" s="10">
        <v>0.16670000553131104</v>
      </c>
      <c r="AD22" s="10">
        <f t="shared" si="4"/>
        <v>0.1656000018119812</v>
      </c>
      <c r="AE22" s="10">
        <f t="shared" si="5"/>
        <v>0.6624000072479248</v>
      </c>
      <c r="AF22" s="10">
        <f>(AE22-$AW$15)/$AW$14</f>
        <v>0.6682942487157898</v>
      </c>
      <c r="AG22" s="10">
        <f t="shared" si="1"/>
        <v>17.282310396078564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75</v>
      </c>
      <c r="S23" s="8" cm="1">
        <f t="array" ref="S23:V23">B51:E51</f>
        <v>4.6300001442432404E-2</v>
      </c>
      <c r="T23" s="10">
        <v>7.890000194311142E-2</v>
      </c>
      <c r="U23" s="10">
        <v>7.7799998223781586E-2</v>
      </c>
      <c r="V23" s="10">
        <v>7.9199999570846558E-2</v>
      </c>
      <c r="W23" s="10">
        <f t="shared" si="2"/>
        <v>7.8633333245913192E-2</v>
      </c>
      <c r="X23" s="10">
        <f t="shared" si="3"/>
        <v>7.8633333245913192E-2</v>
      </c>
      <c r="Y23" s="8">
        <f>(W23-$AV$20)/$AV$19</f>
        <v>3.8669265474333157E-2</v>
      </c>
      <c r="Z23" s="10" cm="1">
        <f t="array" ref="Z23:AC23">F26:I26</f>
        <v>4.349999874830246E-2</v>
      </c>
      <c r="AA23" s="10">
        <v>0.11940000206232071</v>
      </c>
      <c r="AB23" s="10">
        <v>0.11810000240802765</v>
      </c>
      <c r="AC23" s="10">
        <v>0.12099999934434891</v>
      </c>
      <c r="AD23" s="10">
        <f t="shared" si="4"/>
        <v>0.11950000127156575</v>
      </c>
      <c r="AE23" s="10">
        <f t="shared" si="5"/>
        <v>0.478000005086263</v>
      </c>
      <c r="AF23" s="10">
        <f t="shared" ref="AF23:AF31" si="7">(AE23-$AW$15)/$AW$14</f>
        <v>0.4605560975404055</v>
      </c>
      <c r="AG23" s="10">
        <f t="shared" si="1"/>
        <v>11.910133070567399</v>
      </c>
      <c r="AH23">
        <v>8</v>
      </c>
    </row>
    <row r="24" spans="1:48" x14ac:dyDescent="0.35">
      <c r="A24" s="3" t="s">
        <v>28</v>
      </c>
      <c r="B24">
        <v>4.9499999731779099E-2</v>
      </c>
      <c r="C24">
        <v>0.19920000433921814</v>
      </c>
      <c r="D24">
        <v>0.20219999551773071</v>
      </c>
      <c r="E24">
        <v>0.21840000152587891</v>
      </c>
      <c r="F24">
        <v>3.9799999445676804E-2</v>
      </c>
      <c r="G24">
        <v>0.12829999625682831</v>
      </c>
      <c r="H24">
        <v>0.12729999423027039</v>
      </c>
      <c r="I24">
        <v>0.13249999284744263</v>
      </c>
      <c r="J24">
        <v>4.1999999433755875E-2</v>
      </c>
      <c r="K24">
        <v>0.14429999887943268</v>
      </c>
      <c r="L24">
        <v>0.14159999787807465</v>
      </c>
      <c r="M24">
        <v>0.13560000061988831</v>
      </c>
      <c r="R24" s="11" t="s">
        <v>76</v>
      </c>
      <c r="S24" s="8" cm="1">
        <f t="array" ref="S24:V24">B52:E52</f>
        <v>4.6799998730421066E-2</v>
      </c>
      <c r="T24" s="10">
        <v>8.6499996483325958E-2</v>
      </c>
      <c r="U24" s="10">
        <v>8.5900001227855682E-2</v>
      </c>
      <c r="V24" s="10">
        <v>8.7800003588199615E-2</v>
      </c>
      <c r="W24" s="10">
        <f t="shared" si="2"/>
        <v>8.6733333766460419E-2</v>
      </c>
      <c r="X24" s="10">
        <f t="shared" si="3"/>
        <v>8.6733333766460419E-2</v>
      </c>
      <c r="Y24" s="8">
        <f t="shared" ref="Y24:Y28" si="8">(W24-$AV$20)/$AV$19</f>
        <v>8.6777536407177808E-2</v>
      </c>
      <c r="Z24" s="10" cm="1">
        <f t="array" ref="Z24:AC24">B27:E27</f>
        <v>4.1700001806020737E-2</v>
      </c>
      <c r="AA24" s="10">
        <v>0.15889999270439148</v>
      </c>
      <c r="AB24" s="10">
        <v>0.17069999873638153</v>
      </c>
      <c r="AC24" s="10">
        <v>0.17260000109672546</v>
      </c>
      <c r="AD24" s="10">
        <f t="shared" si="4"/>
        <v>0.16739999751249948</v>
      </c>
      <c r="AE24" s="10">
        <f t="shared" si="5"/>
        <v>0.66959999004999793</v>
      </c>
      <c r="AF24" s="10">
        <f t="shared" si="7"/>
        <v>0.6764054802681948</v>
      </c>
      <c r="AG24" s="10">
        <f t="shared" si="1"/>
        <v>7.7947071128449998</v>
      </c>
      <c r="AH24">
        <v>9</v>
      </c>
    </row>
    <row r="25" spans="1:48" x14ac:dyDescent="0.35">
      <c r="A25" s="3" t="s">
        <v>29</v>
      </c>
      <c r="B25">
        <v>4.14000004529953E-2</v>
      </c>
      <c r="C25">
        <v>0.11389999836683273</v>
      </c>
      <c r="D25">
        <v>0.11580000072717667</v>
      </c>
      <c r="E25">
        <v>0.11410000175237656</v>
      </c>
      <c r="F25">
        <v>4.3000001460313797E-2</v>
      </c>
      <c r="G25">
        <v>0.14180000126361847</v>
      </c>
      <c r="H25">
        <v>0.13539999723434448</v>
      </c>
      <c r="I25">
        <v>0.14159999787807465</v>
      </c>
      <c r="J25">
        <v>4.3699998408555984E-2</v>
      </c>
      <c r="K25">
        <v>0.17749999463558197</v>
      </c>
      <c r="L25">
        <v>0.17159999907016754</v>
      </c>
      <c r="M25">
        <v>0.17350000143051147</v>
      </c>
      <c r="R25" s="11" t="s">
        <v>77</v>
      </c>
      <c r="S25" s="8" cm="1">
        <f t="array" ref="S25:V25">F52:I52</f>
        <v>5.2099999040365219E-2</v>
      </c>
      <c r="T25" s="10">
        <v>9.3999996781349182E-2</v>
      </c>
      <c r="U25" s="10">
        <v>9.7000002861022949E-2</v>
      </c>
      <c r="V25" s="10">
        <v>9.7499996423721313E-2</v>
      </c>
      <c r="W25" s="10">
        <f t="shared" si="2"/>
        <v>9.6166665355364486E-2</v>
      </c>
      <c r="X25" s="10">
        <f t="shared" si="3"/>
        <v>9.6166665355364486E-2</v>
      </c>
      <c r="Y25" s="8">
        <f t="shared" si="8"/>
        <v>0.14280485032242421</v>
      </c>
      <c r="Z25" s="10" cm="1">
        <f t="array" ref="Z25:AC25">F27:I27</f>
        <v>4.3800000101327896E-2</v>
      </c>
      <c r="AA25" s="10">
        <v>0.14569999277591705</v>
      </c>
      <c r="AB25" s="10">
        <v>0.14480000734329224</v>
      </c>
      <c r="AC25" s="10">
        <v>0.14749999344348907</v>
      </c>
      <c r="AD25" s="10">
        <f t="shared" si="4"/>
        <v>0.14599999785423279</v>
      </c>
      <c r="AE25" s="10">
        <f t="shared" si="5"/>
        <v>0.58399999141693115</v>
      </c>
      <c r="AF25" s="10">
        <f t="shared" si="7"/>
        <v>0.57997172078776349</v>
      </c>
      <c r="AG25" s="10">
        <f t="shared" si="1"/>
        <v>4.0612886710661833</v>
      </c>
      <c r="AH25">
        <v>10</v>
      </c>
    </row>
    <row r="26" spans="1:48" x14ac:dyDescent="0.35">
      <c r="A26" s="3" t="s">
        <v>30</v>
      </c>
      <c r="B26">
        <v>4.479999840259552E-2</v>
      </c>
      <c r="C26">
        <v>0.16359999775886536</v>
      </c>
      <c r="D26">
        <v>0.16650000214576721</v>
      </c>
      <c r="E26">
        <v>0.16670000553131104</v>
      </c>
      <c r="F26">
        <v>4.349999874830246E-2</v>
      </c>
      <c r="G26">
        <v>0.11940000206232071</v>
      </c>
      <c r="H26">
        <v>0.11810000240802765</v>
      </c>
      <c r="I26">
        <v>0.12099999934434891</v>
      </c>
      <c r="J26">
        <v>4.349999874830246E-2</v>
      </c>
      <c r="K26">
        <v>5.9300001710653305E-2</v>
      </c>
      <c r="L26">
        <v>5.9300001710653305E-2</v>
      </c>
      <c r="M26">
        <v>6.379999965429306E-2</v>
      </c>
      <c r="R26" s="11" t="s">
        <v>78</v>
      </c>
      <c r="S26" s="8" cm="1">
        <f t="array" ref="S26:V26">J52:M52</f>
        <v>4.5899998396635056E-2</v>
      </c>
      <c r="T26" s="10">
        <v>9.9299997091293335E-2</v>
      </c>
      <c r="U26" s="10">
        <v>8.9000001549720764E-2</v>
      </c>
      <c r="V26" s="10">
        <v>9.0199999511241913E-2</v>
      </c>
      <c r="W26" s="10">
        <f t="shared" si="2"/>
        <v>9.2833332717418671E-2</v>
      </c>
      <c r="X26" s="10">
        <f t="shared" si="3"/>
        <v>9.2833332717418671E-2</v>
      </c>
      <c r="Y26" s="8">
        <f t="shared" si="8"/>
        <v>0.12300721336563582</v>
      </c>
      <c r="Z26" s="10" cm="1">
        <f t="array" ref="Z26:AC26">J27:M27</f>
        <v>4.179999977350235E-2</v>
      </c>
      <c r="AA26" s="10">
        <v>0.11590000241994858</v>
      </c>
      <c r="AB26" s="10">
        <v>0.1103999987244606</v>
      </c>
      <c r="AC26" s="10">
        <v>0.11190000176429749</v>
      </c>
      <c r="AD26" s="10">
        <f t="shared" si="4"/>
        <v>0.11273333430290222</v>
      </c>
      <c r="AE26" s="10">
        <f t="shared" si="5"/>
        <v>0.45093333721160889</v>
      </c>
      <c r="AF26" s="10">
        <f t="shared" si="7"/>
        <v>0.430063801028232</v>
      </c>
      <c r="AG26" s="10">
        <f t="shared" si="1"/>
        <v>3.4962486285245586</v>
      </c>
      <c r="AH26">
        <v>11</v>
      </c>
    </row>
    <row r="27" spans="1:48" x14ac:dyDescent="0.35">
      <c r="A27" s="3" t="s">
        <v>31</v>
      </c>
      <c r="B27">
        <v>4.1700001806020737E-2</v>
      </c>
      <c r="C27">
        <v>0.15889999270439148</v>
      </c>
      <c r="D27">
        <v>0.17069999873638153</v>
      </c>
      <c r="E27">
        <v>0.17260000109672546</v>
      </c>
      <c r="F27">
        <v>4.3800000101327896E-2</v>
      </c>
      <c r="G27">
        <v>0.14569999277591705</v>
      </c>
      <c r="H27">
        <v>0.14480000734329224</v>
      </c>
      <c r="I27">
        <v>0.14749999344348907</v>
      </c>
      <c r="J27">
        <v>4.179999977350235E-2</v>
      </c>
      <c r="K27">
        <v>0.11590000241994858</v>
      </c>
      <c r="L27">
        <v>0.1103999987244606</v>
      </c>
      <c r="M27">
        <v>0.11190000176429749</v>
      </c>
      <c r="R27" s="11" t="s">
        <v>79</v>
      </c>
      <c r="S27" s="8" cm="1">
        <f t="array" ref="S27:V27">B53:E53</f>
        <v>4.2100001126527786E-2</v>
      </c>
      <c r="T27" s="10">
        <v>9.9799998104572296E-2</v>
      </c>
      <c r="U27" s="10">
        <v>0.1054999977350235</v>
      </c>
      <c r="V27" s="10">
        <v>9.8099999129772186E-2</v>
      </c>
      <c r="W27" s="10">
        <f t="shared" si="2"/>
        <v>0.10113333165645599</v>
      </c>
      <c r="X27" s="10">
        <f t="shared" si="3"/>
        <v>0.10113333165645599</v>
      </c>
      <c r="Y27" s="8">
        <f t="shared" si="8"/>
        <v>0.17230333337064471</v>
      </c>
      <c r="Z27" s="10" cm="1">
        <f t="array" ref="Z27:AC27">B28:E28</f>
        <v>3.7999998778104782E-2</v>
      </c>
      <c r="AA27" s="10">
        <v>8.1200003623962402E-2</v>
      </c>
      <c r="AB27" s="10">
        <v>8.4799997508525848E-2</v>
      </c>
      <c r="AC27" s="10">
        <v>8.7700001895427704E-2</v>
      </c>
      <c r="AD27" s="10">
        <f t="shared" si="4"/>
        <v>8.4566667675971985E-2</v>
      </c>
      <c r="AE27" s="10">
        <f t="shared" si="5"/>
        <v>0.33826667070388794</v>
      </c>
      <c r="AF27" s="10">
        <f t="shared" si="7"/>
        <v>0.30313774503562713</v>
      </c>
      <c r="AG27" s="10">
        <f t="shared" si="1"/>
        <v>1.7593260623898797</v>
      </c>
      <c r="AH27">
        <v>12</v>
      </c>
    </row>
    <row r="28" spans="1:48" x14ac:dyDescent="0.35">
      <c r="A28" s="3" t="s">
        <v>32</v>
      </c>
      <c r="B28">
        <v>3.7999998778104782E-2</v>
      </c>
      <c r="C28">
        <v>8.1200003623962402E-2</v>
      </c>
      <c r="D28">
        <v>8.4799997508525848E-2</v>
      </c>
      <c r="E28">
        <v>8.7700001895427704E-2</v>
      </c>
      <c r="F28">
        <v>4.050000011920929E-2</v>
      </c>
      <c r="G28">
        <v>0.17870000004768372</v>
      </c>
      <c r="H28">
        <v>0.17129999399185181</v>
      </c>
      <c r="I28">
        <v>0.18619999289512634</v>
      </c>
      <c r="J28">
        <v>4.5299999415874481E-2</v>
      </c>
      <c r="K28">
        <v>0.18860000371932983</v>
      </c>
      <c r="L28">
        <v>0.19349999725818634</v>
      </c>
      <c r="M28">
        <v>0.20080000162124634</v>
      </c>
      <c r="R28" s="11" t="s">
        <v>80</v>
      </c>
      <c r="S28" s="10" cm="1">
        <f t="array" ref="S28:V28">F53:I53</f>
        <v>4.6100001782178879E-2</v>
      </c>
      <c r="T28" s="10">
        <v>8.3999998867511749E-2</v>
      </c>
      <c r="U28" s="10">
        <v>8.5600003600120544E-2</v>
      </c>
      <c r="V28" s="10">
        <v>8.489999920129776E-2</v>
      </c>
      <c r="W28" s="10">
        <f t="shared" si="2"/>
        <v>8.4833333889643356E-2</v>
      </c>
      <c r="X28" s="10">
        <f t="shared" si="3"/>
        <v>8.4833333889643356E-2</v>
      </c>
      <c r="Y28" s="8">
        <f t="shared" si="8"/>
        <v>7.549288171926534E-2</v>
      </c>
      <c r="Z28" s="10" cm="1">
        <f t="array" ref="Z28:AC28">F28:I28</f>
        <v>4.050000011920929E-2</v>
      </c>
      <c r="AA28" s="10">
        <v>0.17870000004768372</v>
      </c>
      <c r="AB28" s="10">
        <v>0.17129999399185181</v>
      </c>
      <c r="AC28" s="10">
        <v>0.18619999289512634</v>
      </c>
      <c r="AD28" s="10">
        <f t="shared" si="4"/>
        <v>0.17873332897822061</v>
      </c>
      <c r="AE28" s="10">
        <f t="shared" si="5"/>
        <v>0.71493331591288245</v>
      </c>
      <c r="AF28" s="10">
        <f t="shared" si="7"/>
        <v>0.72747631102193133</v>
      </c>
      <c r="AG28" s="10">
        <f t="shared" si="1"/>
        <v>9.636356361745344</v>
      </c>
      <c r="AH28">
        <v>13</v>
      </c>
    </row>
    <row r="29" spans="1:48" x14ac:dyDescent="0.35">
      <c r="A29" s="3" t="s">
        <v>33</v>
      </c>
      <c r="B29">
        <v>4.3400000780820847E-2</v>
      </c>
      <c r="C29">
        <v>0.15099999308586121</v>
      </c>
      <c r="D29">
        <v>0.15680000185966492</v>
      </c>
      <c r="E29">
        <v>0.16130000352859497</v>
      </c>
      <c r="F29">
        <v>4.2700000107288361E-2</v>
      </c>
      <c r="G29">
        <v>0.10350000113248825</v>
      </c>
      <c r="H29">
        <v>0.10530000180006027</v>
      </c>
      <c r="I29">
        <v>0.10710000246763229</v>
      </c>
      <c r="J29">
        <v>4.1200000792741776E-2</v>
      </c>
      <c r="K29">
        <v>5.8100000023841858E-2</v>
      </c>
      <c r="L29">
        <v>5.7700000703334808E-2</v>
      </c>
      <c r="M29">
        <v>6.2199998646974564E-2</v>
      </c>
      <c r="R29" s="11" t="s">
        <v>81</v>
      </c>
      <c r="S29" s="10" cm="1">
        <f t="array" ref="S29:V29">J53:M53</f>
        <v>4.3800000101327896E-2</v>
      </c>
      <c r="T29" s="10">
        <v>8.320000022649765E-2</v>
      </c>
      <c r="U29" s="10">
        <v>8.659999817609787E-2</v>
      </c>
      <c r="V29" s="10">
        <v>8.4600001573562622E-2</v>
      </c>
      <c r="W29" s="10">
        <f t="shared" si="2"/>
        <v>8.4799999992052719E-2</v>
      </c>
      <c r="X29" s="10">
        <f t="shared" si="3"/>
        <v>8.4799999992052719E-2</v>
      </c>
      <c r="Y29" s="8">
        <f>(W29-$AV$20)/$AV$19</f>
        <v>7.529490195710728E-2</v>
      </c>
      <c r="Z29" s="10" cm="1">
        <f t="array" ref="Z29:AC29">J28:M28</f>
        <v>4.5299999415874481E-2</v>
      </c>
      <c r="AA29" s="10">
        <v>0.18860000371932983</v>
      </c>
      <c r="AB29" s="10">
        <v>0.19349999725818634</v>
      </c>
      <c r="AC29" s="10">
        <v>0.20080000162124634</v>
      </c>
      <c r="AD29" s="10">
        <f t="shared" si="4"/>
        <v>0.19430000086625418</v>
      </c>
      <c r="AE29" s="10">
        <f t="shared" si="5"/>
        <v>0.77720000346501672</v>
      </c>
      <c r="AF29" s="10">
        <f t="shared" si="7"/>
        <v>0.79762363423375826</v>
      </c>
      <c r="AG29" s="10">
        <f t="shared" si="1"/>
        <v>10.593328545512085</v>
      </c>
      <c r="AH29">
        <v>14</v>
      </c>
    </row>
    <row r="30" spans="1:48" x14ac:dyDescent="0.35">
      <c r="A30" s="3" t="s">
        <v>34</v>
      </c>
      <c r="B30">
        <v>4.349999874830246E-2</v>
      </c>
      <c r="C30">
        <v>4.4100001454353333E-2</v>
      </c>
      <c r="D30">
        <v>4.4300001114606857E-2</v>
      </c>
      <c r="E30">
        <v>4.4199999421834946E-2</v>
      </c>
      <c r="F30">
        <v>4.4700000435113907E-2</v>
      </c>
      <c r="G30">
        <v>4.3699998408555984E-2</v>
      </c>
      <c r="H30">
        <v>4.3600000441074371E-2</v>
      </c>
      <c r="I30">
        <v>4.4300001114606857E-2</v>
      </c>
      <c r="J30">
        <v>4.4199999421834946E-2</v>
      </c>
      <c r="K30">
        <v>4.3200001120567322E-2</v>
      </c>
      <c r="L30">
        <v>4.3900001794099808E-2</v>
      </c>
      <c r="M30">
        <v>4.4900000095367432E-2</v>
      </c>
      <c r="R30" s="11" t="s">
        <v>82</v>
      </c>
      <c r="S30" s="10" cm="1">
        <f t="array" ref="S30:V30">B54:E54</f>
        <v>4.9300000071525574E-2</v>
      </c>
      <c r="T30" s="10">
        <v>8.5600003600120544E-2</v>
      </c>
      <c r="U30" s="10">
        <v>8.2099996507167816E-2</v>
      </c>
      <c r="V30" s="10">
        <v>8.8100001215934753E-2</v>
      </c>
      <c r="W30" s="10">
        <f t="shared" si="2"/>
        <v>8.5266667107741043E-2</v>
      </c>
      <c r="X30" s="10">
        <f t="shared" si="3"/>
        <v>8.5266667107741043E-2</v>
      </c>
      <c r="Y30" s="8">
        <f t="shared" ref="Y30:Y31" si="9">(W30-$AV$20)/$AV$19</f>
        <v>7.8066574376143907E-2</v>
      </c>
      <c r="Z30" s="10" cm="1">
        <f t="array" ref="Z30:AC30">B29:E29</f>
        <v>4.3400000780820847E-2</v>
      </c>
      <c r="AA30" s="10">
        <v>0.15099999308586121</v>
      </c>
      <c r="AB30" s="10">
        <v>0.15680000185966492</v>
      </c>
      <c r="AC30" s="10">
        <v>0.16130000352859497</v>
      </c>
      <c r="AD30" s="10">
        <f t="shared" si="4"/>
        <v>0.15636666615804037</v>
      </c>
      <c r="AE30" s="10">
        <f t="shared" si="5"/>
        <v>0.6254666646321615</v>
      </c>
      <c r="AF30" s="10">
        <f t="shared" si="7"/>
        <v>0.62668652517032408</v>
      </c>
      <c r="AG30" s="10">
        <f t="shared" si="1"/>
        <v>8.0275909398918248</v>
      </c>
      <c r="AH30">
        <v>15</v>
      </c>
    </row>
    <row r="31" spans="1:48" x14ac:dyDescent="0.35">
      <c r="A31" s="3" t="s">
        <v>35</v>
      </c>
      <c r="B31">
        <v>0.75400000810623169</v>
      </c>
      <c r="C31">
        <v>0.42230001091957092</v>
      </c>
      <c r="D31">
        <v>0.26309999823570251</v>
      </c>
      <c r="E31">
        <v>0.15659999847412109</v>
      </c>
      <c r="F31">
        <v>0.11819999665021896</v>
      </c>
      <c r="G31">
        <v>8.7800003588199615E-2</v>
      </c>
      <c r="H31">
        <v>8.4100000560283661E-2</v>
      </c>
      <c r="I31">
        <v>6.8199999630451202E-2</v>
      </c>
      <c r="J31">
        <v>6.6299997270107269E-2</v>
      </c>
      <c r="K31">
        <v>5.5500000715255737E-2</v>
      </c>
      <c r="L31">
        <v>4.2399998754262924E-2</v>
      </c>
      <c r="M31">
        <v>4.1600000113248825E-2</v>
      </c>
      <c r="R31" s="11" t="s">
        <v>82</v>
      </c>
      <c r="S31" s="10" cm="1">
        <f t="array" ref="S31:V31">F54:I54</f>
        <v>4.4900000095367432E-2</v>
      </c>
      <c r="T31" s="10">
        <v>8.060000091791153E-2</v>
      </c>
      <c r="U31" s="10">
        <v>7.9300001263618469E-2</v>
      </c>
      <c r="V31" s="10">
        <v>7.7799998223781586E-2</v>
      </c>
      <c r="W31" s="10">
        <f t="shared" si="2"/>
        <v>7.9233333468437195E-2</v>
      </c>
      <c r="X31" s="10">
        <f t="shared" si="3"/>
        <v>7.9233333468437195E-2</v>
      </c>
      <c r="Y31" s="8">
        <f t="shared" si="9"/>
        <v>4.2232842191609929E-2</v>
      </c>
      <c r="Z31" s="10" cm="1">
        <f t="array" ref="Z31:AC31">F29:I29</f>
        <v>4.2700000107288361E-2</v>
      </c>
      <c r="AA31" s="10">
        <v>0.10350000113248825</v>
      </c>
      <c r="AB31" s="10">
        <v>0.10530000180006027</v>
      </c>
      <c r="AC31" s="10">
        <v>0.10710000246763229</v>
      </c>
      <c r="AD31" s="10">
        <f t="shared" si="4"/>
        <v>0.10530000180006027</v>
      </c>
      <c r="AE31" s="10">
        <f t="shared" si="5"/>
        <v>0.42120000720024109</v>
      </c>
      <c r="AF31" s="10">
        <f t="shared" si="7"/>
        <v>0.396567342609354</v>
      </c>
      <c r="AG31" s="10">
        <f t="shared" si="1"/>
        <v>9.3900225992400053</v>
      </c>
      <c r="AH31">
        <v>16</v>
      </c>
    </row>
    <row r="35" spans="1:13" x14ac:dyDescent="0.35">
      <c r="A35" t="s">
        <v>36</v>
      </c>
      <c r="B35" s="2" t="s">
        <v>44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44</v>
      </c>
    </row>
    <row r="47" spans="1:13" x14ac:dyDescent="0.35">
      <c r="B47" t="s">
        <v>26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6.0100000351667404E-2</v>
      </c>
      <c r="C49">
        <v>0.12039999663829803</v>
      </c>
      <c r="D49">
        <v>0.12530000507831573</v>
      </c>
      <c r="E49">
        <v>0.125</v>
      </c>
      <c r="F49">
        <v>4.6199999749660492E-2</v>
      </c>
      <c r="G49">
        <v>7.4299998581409454E-2</v>
      </c>
      <c r="H49">
        <v>8.060000091791153E-2</v>
      </c>
      <c r="I49">
        <v>8.0799996852874756E-2</v>
      </c>
      <c r="J49">
        <v>4.5099999755620956E-2</v>
      </c>
      <c r="K49">
        <v>9.6799999475479126E-2</v>
      </c>
      <c r="L49">
        <v>9.2500001192092896E-2</v>
      </c>
      <c r="M49">
        <v>8.6999997496604919E-2</v>
      </c>
    </row>
    <row r="50" spans="1:13" x14ac:dyDescent="0.35">
      <c r="A50" s="3" t="s">
        <v>29</v>
      </c>
      <c r="B50">
        <v>4.6900000423192978E-2</v>
      </c>
      <c r="C50">
        <v>8.919999748468399E-2</v>
      </c>
      <c r="D50">
        <v>8.6999997496604919E-2</v>
      </c>
      <c r="E50">
        <v>8.9900001883506775E-2</v>
      </c>
      <c r="F50">
        <v>4.830000177025795E-2</v>
      </c>
      <c r="G50">
        <v>8.6999997496604919E-2</v>
      </c>
      <c r="H50">
        <v>8.3999998867511749E-2</v>
      </c>
      <c r="I50">
        <v>8.3800002932548523E-2</v>
      </c>
      <c r="J50">
        <v>4.9699999392032623E-2</v>
      </c>
      <c r="K50">
        <v>9.1300003230571747E-2</v>
      </c>
      <c r="L50">
        <v>9.3999996781349182E-2</v>
      </c>
      <c r="M50">
        <v>9.7800001502037048E-2</v>
      </c>
    </row>
    <row r="51" spans="1:13" x14ac:dyDescent="0.35">
      <c r="A51" s="3" t="s">
        <v>30</v>
      </c>
      <c r="B51">
        <v>4.6300001442432404E-2</v>
      </c>
      <c r="C51">
        <v>7.890000194311142E-2</v>
      </c>
      <c r="D51">
        <v>7.7799998223781586E-2</v>
      </c>
      <c r="E51">
        <v>7.9199999570846558E-2</v>
      </c>
      <c r="F51">
        <v>4.5200001448392868E-2</v>
      </c>
      <c r="G51">
        <v>7.5999997556209564E-2</v>
      </c>
      <c r="H51">
        <v>7.680000364780426E-2</v>
      </c>
      <c r="I51">
        <v>7.6999999582767487E-2</v>
      </c>
      <c r="J51">
        <v>4.1099999099969864E-2</v>
      </c>
      <c r="K51">
        <v>4.1600000113248825E-2</v>
      </c>
      <c r="L51">
        <v>4.1299998760223389E-2</v>
      </c>
      <c r="M51">
        <v>4.2300000786781311E-2</v>
      </c>
    </row>
    <row r="52" spans="1:13" x14ac:dyDescent="0.35">
      <c r="A52" s="3" t="s">
        <v>31</v>
      </c>
      <c r="B52">
        <v>4.6799998730421066E-2</v>
      </c>
      <c r="C52">
        <v>8.6499996483325958E-2</v>
      </c>
      <c r="D52">
        <v>8.5900001227855682E-2</v>
      </c>
      <c r="E52">
        <v>8.7800003588199615E-2</v>
      </c>
      <c r="F52">
        <v>5.2099999040365219E-2</v>
      </c>
      <c r="G52">
        <v>9.3999996781349182E-2</v>
      </c>
      <c r="H52">
        <v>9.7000002861022949E-2</v>
      </c>
      <c r="I52">
        <v>9.7499996423721313E-2</v>
      </c>
      <c r="J52">
        <v>4.5899998396635056E-2</v>
      </c>
      <c r="K52">
        <v>9.9299997091293335E-2</v>
      </c>
      <c r="L52">
        <v>8.9000001549720764E-2</v>
      </c>
      <c r="M52">
        <v>9.0199999511241913E-2</v>
      </c>
    </row>
    <row r="53" spans="1:13" x14ac:dyDescent="0.35">
      <c r="A53" s="3" t="s">
        <v>32</v>
      </c>
      <c r="B53">
        <v>4.2100001126527786E-2</v>
      </c>
      <c r="C53">
        <v>9.9799998104572296E-2</v>
      </c>
      <c r="D53">
        <v>0.1054999977350235</v>
      </c>
      <c r="E53">
        <v>9.8099999129772186E-2</v>
      </c>
      <c r="F53">
        <v>4.6100001782178879E-2</v>
      </c>
      <c r="G53">
        <v>8.3999998867511749E-2</v>
      </c>
      <c r="H53">
        <v>8.5600003600120544E-2</v>
      </c>
      <c r="I53">
        <v>8.489999920129776E-2</v>
      </c>
      <c r="J53">
        <v>4.3800000101327896E-2</v>
      </c>
      <c r="K53">
        <v>8.320000022649765E-2</v>
      </c>
      <c r="L53">
        <v>8.659999817609787E-2</v>
      </c>
      <c r="M53">
        <v>8.4600001573562622E-2</v>
      </c>
    </row>
    <row r="54" spans="1:13" x14ac:dyDescent="0.35">
      <c r="A54" s="3" t="s">
        <v>33</v>
      </c>
      <c r="B54">
        <v>4.9300000071525574E-2</v>
      </c>
      <c r="C54">
        <v>8.5600003600120544E-2</v>
      </c>
      <c r="D54">
        <v>8.2099996507167816E-2</v>
      </c>
      <c r="E54">
        <v>8.8100001215934753E-2</v>
      </c>
      <c r="F54">
        <v>4.4900000095367432E-2</v>
      </c>
      <c r="G54">
        <v>8.060000091791153E-2</v>
      </c>
      <c r="H54">
        <v>7.9300001263618469E-2</v>
      </c>
      <c r="I54">
        <v>7.7799998223781586E-2</v>
      </c>
      <c r="J54">
        <v>4.1700001806020737E-2</v>
      </c>
      <c r="K54">
        <v>4.3699998408555984E-2</v>
      </c>
      <c r="L54">
        <v>4.5400001108646393E-2</v>
      </c>
      <c r="M54">
        <v>4.3699998408555984E-2</v>
      </c>
    </row>
    <row r="55" spans="1:13" x14ac:dyDescent="0.35">
      <c r="A55" s="3" t="s">
        <v>34</v>
      </c>
      <c r="B55">
        <v>4.1099999099969864E-2</v>
      </c>
      <c r="C55">
        <v>4.2500000447034836E-2</v>
      </c>
      <c r="D55">
        <v>4.2500000447034836E-2</v>
      </c>
      <c r="E55">
        <v>4.2700000107288361E-2</v>
      </c>
      <c r="F55">
        <v>4.2300000786781311E-2</v>
      </c>
      <c r="G55">
        <v>4.2399998754262924E-2</v>
      </c>
      <c r="H55">
        <v>4.2800001800060272E-2</v>
      </c>
      <c r="I55">
        <v>4.2599998414516449E-2</v>
      </c>
      <c r="J55">
        <v>4.179999977350235E-2</v>
      </c>
      <c r="K55">
        <v>4.1600000113248825E-2</v>
      </c>
      <c r="L55">
        <v>4.2399998754262924E-2</v>
      </c>
      <c r="M55">
        <v>4.2800001800060272E-2</v>
      </c>
    </row>
    <row r="56" spans="1:13" x14ac:dyDescent="0.35">
      <c r="A56" s="3" t="s">
        <v>35</v>
      </c>
      <c r="B56">
        <v>0.39669999480247498</v>
      </c>
      <c r="C56">
        <v>0.258899986743927</v>
      </c>
      <c r="D56">
        <v>0.16410000622272491</v>
      </c>
      <c r="E56">
        <v>0.12129999697208405</v>
      </c>
      <c r="F56">
        <v>0.10050000250339508</v>
      </c>
      <c r="G56">
        <v>7.5999997556209564E-2</v>
      </c>
      <c r="H56">
        <v>6.9399997591972351E-2</v>
      </c>
      <c r="I56">
        <v>5.8299999684095383E-2</v>
      </c>
      <c r="J56">
        <v>4.3000001460313797E-2</v>
      </c>
      <c r="K56">
        <v>4.3600000441074371E-2</v>
      </c>
      <c r="L56">
        <v>4.3200001120567322E-2</v>
      </c>
      <c r="M56">
        <v>4.2500000447034836E-2</v>
      </c>
    </row>
    <row r="60" spans="1:13" x14ac:dyDescent="0.35">
      <c r="A60" t="s">
        <v>36</v>
      </c>
      <c r="B60" s="2" t="s">
        <v>45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45754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4.9499999731779099E-2</v>
      </c>
      <c r="C24">
        <v>0.19920000433921814</v>
      </c>
      <c r="D24">
        <v>0.20219999551773071</v>
      </c>
      <c r="E24">
        <v>0.21840000152587891</v>
      </c>
      <c r="F24">
        <v>3.9799999445676804E-2</v>
      </c>
      <c r="G24">
        <v>0.12829999625682831</v>
      </c>
      <c r="H24">
        <v>0.12729999423027039</v>
      </c>
      <c r="I24">
        <v>0.13249999284744263</v>
      </c>
      <c r="J24">
        <v>4.1999999433755875E-2</v>
      </c>
      <c r="K24">
        <v>0.14429999887943268</v>
      </c>
      <c r="L24">
        <v>0.14159999787807465</v>
      </c>
      <c r="M24">
        <v>0.13560000061988831</v>
      </c>
    </row>
    <row r="25" spans="1:13" x14ac:dyDescent="0.35">
      <c r="A25" s="3" t="s">
        <v>29</v>
      </c>
      <c r="B25">
        <v>4.14000004529953E-2</v>
      </c>
      <c r="C25">
        <v>0.11389999836683273</v>
      </c>
      <c r="D25">
        <v>0.11580000072717667</v>
      </c>
      <c r="E25">
        <v>0.11410000175237656</v>
      </c>
      <c r="F25">
        <v>4.3000001460313797E-2</v>
      </c>
      <c r="G25">
        <v>0.14180000126361847</v>
      </c>
      <c r="H25">
        <v>0.13539999723434448</v>
      </c>
      <c r="I25">
        <v>0.14159999787807465</v>
      </c>
      <c r="J25">
        <v>4.3699998408555984E-2</v>
      </c>
      <c r="K25">
        <v>0.17749999463558197</v>
      </c>
      <c r="L25">
        <v>0.17159999907016754</v>
      </c>
      <c r="M25">
        <v>0.17350000143051147</v>
      </c>
    </row>
    <row r="26" spans="1:13" x14ac:dyDescent="0.35">
      <c r="A26" s="3" t="s">
        <v>30</v>
      </c>
      <c r="B26">
        <v>4.479999840259552E-2</v>
      </c>
      <c r="C26">
        <v>0.16359999775886536</v>
      </c>
      <c r="D26">
        <v>0.16650000214576721</v>
      </c>
      <c r="E26">
        <v>0.16670000553131104</v>
      </c>
      <c r="F26">
        <v>4.349999874830246E-2</v>
      </c>
      <c r="G26">
        <v>0.11940000206232071</v>
      </c>
      <c r="H26">
        <v>0.11810000240802765</v>
      </c>
      <c r="I26">
        <v>0.12099999934434891</v>
      </c>
      <c r="J26">
        <v>4.349999874830246E-2</v>
      </c>
      <c r="K26">
        <v>5.9300001710653305E-2</v>
      </c>
      <c r="L26">
        <v>5.9300001710653305E-2</v>
      </c>
      <c r="M26">
        <v>6.379999965429306E-2</v>
      </c>
    </row>
    <row r="27" spans="1:13" x14ac:dyDescent="0.35">
      <c r="A27" s="3" t="s">
        <v>31</v>
      </c>
      <c r="B27">
        <v>4.1700001806020737E-2</v>
      </c>
      <c r="C27">
        <v>0.15889999270439148</v>
      </c>
      <c r="D27">
        <v>0.17069999873638153</v>
      </c>
      <c r="E27">
        <v>0.17260000109672546</v>
      </c>
      <c r="F27">
        <v>4.3800000101327896E-2</v>
      </c>
      <c r="G27">
        <v>0.14569999277591705</v>
      </c>
      <c r="H27">
        <v>0.14480000734329224</v>
      </c>
      <c r="I27">
        <v>0.14749999344348907</v>
      </c>
      <c r="J27">
        <v>4.179999977350235E-2</v>
      </c>
      <c r="K27">
        <v>0.11590000241994858</v>
      </c>
      <c r="L27">
        <v>0.1103999987244606</v>
      </c>
      <c r="M27">
        <v>0.11190000176429749</v>
      </c>
    </row>
    <row r="28" spans="1:13" x14ac:dyDescent="0.35">
      <c r="A28" s="3" t="s">
        <v>32</v>
      </c>
      <c r="B28">
        <v>3.7999998778104782E-2</v>
      </c>
      <c r="C28">
        <v>8.1200003623962402E-2</v>
      </c>
      <c r="D28">
        <v>8.4799997508525848E-2</v>
      </c>
      <c r="E28">
        <v>8.7700001895427704E-2</v>
      </c>
      <c r="F28">
        <v>4.050000011920929E-2</v>
      </c>
      <c r="G28">
        <v>0.17870000004768372</v>
      </c>
      <c r="H28">
        <v>0.17129999399185181</v>
      </c>
      <c r="I28">
        <v>0.18619999289512634</v>
      </c>
      <c r="J28">
        <v>4.5299999415874481E-2</v>
      </c>
      <c r="K28">
        <v>0.18860000371932983</v>
      </c>
      <c r="L28">
        <v>0.19349999725818634</v>
      </c>
      <c r="M28">
        <v>0.20080000162124634</v>
      </c>
    </row>
    <row r="29" spans="1:13" x14ac:dyDescent="0.35">
      <c r="A29" s="3" t="s">
        <v>33</v>
      </c>
      <c r="B29">
        <v>4.3400000780820847E-2</v>
      </c>
      <c r="C29">
        <v>0.15099999308586121</v>
      </c>
      <c r="D29">
        <v>0.15680000185966492</v>
      </c>
      <c r="E29">
        <v>0.16130000352859497</v>
      </c>
      <c r="F29">
        <v>4.2700000107288361E-2</v>
      </c>
      <c r="G29">
        <v>0.10350000113248825</v>
      </c>
      <c r="H29">
        <v>0.10530000180006027</v>
      </c>
      <c r="I29">
        <v>0.10710000246763229</v>
      </c>
      <c r="J29">
        <v>4.1200000792741776E-2</v>
      </c>
      <c r="K29">
        <v>5.8100000023841858E-2</v>
      </c>
      <c r="L29">
        <v>5.7700000703334808E-2</v>
      </c>
      <c r="M29">
        <v>6.2199998646974564E-2</v>
      </c>
    </row>
    <row r="30" spans="1:13" x14ac:dyDescent="0.35">
      <c r="A30" s="3" t="s">
        <v>34</v>
      </c>
      <c r="B30">
        <v>4.349999874830246E-2</v>
      </c>
      <c r="C30">
        <v>4.4100001454353333E-2</v>
      </c>
      <c r="D30">
        <v>4.4300001114606857E-2</v>
      </c>
      <c r="E30">
        <v>4.4199999421834946E-2</v>
      </c>
      <c r="F30">
        <v>4.4700000435113907E-2</v>
      </c>
      <c r="G30">
        <v>4.3699998408555984E-2</v>
      </c>
      <c r="H30">
        <v>4.3600000441074371E-2</v>
      </c>
      <c r="I30">
        <v>4.4300001114606857E-2</v>
      </c>
      <c r="J30">
        <v>4.4199999421834946E-2</v>
      </c>
      <c r="K30">
        <v>4.3200001120567322E-2</v>
      </c>
      <c r="L30">
        <v>4.3900001794099808E-2</v>
      </c>
      <c r="M30">
        <v>4.4900000095367432E-2</v>
      </c>
    </row>
    <row r="31" spans="1:13" x14ac:dyDescent="0.35">
      <c r="A31" s="3" t="s">
        <v>35</v>
      </c>
      <c r="B31">
        <v>0.75400000810623169</v>
      </c>
      <c r="C31">
        <v>0.42230001091957092</v>
      </c>
      <c r="D31">
        <v>0.26309999823570251</v>
      </c>
      <c r="E31">
        <v>0.15659999847412109</v>
      </c>
      <c r="F31">
        <v>0.11819999665021896</v>
      </c>
      <c r="G31">
        <v>8.7800003588199615E-2</v>
      </c>
      <c r="H31">
        <v>8.4100000560283661E-2</v>
      </c>
      <c r="I31">
        <v>6.8199999630451202E-2</v>
      </c>
      <c r="J31">
        <v>6.6299997270107269E-2</v>
      </c>
      <c r="K31">
        <v>5.5500000715255737E-2</v>
      </c>
      <c r="L31">
        <v>4.2399998754262924E-2</v>
      </c>
      <c r="M31">
        <v>4.1600000113248825E-2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4.8999998718500137E-2</v>
      </c>
      <c r="C49">
        <v>0.1453000009059906</v>
      </c>
      <c r="D49">
        <v>0.14880000054836273</v>
      </c>
      <c r="E49">
        <v>0.15629999339580536</v>
      </c>
      <c r="F49">
        <v>4.0300000458955765E-2</v>
      </c>
      <c r="G49">
        <v>9.8399996757507324E-2</v>
      </c>
      <c r="H49">
        <v>9.7300000488758087E-2</v>
      </c>
      <c r="I49">
        <v>0.10130000114440918</v>
      </c>
      <c r="J49">
        <v>4.2100001126527786E-2</v>
      </c>
      <c r="K49">
        <v>0.10869999974966049</v>
      </c>
      <c r="L49">
        <v>0.1062999963760376</v>
      </c>
      <c r="M49">
        <v>0.1031000018119812</v>
      </c>
    </row>
    <row r="50" spans="1:13" x14ac:dyDescent="0.35">
      <c r="A50" s="3" t="s">
        <v>29</v>
      </c>
      <c r="B50">
        <v>4.1900001466274261E-2</v>
      </c>
      <c r="C50">
        <v>9.3699999153614044E-2</v>
      </c>
      <c r="D50">
        <v>9.0999998152256012E-2</v>
      </c>
      <c r="E50">
        <v>9.6000000834465027E-2</v>
      </c>
      <c r="F50">
        <v>4.3299999088048935E-2</v>
      </c>
      <c r="G50">
        <v>0.10869999974966049</v>
      </c>
      <c r="H50">
        <v>0.10350000113248825</v>
      </c>
      <c r="I50">
        <v>0.10819999873638153</v>
      </c>
      <c r="J50">
        <v>4.3900001794099808E-2</v>
      </c>
      <c r="K50">
        <v>0.1307000070810318</v>
      </c>
      <c r="L50">
        <v>0.12669999897480011</v>
      </c>
      <c r="M50">
        <v>0.1281999945640564</v>
      </c>
    </row>
    <row r="51" spans="1:13" x14ac:dyDescent="0.35">
      <c r="A51" s="3" t="s">
        <v>30</v>
      </c>
      <c r="B51">
        <v>4.349999874830246E-2</v>
      </c>
      <c r="C51">
        <v>0.12099999934434891</v>
      </c>
      <c r="D51">
        <v>0.12290000170469284</v>
      </c>
      <c r="E51">
        <v>0.12449999898672104</v>
      </c>
      <c r="F51">
        <v>4.179999977350235E-2</v>
      </c>
      <c r="G51">
        <v>9.5600001513957977E-2</v>
      </c>
      <c r="H51">
        <v>9.1700002551078796E-2</v>
      </c>
      <c r="I51">
        <v>9.4499997794628143E-2</v>
      </c>
      <c r="J51">
        <v>4.2100001126527786E-2</v>
      </c>
      <c r="K51">
        <v>5.3300000727176666E-2</v>
      </c>
      <c r="L51">
        <v>5.2700001746416092E-2</v>
      </c>
      <c r="M51">
        <v>5.7500001043081284E-2</v>
      </c>
    </row>
    <row r="52" spans="1:13" x14ac:dyDescent="0.35">
      <c r="A52" s="3" t="s">
        <v>31</v>
      </c>
      <c r="B52">
        <v>4.2500000447034836E-2</v>
      </c>
      <c r="C52">
        <v>0.11980000138282776</v>
      </c>
      <c r="D52">
        <v>0.12700000405311584</v>
      </c>
      <c r="E52">
        <v>0.12870000302791595</v>
      </c>
      <c r="F52">
        <v>4.4599998742341995E-2</v>
      </c>
      <c r="G52">
        <v>0.11150000244379044</v>
      </c>
      <c r="H52">
        <v>0.1103999987244606</v>
      </c>
      <c r="I52">
        <v>0.11010000109672546</v>
      </c>
      <c r="J52">
        <v>4.2399998754262924E-2</v>
      </c>
      <c r="K52">
        <v>9.1099999845027924E-2</v>
      </c>
      <c r="L52">
        <v>8.6699999868869781E-2</v>
      </c>
      <c r="M52">
        <v>8.8699996471405029E-2</v>
      </c>
    </row>
    <row r="53" spans="1:13" x14ac:dyDescent="0.35">
      <c r="A53" s="3" t="s">
        <v>32</v>
      </c>
      <c r="B53">
        <v>3.7900000810623169E-2</v>
      </c>
      <c r="C53">
        <v>6.7800000309944153E-2</v>
      </c>
      <c r="D53">
        <v>7.0100001990795135E-2</v>
      </c>
      <c r="E53">
        <v>7.2300001978874207E-2</v>
      </c>
      <c r="F53">
        <v>4.1099999099969864E-2</v>
      </c>
      <c r="G53">
        <v>0.13060000538825989</v>
      </c>
      <c r="H53">
        <v>0.12649999558925629</v>
      </c>
      <c r="I53">
        <v>0.13490000367164612</v>
      </c>
      <c r="J53">
        <v>4.5299999415874481E-2</v>
      </c>
      <c r="K53">
        <v>0.13709999620914459</v>
      </c>
      <c r="L53">
        <v>0.14010000228881836</v>
      </c>
      <c r="M53">
        <v>0.14509999752044678</v>
      </c>
    </row>
    <row r="54" spans="1:13" x14ac:dyDescent="0.35">
      <c r="A54" s="3" t="s">
        <v>33</v>
      </c>
      <c r="B54">
        <v>4.3299999088048935E-2</v>
      </c>
      <c r="C54">
        <v>0.11379999667406082</v>
      </c>
      <c r="D54">
        <v>0.11590000241994858</v>
      </c>
      <c r="E54">
        <v>0.12259999662637711</v>
      </c>
      <c r="F54">
        <v>4.2599998414516449E-2</v>
      </c>
      <c r="G54">
        <v>8.3800002932548523E-2</v>
      </c>
      <c r="H54">
        <v>8.5900001227855682E-2</v>
      </c>
      <c r="I54">
        <v>8.6699999868869781E-2</v>
      </c>
      <c r="J54">
        <v>4.0899999439716339E-2</v>
      </c>
      <c r="K54">
        <v>5.3399998694658279E-2</v>
      </c>
      <c r="L54">
        <v>5.2700001746416092E-2</v>
      </c>
      <c r="M54">
        <v>5.6200001388788223E-2</v>
      </c>
    </row>
    <row r="55" spans="1:13" x14ac:dyDescent="0.35">
      <c r="A55" s="3" t="s">
        <v>34</v>
      </c>
      <c r="B55">
        <v>4.1200000792741776E-2</v>
      </c>
      <c r="C55">
        <v>4.2500000447034836E-2</v>
      </c>
      <c r="D55">
        <v>4.2700000107288361E-2</v>
      </c>
      <c r="E55">
        <v>4.2899999767541885E-2</v>
      </c>
      <c r="F55">
        <v>4.3000001460313797E-2</v>
      </c>
      <c r="G55">
        <v>4.2700000107288361E-2</v>
      </c>
      <c r="H55">
        <v>4.2300000786781311E-2</v>
      </c>
      <c r="I55">
        <v>4.2500000447034836E-2</v>
      </c>
      <c r="J55">
        <v>4.179999977350235E-2</v>
      </c>
      <c r="K55">
        <v>4.179999977350235E-2</v>
      </c>
      <c r="L55">
        <v>4.2399998754262924E-2</v>
      </c>
      <c r="M55">
        <v>4.2899999767541885E-2</v>
      </c>
    </row>
    <row r="56" spans="1:13" x14ac:dyDescent="0.35">
      <c r="A56" s="3" t="s">
        <v>35</v>
      </c>
      <c r="B56">
        <v>0.50160002708435059</v>
      </c>
      <c r="C56">
        <v>0.28870001435279846</v>
      </c>
      <c r="D56">
        <v>0.18770000338554382</v>
      </c>
      <c r="E56">
        <v>0.11749999970197678</v>
      </c>
      <c r="F56">
        <v>9.4200000166893005E-2</v>
      </c>
      <c r="G56">
        <v>7.5699999928474426E-2</v>
      </c>
      <c r="H56">
        <v>7.4600003659725189E-2</v>
      </c>
      <c r="I56">
        <v>6.2799997627735138E-2</v>
      </c>
      <c r="J56">
        <v>6.080000102519989E-2</v>
      </c>
      <c r="K56">
        <v>5.5300001055002213E-2</v>
      </c>
      <c r="L56">
        <v>4.2599998414516449E-2</v>
      </c>
      <c r="M56">
        <v>4.2100001126527786E-2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NTUuOXwxNDcyNzgvNDMvRW50cnlQYXJ0LzM2MDA2NzQ0MDB8MTQxLjk=</eid>
  <version>1</version>
  <updated-at>2025-07-04T02:31:38Z</updated-at>
</LabArchives>
</file>

<file path=customXml/itemProps1.xml><?xml version="1.0" encoding="utf-8"?>
<ds:datastoreItem xmlns:ds="http://schemas.openxmlformats.org/officeDocument/2006/customXml" ds:itemID="{5177206A-F469-4085-B4DE-89240CEBCD0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2025-07-04T02:29:21Z</dcterms:created>
  <dcterms:modified xsi:type="dcterms:W3CDTF">2025-07-05T01:18:37Z</dcterms:modified>
</cp:coreProperties>
</file>