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91 RESULTS\"/>
    </mc:Choice>
  </mc:AlternateContent>
  <xr:revisionPtr revIDLastSave="0" documentId="13_ncr:1_{F0557F33-5A35-408F-924E-43082A645F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3" l="1" a="1"/>
  <c r="AK19" i="3" s="1"/>
  <c r="Z31" i="3" a="1"/>
  <c r="AD31" i="3" s="1"/>
  <c r="AE31" i="3" s="1"/>
  <c r="S31" i="3" a="1"/>
  <c r="W31" i="3" s="1"/>
  <c r="Z30" i="3" a="1"/>
  <c r="AD30" i="3" s="1"/>
  <c r="AE30" i="3" s="1"/>
  <c r="S30" i="3" a="1"/>
  <c r="W30" i="3" s="1"/>
  <c r="Z29" i="3" a="1"/>
  <c r="Z29" i="3" s="1"/>
  <c r="W29" i="3"/>
  <c r="S29" i="3"/>
  <c r="S29" i="3" a="1"/>
  <c r="Z28" i="3" a="1"/>
  <c r="AD28" i="3" s="1"/>
  <c r="AE28" i="3" s="1"/>
  <c r="S28" i="3" a="1"/>
  <c r="W28" i="3" s="1"/>
  <c r="Z27" i="3" a="1"/>
  <c r="AD27" i="3" s="1"/>
  <c r="AE27" i="3" s="1"/>
  <c r="S27" i="3" a="1"/>
  <c r="W27" i="3" s="1"/>
  <c r="Z26" i="3" a="1"/>
  <c r="AD26" i="3" s="1"/>
  <c r="AE26" i="3" s="1"/>
  <c r="W26" i="3"/>
  <c r="S26" i="3" a="1"/>
  <c r="S26" i="3" s="1"/>
  <c r="Z25" i="3" a="1"/>
  <c r="AD25" i="3" s="1"/>
  <c r="AE25" i="3" s="1"/>
  <c r="S25" i="3" a="1"/>
  <c r="W25" i="3" s="1"/>
  <c r="Z24" i="3" a="1"/>
  <c r="AD24" i="3" s="1"/>
  <c r="AE24" i="3" s="1"/>
  <c r="S24" i="3" a="1"/>
  <c r="S24" i="3" s="1"/>
  <c r="Z23" i="3" a="1"/>
  <c r="AD23" i="3" s="1"/>
  <c r="AE23" i="3" s="1"/>
  <c r="S23" i="3" a="1"/>
  <c r="W23" i="3" s="1"/>
  <c r="Z22" i="3" a="1"/>
  <c r="AD22" i="3" s="1"/>
  <c r="AE22" i="3" s="1"/>
  <c r="S22" i="3" a="1"/>
  <c r="W22" i="3" s="1"/>
  <c r="X22" i="3" s="1"/>
  <c r="AD21" i="3"/>
  <c r="AE21" i="3" s="1"/>
  <c r="Z21" i="3"/>
  <c r="Z21" i="3" a="1"/>
  <c r="S21" i="3" a="1"/>
  <c r="W21" i="3" s="1"/>
  <c r="Z20" i="3" a="1"/>
  <c r="Z20" i="3" s="1"/>
  <c r="S20" i="3" a="1"/>
  <c r="W20" i="3" s="1"/>
  <c r="Z19" i="3" a="1"/>
  <c r="Z19" i="3" s="1"/>
  <c r="S19" i="3" a="1"/>
  <c r="W19" i="3" s="1"/>
  <c r="Z18" i="3" a="1"/>
  <c r="AD18" i="3" s="1"/>
  <c r="AE18" i="3" s="1"/>
  <c r="S18" i="3" a="1"/>
  <c r="W18" i="3" s="1"/>
  <c r="Z17" i="3" a="1"/>
  <c r="AD17" i="3" s="1"/>
  <c r="AE17" i="3" s="1"/>
  <c r="S17" i="3" a="1"/>
  <c r="W17" i="3" s="1"/>
  <c r="Z16" i="3" a="1"/>
  <c r="Z16" i="3" s="1"/>
  <c r="S16" i="3" a="1"/>
  <c r="W16" i="3" s="1"/>
  <c r="AK15" i="3" a="1"/>
  <c r="AK15" i="3" s="1"/>
  <c r="AU18" i="3" l="1"/>
  <c r="AV20" i="3"/>
  <c r="AV19" i="3"/>
  <c r="X25" i="3"/>
  <c r="X27" i="3"/>
  <c r="X28" i="3"/>
  <c r="AW15" i="3"/>
  <c r="AF22" i="3" s="1"/>
  <c r="AW14" i="3"/>
  <c r="AV13" i="3"/>
  <c r="X16" i="3"/>
  <c r="X17" i="3"/>
  <c r="AF17" i="3"/>
  <c r="AF18" i="3"/>
  <c r="X19" i="3"/>
  <c r="AF21" i="3"/>
  <c r="AF24" i="3"/>
  <c r="AF25" i="3"/>
  <c r="AF26" i="3"/>
  <c r="AF27" i="3"/>
  <c r="AF28" i="3"/>
  <c r="X18" i="3"/>
  <c r="X30" i="3"/>
  <c r="AF30" i="3"/>
  <c r="X31" i="3"/>
  <c r="AF31" i="3"/>
  <c r="X20" i="3"/>
  <c r="X21" i="3"/>
  <c r="X23" i="3"/>
  <c r="S16" i="3"/>
  <c r="Z27" i="3"/>
  <c r="Z30" i="3"/>
  <c r="S25" i="3"/>
  <c r="AD19" i="3"/>
  <c r="AE19" i="3" s="1"/>
  <c r="AF19" i="3" s="1"/>
  <c r="AD20" i="3"/>
  <c r="AE20" i="3" s="1"/>
  <c r="AF20" i="3" s="1"/>
  <c r="X29" i="3"/>
  <c r="Z23" i="3"/>
  <c r="AD29" i="3"/>
  <c r="AE29" i="3" s="1"/>
  <c r="AF29" i="3" s="1"/>
  <c r="W24" i="3"/>
  <c r="S27" i="3"/>
  <c r="S30" i="3"/>
  <c r="S19" i="3"/>
  <c r="AD16" i="3"/>
  <c r="AE16" i="3" s="1"/>
  <c r="AF16" i="3" s="1"/>
  <c r="S28" i="3"/>
  <c r="X26" i="3"/>
  <c r="S18" i="3"/>
  <c r="Z26" i="3"/>
  <c r="S21" i="3"/>
  <c r="Z18" i="3"/>
  <c r="Z24" i="3"/>
  <c r="S22" i="3"/>
  <c r="S31" i="3"/>
  <c r="Z22" i="3"/>
  <c r="S17" i="3"/>
  <c r="Z25" i="3"/>
  <c r="Z28" i="3"/>
  <c r="Z31" i="3"/>
  <c r="S20" i="3"/>
  <c r="Z17" i="3"/>
  <c r="S23" i="3"/>
  <c r="Y22" i="3" l="1"/>
  <c r="AG22" i="3" s="1"/>
  <c r="Y18" i="3"/>
  <c r="AG18" i="3" s="1"/>
  <c r="Y29" i="3"/>
  <c r="AG29" i="3" s="1"/>
  <c r="Y31" i="3"/>
  <c r="AG31" i="3" s="1"/>
  <c r="Y30" i="3"/>
  <c r="AG30" i="3" s="1"/>
  <c r="Y16" i="3"/>
  <c r="AG16" i="3" s="1"/>
  <c r="Y26" i="3"/>
  <c r="AG26" i="3" s="1"/>
  <c r="Y19" i="3"/>
  <c r="AG19" i="3" s="1"/>
  <c r="Y17" i="3"/>
  <c r="AG17" i="3" s="1"/>
  <c r="Y28" i="3"/>
  <c r="AG28" i="3" s="1"/>
  <c r="Y23" i="3"/>
  <c r="Y27" i="3"/>
  <c r="AG27" i="3" s="1"/>
  <c r="Y21" i="3"/>
  <c r="AG21" i="3" s="1"/>
  <c r="Y25" i="3"/>
  <c r="AG25" i="3" s="1"/>
  <c r="Y20" i="3"/>
  <c r="Y24" i="3"/>
  <c r="AG24" i="3" s="1"/>
  <c r="X24" i="3"/>
  <c r="AG20" i="3"/>
  <c r="AF23" i="3"/>
  <c r="AG2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<sst xmlns="http://schemas.openxmlformats.org/spreadsheetml/2006/main" count="162" uniqueCount="84">
  <si>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</si>
  <si>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</si>
  <si>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</si>
  <si>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</si>
  <si>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</si>
  <si>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</si>
  <si>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</si>
  <si>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</si>
  <si>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5:56:47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</si>
  <si>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</si>
  <si>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</si>
  <si>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</si>
  <si>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</si>
  <si>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</si>
  <si>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</si>
  <si>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</si>
  <si>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</si>
  <si>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</si>
  <si>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</si>
  <si>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</si>
  <si>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</si>
  <si>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</si>
  <si>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</si>
  <si>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</si>
  <si>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</si>
  <si>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4/07/2025 5:56:47 PM</t>
  </si>
  <si>
    <t>Temperature: 22.7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</si>
  <si>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</si>
  <si>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</si>
  <si>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</si>
  <si>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</si>
  <si>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</si>
  <si>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</si>
  <si>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</si>
  <si>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</si>
  <si>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</si>
  <si>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</si>
  <si>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4/07/2025 5:57:02 PM</t>
  </si>
  <si>
    <t>Label: protein</t>
  </si>
  <si>
    <t>Temperature: 22.6 °C</t>
  </si>
  <si>
    <t>4/07/2025 5:57:16 PM</t>
  </si>
  <si>
    <t>5:57:44 PM</t>
  </si>
  <si>
    <t>4/07/2025 5:57:44 PM</t>
  </si>
  <si>
    <t>4/07/2025 5:57:57 PM</t>
  </si>
  <si>
    <t>4/07/2025 5:58:10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</si>
  <si>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</si>
  <si>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</si>
  <si>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</si>
  <si>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</si>
  <si>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</si>
  <si>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</si>
  <si>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</si>
  <si>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</si>
  <si>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</si>
  <si>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</si>
  <si>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</si>
  <si>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</si>
  <si>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</si>
  <si>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</si>
  <si>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</si>
  <si>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</si>
  <si>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</si>
  <si>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</si>
  <si>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</si>
  <si>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</si>
  <si>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</si>
  <si>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</si>
  <si>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</si>
  <si>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B4.08A.6</t>
  </si>
  <si>
    <t>B4.08A.2</t>
  </si>
  <si>
    <t>B4.08B.1</t>
  </si>
  <si>
    <t>B4.08B.3</t>
  </si>
  <si>
    <t>B4.08C.2</t>
  </si>
  <si>
    <t>B4.08C.3</t>
  </si>
  <si>
    <t>B4.08D.2</t>
  </si>
  <si>
    <t>B4.08D.4</t>
  </si>
  <si>
    <t>B4.91A.1</t>
  </si>
  <si>
    <t>B4.91A.4</t>
  </si>
  <si>
    <t>B4.91B.2</t>
  </si>
  <si>
    <t>B4.91B.3</t>
  </si>
  <si>
    <t>B4.91C.3</t>
  </si>
  <si>
    <t>B4.91C.6</t>
  </si>
  <si>
    <t>B4.91D.2</t>
  </si>
  <si>
    <t>B4.91D.3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</si>
</sst>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M8" workbookViewId="0">
      <selection activeCell="R16" sqref="R16:AG31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45754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0.9515x + 0.0794   (R² = 0.9982)</v>
      </c>
    </row>
    <row r="14" spans="1:49" ht="15" thickBot="1" x14ac:dyDescent="0.4">
      <c r="AJ14" t="s">
        <v>46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0.95145763490552793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0.81599998474121094</v>
      </c>
      <c r="AL15">
        <v>0.45660001039505005</v>
      </c>
      <c r="AM15">
        <v>0.28279998898506165</v>
      </c>
      <c r="AN15">
        <v>0.17460000514984131</v>
      </c>
      <c r="AO15">
        <v>0.11990000307559967</v>
      </c>
      <c r="AP15">
        <v>9.2500001192092896E-2</v>
      </c>
      <c r="AQ15">
        <v>8.5799999535083771E-2</v>
      </c>
      <c r="AR15">
        <v>0.10149999707937241</v>
      </c>
      <c r="AS15">
        <v>7.5499996542930603E-2</v>
      </c>
      <c r="AT15">
        <v>7.2800002992153168E-2</v>
      </c>
      <c r="AV15" t="s">
        <v>64</v>
      </c>
      <c r="AW15">
        <f>INTERCEPT(_xlfn.ANCHORARRAY(AK15),AK14:AT14)</f>
        <v>7.9425105341861896E-2</v>
      </c>
    </row>
    <row r="16" spans="1:49" x14ac:dyDescent="0.35">
      <c r="A16" t="s">
        <v>17</v>
      </c>
      <c r="E16" t="s">
        <v>18</v>
      </c>
      <c r="R16" s="7" t="s">
        <v>68</v>
      </c>
      <c r="S16" s="8" cm="1">
        <f t="array" ref="S16:V16">B49:E49</f>
        <v>6.1400000005960464E-2</v>
      </c>
      <c r="T16" s="9">
        <v>9.1600000858306885E-2</v>
      </c>
      <c r="U16" s="10">
        <v>8.9299999177455902E-2</v>
      </c>
      <c r="V16" s="10">
        <v>8.9699998497962952E-2</v>
      </c>
      <c r="W16" s="10">
        <f>AVERAGE(T16:V16)</f>
        <v>9.0199999511241913E-2</v>
      </c>
      <c r="X16" s="10">
        <f>W16</f>
        <v>9.0199999511241913E-2</v>
      </c>
      <c r="Y16" s="8">
        <f t="shared" ref="Y16:Y21" si="0">(W16-$AV$20)/$AV$19</f>
        <v>0.11311722359555582</v>
      </c>
      <c r="Z16" s="9" cm="1">
        <f t="array" ref="Z16:AC16">B24:E24</f>
        <v>4.0899999439716339E-2</v>
      </c>
      <c r="AA16" s="10">
        <v>0.15440000593662262</v>
      </c>
      <c r="AB16" s="10">
        <v>0.16439999639987946</v>
      </c>
      <c r="AC16" s="10">
        <v>0.16580000519752502</v>
      </c>
      <c r="AD16" s="10">
        <f>AVERAGE(AA16:AC16)</f>
        <v>0.16153333584467569</v>
      </c>
      <c r="AE16" s="10">
        <f>AD16*4</f>
        <v>0.64613334337870276</v>
      </c>
      <c r="AF16" s="10">
        <f>(AE16-$AW$15)/$AW$14</f>
        <v>0.59562109467239754</v>
      </c>
      <c r="AG16" s="10">
        <f t="shared" ref="AG16:AG31" si="1">AF16/Y16</f>
        <v>5.2655208087674321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69</v>
      </c>
      <c r="S17" s="8" cm="1">
        <f t="array" ref="S17:V17">F49:I49</f>
        <v>4.3400000780820847E-2</v>
      </c>
      <c r="T17" s="9">
        <v>8.6499996483325958E-2</v>
      </c>
      <c r="U17" s="10">
        <v>6.4599998295307159E-2</v>
      </c>
      <c r="V17" s="10">
        <v>8.4299996495246887E-2</v>
      </c>
      <c r="W17" s="10">
        <f t="shared" ref="W17:W31" si="2">AVERAGE(T17:V17)</f>
        <v>7.8466663757960006E-2</v>
      </c>
      <c r="X17" s="10">
        <f t="shared" ref="X17:X31" si="3">W17</f>
        <v>7.8466663757960006E-2</v>
      </c>
      <c r="Y17" s="8">
        <f t="shared" si="0"/>
        <v>5.7344573364617624E-2</v>
      </c>
      <c r="Z17" s="9" cm="1">
        <f t="array" ref="Z17:AC17">F24:I24</f>
        <v>3.9299998432397842E-2</v>
      </c>
      <c r="AA17" s="10">
        <v>0.14669999480247498</v>
      </c>
      <c r="AB17" s="10">
        <v>0.14309999346733093</v>
      </c>
      <c r="AC17" s="10">
        <v>0.14159999787807465</v>
      </c>
      <c r="AD17" s="10">
        <f t="shared" ref="AD17:AD31" si="4">AVERAGE(AA17:AC17)</f>
        <v>0.14379999538262686</v>
      </c>
      <c r="AE17" s="10">
        <f t="shared" ref="AE17:AE31" si="5">AD17*4</f>
        <v>0.57519998153050744</v>
      </c>
      <c r="AF17" s="10">
        <f t="shared" ref="AF17:AF21" si="6">(AE17-$AW$15)/$AW$14</f>
        <v>0.52106878751135566</v>
      </c>
      <c r="AG17" s="10">
        <f t="shared" si="1"/>
        <v>9.086627677883504</v>
      </c>
      <c r="AH17">
        <v>2</v>
      </c>
      <c r="AJ17" t="s">
        <v>65</v>
      </c>
    </row>
    <row r="18" spans="1:48" ht="15" thickBot="1" x14ac:dyDescent="0.4">
      <c r="A18" t="s">
        <v>21</v>
      </c>
      <c r="E18">
        <v>30</v>
      </c>
      <c r="R18" s="11" t="s">
        <v>70</v>
      </c>
      <c r="S18" s="8" cm="1">
        <f t="array" ref="S18:V18">J49:M49</f>
        <v>4.3800000101327896E-2</v>
      </c>
      <c r="T18" s="9">
        <v>8.2699999213218689E-2</v>
      </c>
      <c r="U18" s="10">
        <v>8.4799997508525848E-2</v>
      </c>
      <c r="V18" s="10">
        <v>8.6699999868869781E-2</v>
      </c>
      <c r="W18" s="10">
        <f t="shared" si="2"/>
        <v>8.4733332196871444E-2</v>
      </c>
      <c r="X18" s="10">
        <f t="shared" si="3"/>
        <v>8.4733332196871444E-2</v>
      </c>
      <c r="Y18" s="8">
        <f t="shared" si="0"/>
        <v>8.7132241109394021E-2</v>
      </c>
      <c r="Z18" s="9" cm="1">
        <f t="array" ref="Z18:AC18">J24:M24</f>
        <v>3.7399999797344208E-2</v>
      </c>
      <c r="AA18" s="10">
        <v>0.1039000004529953</v>
      </c>
      <c r="AB18" s="10">
        <v>0.10930000245571136</v>
      </c>
      <c r="AC18" s="10">
        <v>0.10740000009536743</v>
      </c>
      <c r="AD18" s="10">
        <f t="shared" si="4"/>
        <v>0.1068666676680247</v>
      </c>
      <c r="AE18" s="10">
        <f t="shared" si="5"/>
        <v>0.42746667067209881</v>
      </c>
      <c r="AF18" s="10">
        <f t="shared" si="6"/>
        <v>0.3657982789373429</v>
      </c>
      <c r="AG18" s="10">
        <f t="shared" si="1"/>
        <v>4.1981966064442817</v>
      </c>
      <c r="AH18">
        <v>3</v>
      </c>
      <c r="AJ18" t="s">
        <v>66</v>
      </c>
      <c r="AK18" s="5"/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0.2104x + 0.0664   (R² = 0.9698)</v>
      </c>
    </row>
    <row r="19" spans="1:48" x14ac:dyDescent="0.35">
      <c r="A19" t="s">
        <v>22</v>
      </c>
      <c r="E19">
        <v>0</v>
      </c>
      <c r="F19" t="s">
        <v>23</v>
      </c>
      <c r="R19" s="11" t="s">
        <v>71</v>
      </c>
      <c r="S19" s="8" cm="1">
        <f t="array" ref="S19:V19">B50:E50</f>
        <v>4.6900000423192978E-2</v>
      </c>
      <c r="T19" s="9">
        <v>9.2500001192092896E-2</v>
      </c>
      <c r="U19" s="10">
        <v>8.919999748468399E-2</v>
      </c>
      <c r="V19" s="10">
        <v>9.0700000524520874E-2</v>
      </c>
      <c r="W19" s="10">
        <f t="shared" si="2"/>
        <v>9.0799999733765915E-2</v>
      </c>
      <c r="X19" s="10">
        <f t="shared" si="3"/>
        <v>9.0799999733765915E-2</v>
      </c>
      <c r="Y19" s="8">
        <f t="shared" si="0"/>
        <v>0.11596923458824868</v>
      </c>
      <c r="Z19" s="9" cm="1">
        <f t="array" ref="Z19:AC19">B25:E25</f>
        <v>4.0600001811981201E-2</v>
      </c>
      <c r="AA19" s="8">
        <v>0.12590000033378601</v>
      </c>
      <c r="AB19" s="10">
        <v>0.12790000438690186</v>
      </c>
      <c r="AC19" s="10">
        <v>0.1307000070810318</v>
      </c>
      <c r="AD19" s="10">
        <f t="shared" si="4"/>
        <v>0.12816667060057321</v>
      </c>
      <c r="AE19" s="10">
        <f t="shared" si="5"/>
        <v>0.51266668240229285</v>
      </c>
      <c r="AF19" s="10">
        <f t="shared" si="6"/>
        <v>0.45534510541128653</v>
      </c>
      <c r="AG19" s="10">
        <f t="shared" si="1"/>
        <v>3.9264302039070911</v>
      </c>
      <c r="AH19">
        <v>4</v>
      </c>
      <c r="AJ19" t="s">
        <v>63</v>
      </c>
      <c r="AK19" cm="1">
        <f t="array" ref="AK19:AR19">B56:I56</f>
        <v>0.35859999060630798</v>
      </c>
      <c r="AL19">
        <v>0.26350000500679016</v>
      </c>
      <c r="AM19">
        <v>0.19779999554157257</v>
      </c>
      <c r="AN19">
        <v>0.11999999731779099</v>
      </c>
      <c r="AO19">
        <v>9.0800002217292786E-2</v>
      </c>
      <c r="AP19">
        <v>8.2999996840953827E-2</v>
      </c>
      <c r="AQ19">
        <v>7.1299999952316284E-2</v>
      </c>
      <c r="AR19">
        <v>5.260000005364418E-2</v>
      </c>
      <c r="AU19" t="s">
        <v>47</v>
      </c>
      <c r="AV19">
        <f>SLOPE(AK19:AR19,AK18:AR18)</f>
        <v>0.21037794877413221</v>
      </c>
    </row>
    <row r="20" spans="1:48" x14ac:dyDescent="0.35">
      <c r="A20" t="s">
        <v>24</v>
      </c>
      <c r="B20" s="2" t="s">
        <v>42</v>
      </c>
      <c r="R20" s="11" t="s">
        <v>72</v>
      </c>
      <c r="S20" s="8" cm="1">
        <f t="array" ref="S20:V20">F50:I50</f>
        <v>4.3999999761581421E-2</v>
      </c>
      <c r="T20" s="10">
        <v>8.5699997842311859E-2</v>
      </c>
      <c r="U20" s="10">
        <v>8.6099997162818909E-2</v>
      </c>
      <c r="V20" s="10">
        <v>8.449999988079071E-2</v>
      </c>
      <c r="W20" s="10">
        <f t="shared" si="2"/>
        <v>8.5433331628640488E-2</v>
      </c>
      <c r="X20" s="10">
        <f t="shared" si="3"/>
        <v>8.5433331628640488E-2</v>
      </c>
      <c r="Y20" s="8">
        <f t="shared" si="0"/>
        <v>9.0459583332511626E-2</v>
      </c>
      <c r="Z20" s="10" cm="1">
        <f t="array" ref="Z20:AC20">F25:I25</f>
        <v>4.0300000458955765E-2</v>
      </c>
      <c r="AA20" s="10">
        <v>9.0400002896785736E-2</v>
      </c>
      <c r="AB20" s="10">
        <v>9.1200001537799835E-2</v>
      </c>
      <c r="AC20" s="10">
        <v>9.2399999499320984E-2</v>
      </c>
      <c r="AD20" s="10">
        <f t="shared" si="4"/>
        <v>9.1333334644635514E-2</v>
      </c>
      <c r="AE20" s="10">
        <f t="shared" si="5"/>
        <v>0.36533333857854206</v>
      </c>
      <c r="AF20" s="10">
        <f t="shared" si="6"/>
        <v>0.30049496976822149</v>
      </c>
      <c r="AG20" s="10">
        <f t="shared" si="1"/>
        <v>3.3218699301726953</v>
      </c>
      <c r="AH20">
        <v>5</v>
      </c>
      <c r="AU20" t="s">
        <v>67</v>
      </c>
      <c r="AV20">
        <f>INTERCEPT(AK19:AR19,AK18:AR18)</f>
        <v>6.6402630040184013E-2</v>
      </c>
    </row>
    <row r="21" spans="1:48" x14ac:dyDescent="0.35">
      <c r="R21" s="11" t="s">
        <v>73</v>
      </c>
      <c r="S21" s="8" cm="1">
        <f t="array" ref="S21:V21">J50:M50</f>
        <v>4.7100000083446503E-2</v>
      </c>
      <c r="T21" s="10">
        <v>8.2800000905990601E-2</v>
      </c>
      <c r="U21" s="10">
        <v>7.890000194311142E-2</v>
      </c>
      <c r="V21" s="10">
        <v>9.1399997472763062E-2</v>
      </c>
      <c r="W21" s="10">
        <f t="shared" si="2"/>
        <v>8.4366666773955032E-2</v>
      </c>
      <c r="X21" s="10">
        <f t="shared" si="3"/>
        <v>8.4366666773955032E-2</v>
      </c>
      <c r="Y21" s="8">
        <f t="shared" si="0"/>
        <v>8.5389352061121776E-2</v>
      </c>
      <c r="Z21" s="10" cm="1">
        <f t="array" ref="Z21:AC21">J25:M25</f>
        <v>4.1700001806020737E-2</v>
      </c>
      <c r="AA21" s="10">
        <v>0.17399999499320984</v>
      </c>
      <c r="AB21" s="10">
        <v>0.16830000281333923</v>
      </c>
      <c r="AC21" s="10">
        <v>0.1737000048160553</v>
      </c>
      <c r="AD21" s="10">
        <f t="shared" si="4"/>
        <v>0.17200000087420145</v>
      </c>
      <c r="AE21" s="10">
        <f t="shared" si="5"/>
        <v>0.68800000349680579</v>
      </c>
      <c r="AF21" s="10">
        <f t="shared" si="6"/>
        <v>0.63962374763577412</v>
      </c>
      <c r="AG21" s="10">
        <f t="shared" si="1"/>
        <v>7.4906733942416013</v>
      </c>
      <c r="AH21">
        <v>6</v>
      </c>
    </row>
    <row r="22" spans="1:48" x14ac:dyDescent="0.35">
      <c r="B22" t="s">
        <v>26</v>
      </c>
      <c r="R22" s="11" t="s">
        <v>74</v>
      </c>
      <c r="S22" s="8" cm="1">
        <f t="array" ref="S22:V22">B51:E51</f>
        <v>4.7400001436471939E-2</v>
      </c>
      <c r="T22" s="10">
        <v>9.1799996793270111E-2</v>
      </c>
      <c r="U22" s="10">
        <v>9.2799998819828033E-2</v>
      </c>
      <c r="V22" s="10">
        <v>8.7300002574920654E-2</v>
      </c>
      <c r="W22" s="10">
        <f t="shared" si="2"/>
        <v>9.06333327293396E-2</v>
      </c>
      <c r="X22" s="10">
        <f t="shared" si="3"/>
        <v>9.06333327293396E-2</v>
      </c>
      <c r="Y22" s="8">
        <f>(X22-$AV$20)/$AV$19</f>
        <v>0.11517700800082599</v>
      </c>
      <c r="Z22" s="10" cm="1">
        <f t="array" ref="Z22:AC22">B26:E26</f>
        <v>4.5299999415874481E-2</v>
      </c>
      <c r="AA22" s="10">
        <v>0.15150000154972076</v>
      </c>
      <c r="AB22" s="10">
        <v>0.15639999508857727</v>
      </c>
      <c r="AC22" s="10">
        <v>0.15680000185966492</v>
      </c>
      <c r="AD22" s="10">
        <f t="shared" si="4"/>
        <v>0.15489999949932098</v>
      </c>
      <c r="AE22" s="10">
        <f t="shared" si="5"/>
        <v>0.61959999799728394</v>
      </c>
      <c r="AF22" s="10">
        <f>(AE22-$AW$15)/$AW$14</f>
        <v>0.56773404599255439</v>
      </c>
      <c r="AG22" s="10">
        <f t="shared" si="1"/>
        <v>4.9292307192810814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75</v>
      </c>
      <c r="S23" s="8" cm="1">
        <f t="array" ref="S23:V23">B51:E51</f>
        <v>4.7400001436471939E-2</v>
      </c>
      <c r="T23" s="10">
        <v>9.1799996793270111E-2</v>
      </c>
      <c r="U23" s="10">
        <v>9.2799998819828033E-2</v>
      </c>
      <c r="V23" s="10">
        <v>8.7300002574920654E-2</v>
      </c>
      <c r="W23" s="10">
        <f t="shared" si="2"/>
        <v>9.06333327293396E-2</v>
      </c>
      <c r="X23" s="10">
        <f t="shared" si="3"/>
        <v>9.06333327293396E-2</v>
      </c>
      <c r="Y23" s="8">
        <f>(W23-$AV$20)/$AV$19</f>
        <v>0.11517700800082599</v>
      </c>
      <c r="Z23" s="10" cm="1">
        <f t="array" ref="Z23:AC23">F26:I26</f>
        <v>4.6599999070167542E-2</v>
      </c>
      <c r="AA23" s="10">
        <v>0.11999999731779099</v>
      </c>
      <c r="AB23" s="10">
        <v>0.12749999761581421</v>
      </c>
      <c r="AC23" s="10">
        <v>0.11990000307559967</v>
      </c>
      <c r="AD23" s="10">
        <f t="shared" si="4"/>
        <v>0.12246666600306828</v>
      </c>
      <c r="AE23" s="10">
        <f t="shared" si="5"/>
        <v>0.48986666401227313</v>
      </c>
      <c r="AF23" s="10">
        <f t="shared" ref="AF23:AF31" si="7">(AE23-$AW$15)/$AW$14</f>
        <v>0.43138185412865465</v>
      </c>
      <c r="AG23" s="10">
        <f t="shared" si="1"/>
        <v>3.745381666153031</v>
      </c>
      <c r="AH23">
        <v>8</v>
      </c>
    </row>
    <row r="24" spans="1:48" x14ac:dyDescent="0.35">
      <c r="A24" s="3" t="s">
        <v>28</v>
      </c>
      <c r="B24">
        <v>4.0899999439716339E-2</v>
      </c>
      <c r="C24">
        <v>0.15440000593662262</v>
      </c>
      <c r="D24">
        <v>0.16439999639987946</v>
      </c>
      <c r="E24">
        <v>0.16580000519752502</v>
      </c>
      <c r="F24">
        <v>3.9299998432397842E-2</v>
      </c>
      <c r="G24">
        <v>0.14669999480247498</v>
      </c>
      <c r="H24">
        <v>0.14309999346733093</v>
      </c>
      <c r="I24">
        <v>0.14159999787807465</v>
      </c>
      <c r="J24">
        <v>3.7399999797344208E-2</v>
      </c>
      <c r="K24">
        <v>0.1039000004529953</v>
      </c>
      <c r="L24">
        <v>0.10930000245571136</v>
      </c>
      <c r="M24">
        <v>0.10740000009536743</v>
      </c>
      <c r="R24" s="11" t="s">
        <v>76</v>
      </c>
      <c r="S24" s="8" cm="1">
        <f t="array" ref="S24:V24">B52:E52</f>
        <v>5.4800000041723251E-2</v>
      </c>
      <c r="T24" s="10">
        <v>9.7199998795986176E-2</v>
      </c>
      <c r="U24" s="10">
        <v>9.6400000154972076E-2</v>
      </c>
      <c r="V24" s="10">
        <v>9.3199998140335083E-2</v>
      </c>
      <c r="W24" s="10">
        <f t="shared" si="2"/>
        <v>9.5599999030431107E-2</v>
      </c>
      <c r="X24" s="10">
        <f t="shared" si="3"/>
        <v>9.5599999030431107E-2</v>
      </c>
      <c r="Y24" s="8">
        <f t="shared" ref="Y24:Y28" si="8">(W24-$AV$20)/$AV$19</f>
        <v>0.13878531072471967</v>
      </c>
      <c r="Z24" s="10" cm="1">
        <f t="array" ref="Z24:AC24">B27:E27</f>
        <v>4.2700000107288361E-2</v>
      </c>
      <c r="AA24" s="10">
        <v>0.18219999969005585</v>
      </c>
      <c r="AB24" s="10">
        <v>0.18320000171661377</v>
      </c>
      <c r="AC24" s="10">
        <v>0.18970000743865967</v>
      </c>
      <c r="AD24" s="10">
        <f t="shared" si="4"/>
        <v>0.18503333628177643</v>
      </c>
      <c r="AE24" s="10">
        <f t="shared" si="5"/>
        <v>0.74013334512710571</v>
      </c>
      <c r="AF24" s="10">
        <f t="shared" si="7"/>
        <v>0.69441687737452107</v>
      </c>
      <c r="AG24" s="10">
        <f t="shared" si="1"/>
        <v>5.0035329657610186</v>
      </c>
      <c r="AH24">
        <v>9</v>
      </c>
    </row>
    <row r="25" spans="1:48" x14ac:dyDescent="0.35">
      <c r="A25" s="3" t="s">
        <v>29</v>
      </c>
      <c r="B25">
        <v>4.0600001811981201E-2</v>
      </c>
      <c r="C25">
        <v>0.12590000033378601</v>
      </c>
      <c r="D25">
        <v>0.12790000438690186</v>
      </c>
      <c r="E25">
        <v>0.1307000070810318</v>
      </c>
      <c r="F25">
        <v>4.0300000458955765E-2</v>
      </c>
      <c r="G25">
        <v>9.0400002896785736E-2</v>
      </c>
      <c r="H25">
        <v>9.1200001537799835E-2</v>
      </c>
      <c r="I25">
        <v>9.2399999499320984E-2</v>
      </c>
      <c r="J25">
        <v>4.1700001806020737E-2</v>
      </c>
      <c r="K25">
        <v>0.17399999499320984</v>
      </c>
      <c r="L25">
        <v>0.16830000281333923</v>
      </c>
      <c r="M25">
        <v>0.1737000048160553</v>
      </c>
      <c r="R25" s="11" t="s">
        <v>77</v>
      </c>
      <c r="S25" s="8" cm="1">
        <f t="array" ref="S25:V25">F52:I52</f>
        <v>5.299999937415123E-2</v>
      </c>
      <c r="T25" s="10">
        <v>0.10679999738931656</v>
      </c>
      <c r="U25" s="10">
        <v>0.10729999840259552</v>
      </c>
      <c r="V25" s="10">
        <v>0.10700000077486038</v>
      </c>
      <c r="W25" s="10">
        <f t="shared" si="2"/>
        <v>0.10703333218892415</v>
      </c>
      <c r="X25" s="10">
        <f t="shared" si="3"/>
        <v>0.10703333218892415</v>
      </c>
      <c r="Y25" s="8">
        <f t="shared" si="8"/>
        <v>0.19313194365423927</v>
      </c>
      <c r="Z25" s="10" cm="1">
        <f t="array" ref="Z25:AC25">F27:I27</f>
        <v>4.2800001800060272E-2</v>
      </c>
      <c r="AA25" s="10">
        <v>0.1761000007390976</v>
      </c>
      <c r="AB25" s="10">
        <v>0.17990000545978546</v>
      </c>
      <c r="AC25" s="10">
        <v>0.17910000681877136</v>
      </c>
      <c r="AD25" s="10">
        <f t="shared" si="4"/>
        <v>0.1783666710058848</v>
      </c>
      <c r="AE25" s="10">
        <f t="shared" si="5"/>
        <v>0.71346668402353919</v>
      </c>
      <c r="AF25" s="10">
        <f t="shared" si="7"/>
        <v>0.66638971134498548</v>
      </c>
      <c r="AG25" s="10">
        <f t="shared" si="1"/>
        <v>3.4504375544317583</v>
      </c>
      <c r="AH25">
        <v>10</v>
      </c>
    </row>
    <row r="26" spans="1:48" x14ac:dyDescent="0.35">
      <c r="A26" s="3" t="s">
        <v>30</v>
      </c>
      <c r="B26">
        <v>4.5299999415874481E-2</v>
      </c>
      <c r="C26">
        <v>0.15150000154972076</v>
      </c>
      <c r="D26">
        <v>0.15639999508857727</v>
      </c>
      <c r="E26">
        <v>0.15680000185966492</v>
      </c>
      <c r="F26">
        <v>4.6599999070167542E-2</v>
      </c>
      <c r="G26">
        <v>0.11999999731779099</v>
      </c>
      <c r="H26">
        <v>0.12749999761581421</v>
      </c>
      <c r="I26">
        <v>0.11990000307559967</v>
      </c>
      <c r="J26">
        <v>4.3800000101327896E-2</v>
      </c>
      <c r="K26">
        <v>5.7700000703334808E-2</v>
      </c>
      <c r="L26">
        <v>6.3199996948242188E-2</v>
      </c>
      <c r="M26">
        <v>4.479999840259552E-2</v>
      </c>
      <c r="R26" s="11" t="s">
        <v>78</v>
      </c>
      <c r="S26" s="8" cm="1">
        <f t="array" ref="S26:V26">J52:M52</f>
        <v>4.6000000089406967E-2</v>
      </c>
      <c r="T26" s="10">
        <v>0.10170000046491623</v>
      </c>
      <c r="U26" s="10">
        <v>0.11330000311136246</v>
      </c>
      <c r="V26" s="10">
        <v>0.1120000034570694</v>
      </c>
      <c r="W26" s="10">
        <f t="shared" si="2"/>
        <v>0.10900000234444936</v>
      </c>
      <c r="X26" s="10">
        <f t="shared" si="3"/>
        <v>0.10900000234444936</v>
      </c>
      <c r="Y26" s="8">
        <f t="shared" si="8"/>
        <v>0.20248021502481281</v>
      </c>
      <c r="Z26" s="10" cm="1">
        <f t="array" ref="Z26:AC26">J27:M27</f>
        <v>4.0600001811981201E-2</v>
      </c>
      <c r="AA26" s="10">
        <v>0.10109999775886536</v>
      </c>
      <c r="AB26" s="10">
        <v>0.10029999911785126</v>
      </c>
      <c r="AC26" s="10">
        <v>9.9699996411800385E-2</v>
      </c>
      <c r="AD26" s="10">
        <f t="shared" si="4"/>
        <v>0.10036666442950566</v>
      </c>
      <c r="AE26" s="10">
        <f t="shared" si="5"/>
        <v>0.40146665771802265</v>
      </c>
      <c r="AF26" s="10">
        <f t="shared" si="7"/>
        <v>0.33847177274281565</v>
      </c>
      <c r="AG26" s="10">
        <f t="shared" si="1"/>
        <v>1.6716288685358114</v>
      </c>
      <c r="AH26">
        <v>11</v>
      </c>
    </row>
    <row r="27" spans="1:48" x14ac:dyDescent="0.35">
      <c r="A27" s="3" t="s">
        <v>31</v>
      </c>
      <c r="B27">
        <v>4.2700000107288361E-2</v>
      </c>
      <c r="C27">
        <v>0.18219999969005585</v>
      </c>
      <c r="D27">
        <v>0.18320000171661377</v>
      </c>
      <c r="E27">
        <v>0.18970000743865967</v>
      </c>
      <c r="F27">
        <v>4.2800001800060272E-2</v>
      </c>
      <c r="G27">
        <v>0.1761000007390976</v>
      </c>
      <c r="H27">
        <v>0.17990000545978546</v>
      </c>
      <c r="I27">
        <v>0.17910000681877136</v>
      </c>
      <c r="J27">
        <v>4.0600001811981201E-2</v>
      </c>
      <c r="K27">
        <v>0.10109999775886536</v>
      </c>
      <c r="L27">
        <v>0.10029999911785126</v>
      </c>
      <c r="M27">
        <v>9.9699996411800385E-2</v>
      </c>
      <c r="R27" s="11" t="s">
        <v>79</v>
      </c>
      <c r="S27" s="8" cm="1">
        <f t="array" ref="S27:V27">B53:E53</f>
        <v>4.5600000768899918E-2</v>
      </c>
      <c r="T27" s="10">
        <v>9.9100001156330109E-2</v>
      </c>
      <c r="U27" s="10">
        <v>0.10029999911785126</v>
      </c>
      <c r="V27" s="10">
        <v>9.8700001835823059E-2</v>
      </c>
      <c r="W27" s="10">
        <f t="shared" si="2"/>
        <v>9.936666737000148E-2</v>
      </c>
      <c r="X27" s="10">
        <f t="shared" si="3"/>
        <v>9.936666737000148E-2</v>
      </c>
      <c r="Y27" s="8">
        <f t="shared" si="8"/>
        <v>0.15668960326829975</v>
      </c>
      <c r="Z27" s="10" cm="1">
        <f t="array" ref="Z27:AC27">B28:E28</f>
        <v>3.9299998432397842E-2</v>
      </c>
      <c r="AA27" s="10">
        <v>0.13750000298023224</v>
      </c>
      <c r="AB27" s="10">
        <v>0.13220000267028809</v>
      </c>
      <c r="AC27" s="10">
        <v>0.13339999318122864</v>
      </c>
      <c r="AD27" s="10">
        <f t="shared" si="4"/>
        <v>0.13436666627724966</v>
      </c>
      <c r="AE27" s="10">
        <f t="shared" si="5"/>
        <v>0.53746666510899865</v>
      </c>
      <c r="AF27" s="10">
        <f t="shared" si="7"/>
        <v>0.48141035708081381</v>
      </c>
      <c r="AG27" s="10">
        <f t="shared" si="1"/>
        <v>3.0723822579121247</v>
      </c>
      <c r="AH27">
        <v>12</v>
      </c>
    </row>
    <row r="28" spans="1:48" x14ac:dyDescent="0.35">
      <c r="A28" s="3" t="s">
        <v>32</v>
      </c>
      <c r="B28">
        <v>3.9299998432397842E-2</v>
      </c>
      <c r="C28">
        <v>0.13750000298023224</v>
      </c>
      <c r="D28">
        <v>0.13220000267028809</v>
      </c>
      <c r="E28">
        <v>0.13339999318122864</v>
      </c>
      <c r="F28">
        <v>4.14000004529953E-2</v>
      </c>
      <c r="G28">
        <v>0.19329999387264252</v>
      </c>
      <c r="H28">
        <v>0.18529999256134033</v>
      </c>
      <c r="I28">
        <v>0.19239999353885651</v>
      </c>
      <c r="J28">
        <v>3.9900001138448715E-2</v>
      </c>
      <c r="K28">
        <v>0.16179999709129333</v>
      </c>
      <c r="L28">
        <v>0.16369999945163727</v>
      </c>
      <c r="M28">
        <v>0.16110000014305115</v>
      </c>
      <c r="R28" s="11" t="s">
        <v>80</v>
      </c>
      <c r="S28" s="10" cm="1">
        <f t="array" ref="S28:V28">F53:I53</f>
        <v>5.1100000739097595E-2</v>
      </c>
      <c r="T28" s="10">
        <v>9.6799999475479126E-2</v>
      </c>
      <c r="U28" s="10">
        <v>9.4899997115135193E-2</v>
      </c>
      <c r="V28" s="10">
        <v>9.0199999511241913E-2</v>
      </c>
      <c r="W28" s="10">
        <f t="shared" si="2"/>
        <v>9.3966665367285415E-2</v>
      </c>
      <c r="X28" s="10">
        <f t="shared" si="3"/>
        <v>9.3966665367285415E-2</v>
      </c>
      <c r="Y28" s="8">
        <f t="shared" si="8"/>
        <v>0.13102150433406373</v>
      </c>
      <c r="Z28" s="10" cm="1">
        <f t="array" ref="Z28:AC28">F28:I28</f>
        <v>4.14000004529953E-2</v>
      </c>
      <c r="AA28" s="10">
        <v>0.19329999387264252</v>
      </c>
      <c r="AB28" s="10">
        <v>0.18529999256134033</v>
      </c>
      <c r="AC28" s="10">
        <v>0.19239999353885651</v>
      </c>
      <c r="AD28" s="10">
        <f t="shared" si="4"/>
        <v>0.19033332665761313</v>
      </c>
      <c r="AE28" s="10">
        <f t="shared" si="5"/>
        <v>0.76133330663045251</v>
      </c>
      <c r="AF28" s="10">
        <f t="shared" si="7"/>
        <v>0.71669843855559434</v>
      </c>
      <c r="AG28" s="10">
        <f t="shared" si="1"/>
        <v>5.4700825043821677</v>
      </c>
      <c r="AH28">
        <v>13</v>
      </c>
    </row>
    <row r="29" spans="1:48" x14ac:dyDescent="0.35">
      <c r="A29" s="3" t="s">
        <v>33</v>
      </c>
      <c r="B29">
        <v>4.1299998760223389E-2</v>
      </c>
      <c r="C29">
        <v>0.10589999705553055</v>
      </c>
      <c r="D29">
        <v>0.11100000143051147</v>
      </c>
      <c r="E29">
        <v>0.11069999635219574</v>
      </c>
      <c r="F29">
        <v>4.2399998754262924E-2</v>
      </c>
      <c r="G29">
        <v>0.15919999778270721</v>
      </c>
      <c r="H29">
        <v>0.15189999341964722</v>
      </c>
      <c r="I29">
        <v>0.16150000691413879</v>
      </c>
      <c r="J29">
        <v>4.0199998766183853E-2</v>
      </c>
      <c r="K29">
        <v>5.8600001037120819E-2</v>
      </c>
      <c r="L29">
        <v>6.419999897480011E-2</v>
      </c>
      <c r="M29">
        <v>4.2500000447034836E-2</v>
      </c>
      <c r="R29" s="11" t="s">
        <v>81</v>
      </c>
      <c r="S29" s="10" cm="1">
        <f t="array" ref="S29:V29">J53:M53</f>
        <v>5.4800000041723251E-2</v>
      </c>
      <c r="T29" s="10">
        <v>9.3900002539157867E-2</v>
      </c>
      <c r="U29" s="10">
        <v>9.2500001192092896E-2</v>
      </c>
      <c r="V29" s="10">
        <v>9.2500001192092896E-2</v>
      </c>
      <c r="W29" s="10">
        <f t="shared" si="2"/>
        <v>9.2966668307781219E-2</v>
      </c>
      <c r="X29" s="10">
        <f t="shared" si="3"/>
        <v>9.2966668307781219E-2</v>
      </c>
      <c r="Y29" s="8">
        <f>(W29-$AV$20)/$AV$19</f>
        <v>0.12626816841967178</v>
      </c>
      <c r="Z29" s="10" cm="1">
        <f t="array" ref="Z29:AC29">J28:M28</f>
        <v>3.9900001138448715E-2</v>
      </c>
      <c r="AA29" s="10">
        <v>0.16179999709129333</v>
      </c>
      <c r="AB29" s="10">
        <v>0.16369999945163727</v>
      </c>
      <c r="AC29" s="10">
        <v>0.16110000014305115</v>
      </c>
      <c r="AD29" s="10">
        <f t="shared" si="4"/>
        <v>0.16219999889532724</v>
      </c>
      <c r="AE29" s="10">
        <f t="shared" si="5"/>
        <v>0.64879999558130896</v>
      </c>
      <c r="AF29" s="10">
        <f t="shared" si="7"/>
        <v>0.59842379665804191</v>
      </c>
      <c r="AG29" s="10">
        <f t="shared" si="1"/>
        <v>4.7393084428776051</v>
      </c>
      <c r="AH29">
        <v>14</v>
      </c>
    </row>
    <row r="30" spans="1:48" x14ac:dyDescent="0.35">
      <c r="A30" s="3" t="s">
        <v>34</v>
      </c>
      <c r="B30">
        <v>4.4199999421834946E-2</v>
      </c>
      <c r="C30">
        <v>4.5000001788139343E-2</v>
      </c>
      <c r="D30">
        <v>4.5099999755620956E-2</v>
      </c>
      <c r="E30">
        <v>4.4700000435113907E-2</v>
      </c>
      <c r="F30">
        <v>4.4900000095367432E-2</v>
      </c>
      <c r="G30">
        <v>4.4300001114606857E-2</v>
      </c>
      <c r="H30">
        <v>4.439999908208847E-2</v>
      </c>
      <c r="I30">
        <v>4.4900000095367432E-2</v>
      </c>
      <c r="J30">
        <v>4.4900000095367432E-2</v>
      </c>
      <c r="K30">
        <v>4.3800000101327896E-2</v>
      </c>
      <c r="L30">
        <v>4.4700000435113907E-2</v>
      </c>
      <c r="M30">
        <v>4.5600000768899918E-2</v>
      </c>
      <c r="R30" s="11" t="s">
        <v>82</v>
      </c>
      <c r="S30" s="10" cm="1">
        <f t="array" ref="S30:V30">B54:E54</f>
        <v>4.5899998396635056E-2</v>
      </c>
      <c r="T30" s="10">
        <v>8.2999996840953827E-2</v>
      </c>
      <c r="U30" s="10">
        <v>8.3800002932548523E-2</v>
      </c>
      <c r="V30" s="10">
        <v>8.2500003278255463E-2</v>
      </c>
      <c r="W30" s="10">
        <f t="shared" si="2"/>
        <v>8.3100001017252609E-2</v>
      </c>
      <c r="X30" s="10">
        <f t="shared" si="3"/>
        <v>8.3100001017252609E-2</v>
      </c>
      <c r="Y30" s="8">
        <f t="shared" ref="Y30:Y31" si="9">(W30-$AV$20)/$AV$19</f>
        <v>7.9368446523810213E-2</v>
      </c>
      <c r="Z30" s="10" cm="1">
        <f t="array" ref="Z30:AC30">B29:E29</f>
        <v>4.1299998760223389E-2</v>
      </c>
      <c r="AA30" s="10">
        <v>0.10589999705553055</v>
      </c>
      <c r="AB30" s="10">
        <v>0.11100000143051147</v>
      </c>
      <c r="AC30" s="10">
        <v>0.11069999635219574</v>
      </c>
      <c r="AD30" s="10">
        <f t="shared" si="4"/>
        <v>0.10919999827941258</v>
      </c>
      <c r="AE30" s="10">
        <f t="shared" si="5"/>
        <v>0.43679999311765033</v>
      </c>
      <c r="AF30" s="10">
        <f t="shared" si="7"/>
        <v>0.37560777765083869</v>
      </c>
      <c r="AG30" s="10">
        <f t="shared" si="1"/>
        <v>4.7324572182240949</v>
      </c>
      <c r="AH30">
        <v>15</v>
      </c>
    </row>
    <row r="31" spans="1:48" x14ac:dyDescent="0.35">
      <c r="A31" s="3" t="s">
        <v>35</v>
      </c>
      <c r="B31">
        <v>0.81599998474121094</v>
      </c>
      <c r="C31">
        <v>0.45660001039505005</v>
      </c>
      <c r="D31">
        <v>0.28279998898506165</v>
      </c>
      <c r="E31">
        <v>0.17460000514984131</v>
      </c>
      <c r="F31">
        <v>0.11990000307559967</v>
      </c>
      <c r="G31">
        <v>9.2500001192092896E-2</v>
      </c>
      <c r="H31">
        <v>8.5799999535083771E-2</v>
      </c>
      <c r="I31">
        <v>0.10149999707937241</v>
      </c>
      <c r="J31">
        <v>7.5499996542930603E-2</v>
      </c>
      <c r="K31">
        <v>7.2800002992153168E-2</v>
      </c>
      <c r="L31">
        <v>5.7300001382827759E-2</v>
      </c>
      <c r="M31">
        <v>4.1600000113248825E-2</v>
      </c>
      <c r="R31" s="11" t="s">
        <v>83</v>
      </c>
      <c r="S31" s="10" cm="1">
        <f t="array" ref="S31:V31">F54:I54</f>
        <v>5.0200000405311584E-2</v>
      </c>
      <c r="T31" s="10">
        <v>0.1160999983549118</v>
      </c>
      <c r="U31" s="10">
        <v>0.11240000277757645</v>
      </c>
      <c r="V31" s="10">
        <v>0.10769999772310257</v>
      </c>
      <c r="W31" s="10">
        <f t="shared" si="2"/>
        <v>0.11206666628519694</v>
      </c>
      <c r="X31" s="10">
        <f t="shared" si="3"/>
        <v>0.11206666628519694</v>
      </c>
      <c r="Y31" s="8">
        <f t="shared" si="9"/>
        <v>0.21705714173513094</v>
      </c>
      <c r="Z31" s="10" cm="1">
        <f t="array" ref="Z31:AC31">F29:I29</f>
        <v>4.2399998754262924E-2</v>
      </c>
      <c r="AA31" s="10">
        <v>0.15919999778270721</v>
      </c>
      <c r="AB31" s="10">
        <v>0.15189999341964722</v>
      </c>
      <c r="AC31" s="10">
        <v>0.16150000691413879</v>
      </c>
      <c r="AD31" s="10">
        <f t="shared" si="4"/>
        <v>0.15753333270549774</v>
      </c>
      <c r="AE31" s="10">
        <f t="shared" si="5"/>
        <v>0.63013333082199097</v>
      </c>
      <c r="AF31" s="10">
        <f t="shared" si="7"/>
        <v>0.57880477834917998</v>
      </c>
      <c r="AG31" s="10">
        <f t="shared" si="1"/>
        <v>2.6666009407581717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6.1400000005960464E-2</v>
      </c>
      <c r="C49">
        <v>9.1600000858306885E-2</v>
      </c>
      <c r="D49">
        <v>8.9299999177455902E-2</v>
      </c>
      <c r="E49">
        <v>8.9699998497962952E-2</v>
      </c>
      <c r="F49">
        <v>4.3400000780820847E-2</v>
      </c>
      <c r="G49">
        <v>8.6499996483325958E-2</v>
      </c>
      <c r="H49">
        <v>6.4599998295307159E-2</v>
      </c>
      <c r="I49">
        <v>8.4299996495246887E-2</v>
      </c>
      <c r="J49">
        <v>4.3800000101327896E-2</v>
      </c>
      <c r="K49">
        <v>8.2699999213218689E-2</v>
      </c>
      <c r="L49">
        <v>8.4799997508525848E-2</v>
      </c>
      <c r="M49">
        <v>8.6699999868869781E-2</v>
      </c>
    </row>
    <row r="50" spans="1:13" x14ac:dyDescent="0.35">
      <c r="A50" s="3" t="s">
        <v>29</v>
      </c>
      <c r="B50">
        <v>4.6900000423192978E-2</v>
      </c>
      <c r="C50">
        <v>9.2500001192092896E-2</v>
      </c>
      <c r="D50">
        <v>8.919999748468399E-2</v>
      </c>
      <c r="E50">
        <v>9.0700000524520874E-2</v>
      </c>
      <c r="F50">
        <v>4.3999999761581421E-2</v>
      </c>
      <c r="G50">
        <v>8.5699997842311859E-2</v>
      </c>
      <c r="H50">
        <v>8.6099997162818909E-2</v>
      </c>
      <c r="I50">
        <v>8.449999988079071E-2</v>
      </c>
      <c r="J50">
        <v>4.7100000083446503E-2</v>
      </c>
      <c r="K50">
        <v>8.2800000905990601E-2</v>
      </c>
      <c r="L50">
        <v>7.890000194311142E-2</v>
      </c>
      <c r="M50">
        <v>9.1399997472763062E-2</v>
      </c>
    </row>
    <row r="51" spans="1:13" x14ac:dyDescent="0.35">
      <c r="A51" s="3" t="s">
        <v>30</v>
      </c>
      <c r="B51">
        <v>4.7400001436471939E-2</v>
      </c>
      <c r="C51">
        <v>9.1799996793270111E-2</v>
      </c>
      <c r="D51">
        <v>9.2799998819828033E-2</v>
      </c>
      <c r="E51">
        <v>8.7300002574920654E-2</v>
      </c>
      <c r="F51">
        <v>4.5200001448392868E-2</v>
      </c>
      <c r="G51">
        <v>7.9400002956390381E-2</v>
      </c>
      <c r="H51">
        <v>7.7899999916553497E-2</v>
      </c>
      <c r="I51">
        <v>8.1299997866153717E-2</v>
      </c>
      <c r="J51">
        <v>4.179999977350235E-2</v>
      </c>
      <c r="K51">
        <v>4.8500001430511475E-2</v>
      </c>
      <c r="L51">
        <v>4.9899999052286148E-2</v>
      </c>
      <c r="M51">
        <v>4.9400001764297485E-2</v>
      </c>
    </row>
    <row r="52" spans="1:13" x14ac:dyDescent="0.35">
      <c r="A52" s="3" t="s">
        <v>31</v>
      </c>
      <c r="B52">
        <v>5.4800000041723251E-2</v>
      </c>
      <c r="C52">
        <v>9.7199998795986176E-2</v>
      </c>
      <c r="D52">
        <v>9.6400000154972076E-2</v>
      </c>
      <c r="E52">
        <v>9.3199998140335083E-2</v>
      </c>
      <c r="F52">
        <v>5.299999937415123E-2</v>
      </c>
      <c r="G52">
        <v>0.10679999738931656</v>
      </c>
      <c r="H52">
        <v>0.10729999840259552</v>
      </c>
      <c r="I52">
        <v>0.10700000077486038</v>
      </c>
      <c r="J52">
        <v>4.6000000089406967E-2</v>
      </c>
      <c r="K52">
        <v>0.10170000046491623</v>
      </c>
      <c r="L52">
        <v>0.11330000311136246</v>
      </c>
      <c r="M52">
        <v>0.1120000034570694</v>
      </c>
    </row>
    <row r="53" spans="1:13" x14ac:dyDescent="0.35">
      <c r="A53" s="3" t="s">
        <v>32</v>
      </c>
      <c r="B53">
        <v>4.5600000768899918E-2</v>
      </c>
      <c r="C53">
        <v>9.9100001156330109E-2</v>
      </c>
      <c r="D53">
        <v>0.10029999911785126</v>
      </c>
      <c r="E53">
        <v>9.8700001835823059E-2</v>
      </c>
      <c r="F53">
        <v>5.1100000739097595E-2</v>
      </c>
      <c r="G53">
        <v>9.6799999475479126E-2</v>
      </c>
      <c r="H53">
        <v>9.4899997115135193E-2</v>
      </c>
      <c r="I53">
        <v>9.0199999511241913E-2</v>
      </c>
      <c r="J53">
        <v>5.4800000041723251E-2</v>
      </c>
      <c r="K53">
        <v>9.3900002539157867E-2</v>
      </c>
      <c r="L53">
        <v>9.2500001192092896E-2</v>
      </c>
      <c r="M53">
        <v>9.2500001192092896E-2</v>
      </c>
    </row>
    <row r="54" spans="1:13" x14ac:dyDescent="0.35">
      <c r="A54" s="3" t="s">
        <v>33</v>
      </c>
      <c r="B54">
        <v>4.5899998396635056E-2</v>
      </c>
      <c r="C54">
        <v>8.2999996840953827E-2</v>
      </c>
      <c r="D54">
        <v>8.3800002932548523E-2</v>
      </c>
      <c r="E54">
        <v>8.2500003278255463E-2</v>
      </c>
      <c r="F54">
        <v>5.0200000405311584E-2</v>
      </c>
      <c r="G54">
        <v>0.1160999983549118</v>
      </c>
      <c r="H54">
        <v>0.11240000277757645</v>
      </c>
      <c r="I54">
        <v>0.10769999772310257</v>
      </c>
      <c r="J54">
        <v>4.1099999099969864E-2</v>
      </c>
      <c r="K54">
        <v>5.169999971985817E-2</v>
      </c>
      <c r="L54">
        <v>5.130000039935112E-2</v>
      </c>
      <c r="M54">
        <v>5.1800001412630081E-2</v>
      </c>
    </row>
    <row r="55" spans="1:13" x14ac:dyDescent="0.35">
      <c r="A55" s="3" t="s">
        <v>34</v>
      </c>
      <c r="B55">
        <v>4.1499998420476913E-2</v>
      </c>
      <c r="C55">
        <v>4.3299999088048935E-2</v>
      </c>
      <c r="D55">
        <v>4.2899999767541885E-2</v>
      </c>
      <c r="E55">
        <v>4.3200001120567322E-2</v>
      </c>
      <c r="F55">
        <v>4.2899999767541885E-2</v>
      </c>
      <c r="G55">
        <v>4.2599998414516449E-2</v>
      </c>
      <c r="H55">
        <v>4.2700000107288361E-2</v>
      </c>
      <c r="I55">
        <v>4.3200001120567322E-2</v>
      </c>
      <c r="J55">
        <v>4.2100001126527786E-2</v>
      </c>
      <c r="K55">
        <v>4.1999999433755875E-2</v>
      </c>
      <c r="L55">
        <v>4.2800001800060272E-2</v>
      </c>
      <c r="M55">
        <v>4.309999942779541E-2</v>
      </c>
    </row>
    <row r="56" spans="1:13" x14ac:dyDescent="0.35">
      <c r="A56" s="3" t="s">
        <v>35</v>
      </c>
      <c r="B56">
        <v>0.35859999060630798</v>
      </c>
      <c r="C56">
        <v>0.26350000500679016</v>
      </c>
      <c r="D56">
        <v>0.19779999554157257</v>
      </c>
      <c r="E56">
        <v>0.11999999731779099</v>
      </c>
      <c r="F56">
        <v>9.0800002217292786E-2</v>
      </c>
      <c r="G56">
        <v>8.2999996840953827E-2</v>
      </c>
      <c r="H56">
        <v>7.1299999952316284E-2</v>
      </c>
      <c r="I56">
        <v>5.260000005364418E-2</v>
      </c>
      <c r="J56">
        <v>5.2000001072883606E-2</v>
      </c>
      <c r="K56">
        <v>5.2700001746416092E-2</v>
      </c>
      <c r="L56">
        <v>5.1600001752376556E-2</v>
      </c>
      <c r="M56">
        <v>5.1399998366832733E-2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7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45754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4.0899999439716339E-2</v>
      </c>
      <c r="C24">
        <v>0.15440000593662262</v>
      </c>
      <c r="D24">
        <v>0.16439999639987946</v>
      </c>
      <c r="E24">
        <v>0.16580000519752502</v>
      </c>
      <c r="F24">
        <v>3.9299998432397842E-2</v>
      </c>
      <c r="G24">
        <v>0.14669999480247498</v>
      </c>
      <c r="H24">
        <v>0.14309999346733093</v>
      </c>
      <c r="I24">
        <v>0.14159999787807465</v>
      </c>
      <c r="J24">
        <v>3.7399999797344208E-2</v>
      </c>
      <c r="K24">
        <v>0.1039000004529953</v>
      </c>
      <c r="L24">
        <v>0.10930000245571136</v>
      </c>
      <c r="M24">
        <v>0.10740000009536743</v>
      </c>
    </row>
    <row r="25" spans="1:13" x14ac:dyDescent="0.35">
      <c r="A25" s="3" t="s">
        <v>29</v>
      </c>
      <c r="B25">
        <v>4.0600001811981201E-2</v>
      </c>
      <c r="C25">
        <v>0.12590000033378601</v>
      </c>
      <c r="D25">
        <v>0.12790000438690186</v>
      </c>
      <c r="E25">
        <v>0.1307000070810318</v>
      </c>
      <c r="F25">
        <v>4.0300000458955765E-2</v>
      </c>
      <c r="G25">
        <v>9.0400002896785736E-2</v>
      </c>
      <c r="H25">
        <v>9.1200001537799835E-2</v>
      </c>
      <c r="I25">
        <v>9.2399999499320984E-2</v>
      </c>
      <c r="J25">
        <v>4.1700001806020737E-2</v>
      </c>
      <c r="K25">
        <v>0.17399999499320984</v>
      </c>
      <c r="L25">
        <v>0.16830000281333923</v>
      </c>
      <c r="M25">
        <v>0.1737000048160553</v>
      </c>
    </row>
    <row r="26" spans="1:13" x14ac:dyDescent="0.35">
      <c r="A26" s="3" t="s">
        <v>30</v>
      </c>
      <c r="B26">
        <v>4.5299999415874481E-2</v>
      </c>
      <c r="C26">
        <v>0.15150000154972076</v>
      </c>
      <c r="D26">
        <v>0.15639999508857727</v>
      </c>
      <c r="E26">
        <v>0.15680000185966492</v>
      </c>
      <c r="F26">
        <v>4.6599999070167542E-2</v>
      </c>
      <c r="G26">
        <v>0.11999999731779099</v>
      </c>
      <c r="H26">
        <v>0.12749999761581421</v>
      </c>
      <c r="I26">
        <v>0.11990000307559967</v>
      </c>
      <c r="J26">
        <v>4.3800000101327896E-2</v>
      </c>
      <c r="K26">
        <v>5.7700000703334808E-2</v>
      </c>
      <c r="L26">
        <v>6.3199996948242188E-2</v>
      </c>
      <c r="M26">
        <v>4.479999840259552E-2</v>
      </c>
    </row>
    <row r="27" spans="1:13" x14ac:dyDescent="0.35">
      <c r="A27" s="3" t="s">
        <v>31</v>
      </c>
      <c r="B27">
        <v>4.2700000107288361E-2</v>
      </c>
      <c r="C27">
        <v>0.18219999969005585</v>
      </c>
      <c r="D27">
        <v>0.18320000171661377</v>
      </c>
      <c r="E27">
        <v>0.18970000743865967</v>
      </c>
      <c r="F27">
        <v>4.2800001800060272E-2</v>
      </c>
      <c r="G27">
        <v>0.1761000007390976</v>
      </c>
      <c r="H27">
        <v>0.17990000545978546</v>
      </c>
      <c r="I27">
        <v>0.17910000681877136</v>
      </c>
      <c r="J27">
        <v>4.0600001811981201E-2</v>
      </c>
      <c r="K27">
        <v>0.10109999775886536</v>
      </c>
      <c r="L27">
        <v>0.10029999911785126</v>
      </c>
      <c r="M27">
        <v>9.9699996411800385E-2</v>
      </c>
    </row>
    <row r="28" spans="1:13" x14ac:dyDescent="0.35">
      <c r="A28" s="3" t="s">
        <v>32</v>
      </c>
      <c r="B28">
        <v>3.9299998432397842E-2</v>
      </c>
      <c r="C28">
        <v>0.13750000298023224</v>
      </c>
      <c r="D28">
        <v>0.13220000267028809</v>
      </c>
      <c r="E28">
        <v>0.13339999318122864</v>
      </c>
      <c r="F28">
        <v>4.14000004529953E-2</v>
      </c>
      <c r="G28">
        <v>0.19329999387264252</v>
      </c>
      <c r="H28">
        <v>0.18529999256134033</v>
      </c>
      <c r="I28">
        <v>0.19239999353885651</v>
      </c>
      <c r="J28">
        <v>3.9900001138448715E-2</v>
      </c>
      <c r="K28">
        <v>0.16179999709129333</v>
      </c>
      <c r="L28">
        <v>0.16369999945163727</v>
      </c>
      <c r="M28">
        <v>0.16110000014305115</v>
      </c>
    </row>
    <row r="29" spans="1:13" x14ac:dyDescent="0.35">
      <c r="A29" s="3" t="s">
        <v>33</v>
      </c>
      <c r="B29">
        <v>4.1299998760223389E-2</v>
      </c>
      <c r="C29">
        <v>0.10589999705553055</v>
      </c>
      <c r="D29">
        <v>0.11100000143051147</v>
      </c>
      <c r="E29">
        <v>0.11069999635219574</v>
      </c>
      <c r="F29">
        <v>4.2399998754262924E-2</v>
      </c>
      <c r="G29">
        <v>0.15919999778270721</v>
      </c>
      <c r="H29">
        <v>0.15189999341964722</v>
      </c>
      <c r="I29">
        <v>0.16150000691413879</v>
      </c>
      <c r="J29">
        <v>4.0199998766183853E-2</v>
      </c>
      <c r="K29">
        <v>5.8600001037120819E-2</v>
      </c>
      <c r="L29">
        <v>6.419999897480011E-2</v>
      </c>
      <c r="M29">
        <v>4.2500000447034836E-2</v>
      </c>
    </row>
    <row r="30" spans="1:13" x14ac:dyDescent="0.35">
      <c r="A30" s="3" t="s">
        <v>34</v>
      </c>
      <c r="B30">
        <v>4.4199999421834946E-2</v>
      </c>
      <c r="C30">
        <v>4.5000001788139343E-2</v>
      </c>
      <c r="D30">
        <v>4.5099999755620956E-2</v>
      </c>
      <c r="E30">
        <v>4.4700000435113907E-2</v>
      </c>
      <c r="F30">
        <v>4.4900000095367432E-2</v>
      </c>
      <c r="G30">
        <v>4.4300001114606857E-2</v>
      </c>
      <c r="H30">
        <v>4.439999908208847E-2</v>
      </c>
      <c r="I30">
        <v>4.4900000095367432E-2</v>
      </c>
      <c r="J30">
        <v>4.4900000095367432E-2</v>
      </c>
      <c r="K30">
        <v>4.3800000101327896E-2</v>
      </c>
      <c r="L30">
        <v>4.4700000435113907E-2</v>
      </c>
      <c r="M30">
        <v>4.5600000768899918E-2</v>
      </c>
    </row>
    <row r="31" spans="1:13" x14ac:dyDescent="0.35">
      <c r="A31" s="3" t="s">
        <v>35</v>
      </c>
      <c r="B31">
        <v>0.81599998474121094</v>
      </c>
      <c r="C31">
        <v>0.45660001039505005</v>
      </c>
      <c r="D31">
        <v>0.28279998898506165</v>
      </c>
      <c r="E31">
        <v>0.17460000514984131</v>
      </c>
      <c r="F31">
        <v>0.11990000307559967</v>
      </c>
      <c r="G31">
        <v>9.2500001192092896E-2</v>
      </c>
      <c r="H31">
        <v>8.5799999535083771E-2</v>
      </c>
      <c r="I31">
        <v>0.10149999707937241</v>
      </c>
      <c r="J31">
        <v>7.5499996542930603E-2</v>
      </c>
      <c r="K31">
        <v>7.2800002992153168E-2</v>
      </c>
      <c r="L31">
        <v>5.7300001382827759E-2</v>
      </c>
      <c r="M31">
        <v>4.1600000113248825E-2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4.1000001132488251E-2</v>
      </c>
      <c r="C49">
        <v>0.11819999665021896</v>
      </c>
      <c r="D49">
        <v>0.12219999730587006</v>
      </c>
      <c r="E49">
        <v>0.12439999729394913</v>
      </c>
      <c r="F49">
        <v>3.9599999785423279E-2</v>
      </c>
      <c r="G49">
        <v>0.11469999700784683</v>
      </c>
      <c r="H49">
        <v>0.10700000077486038</v>
      </c>
      <c r="I49">
        <v>0.10649999976158142</v>
      </c>
      <c r="J49">
        <v>3.7900000810623169E-2</v>
      </c>
      <c r="K49">
        <v>8.3099998533725739E-2</v>
      </c>
      <c r="L49">
        <v>8.5799999535083771E-2</v>
      </c>
      <c r="M49">
        <v>8.6300000548362732E-2</v>
      </c>
    </row>
    <row r="50" spans="1:13" x14ac:dyDescent="0.35">
      <c r="A50" s="3" t="s">
        <v>29</v>
      </c>
      <c r="B50">
        <v>4.1900001466274261E-2</v>
      </c>
      <c r="C50">
        <v>9.6199996769428253E-2</v>
      </c>
      <c r="D50">
        <v>9.8399996757507324E-2</v>
      </c>
      <c r="E50">
        <v>0.10080000013113022</v>
      </c>
      <c r="F50">
        <v>4.1600000113248825E-2</v>
      </c>
      <c r="G50">
        <v>7.5499996542930603E-2</v>
      </c>
      <c r="H50">
        <v>7.3899999260902405E-2</v>
      </c>
      <c r="I50">
        <v>7.980000227689743E-2</v>
      </c>
      <c r="J50">
        <v>4.2899999767541885E-2</v>
      </c>
      <c r="K50">
        <v>0.12909999489784241</v>
      </c>
      <c r="L50">
        <v>0.12710000574588776</v>
      </c>
      <c r="M50">
        <v>0.13099999725818634</v>
      </c>
    </row>
    <row r="51" spans="1:13" x14ac:dyDescent="0.35">
      <c r="A51" s="3" t="s">
        <v>30</v>
      </c>
      <c r="B51">
        <v>4.3400000780820847E-2</v>
      </c>
      <c r="C51">
        <v>0.1096000000834465</v>
      </c>
      <c r="D51">
        <v>0.11169999837875366</v>
      </c>
      <c r="E51">
        <v>0.11659999936819077</v>
      </c>
      <c r="F51">
        <v>4.4700000435113907E-2</v>
      </c>
      <c r="G51">
        <v>9.3800000846385956E-2</v>
      </c>
      <c r="H51">
        <v>9.6900001168251038E-2</v>
      </c>
      <c r="I51">
        <v>9.3400001525878906E-2</v>
      </c>
      <c r="J51">
        <v>4.179999977350235E-2</v>
      </c>
      <c r="K51">
        <v>5.169999971985817E-2</v>
      </c>
      <c r="L51">
        <v>5.5700000375509262E-2</v>
      </c>
      <c r="M51">
        <v>4.309999942779541E-2</v>
      </c>
    </row>
    <row r="52" spans="1:13" x14ac:dyDescent="0.35">
      <c r="A52" s="3" t="s">
        <v>31</v>
      </c>
      <c r="B52">
        <v>4.4199999421834946E-2</v>
      </c>
      <c r="C52">
        <v>0.13459999859333038</v>
      </c>
      <c r="D52">
        <v>0.13899999856948853</v>
      </c>
      <c r="E52">
        <v>0.1395999938249588</v>
      </c>
      <c r="F52">
        <v>4.3999999761581421E-2</v>
      </c>
      <c r="G52">
        <v>0.13240000605583191</v>
      </c>
      <c r="H52">
        <v>0.1339000016450882</v>
      </c>
      <c r="I52">
        <v>0.13539999723434448</v>
      </c>
      <c r="J52">
        <v>4.1499998420476913E-2</v>
      </c>
      <c r="K52">
        <v>8.3099998533725739E-2</v>
      </c>
      <c r="L52">
        <v>8.1399999558925629E-2</v>
      </c>
      <c r="M52">
        <v>8.2199998199939728E-2</v>
      </c>
    </row>
    <row r="53" spans="1:13" x14ac:dyDescent="0.35">
      <c r="A53" s="3" t="s">
        <v>32</v>
      </c>
      <c r="B53">
        <v>3.9400000125169754E-2</v>
      </c>
      <c r="C53">
        <v>0.10559999942779541</v>
      </c>
      <c r="D53">
        <v>0.10130000114440918</v>
      </c>
      <c r="E53">
        <v>0.10199999809265137</v>
      </c>
      <c r="F53">
        <v>4.1900001466274261E-2</v>
      </c>
      <c r="G53">
        <v>0.14139999449253082</v>
      </c>
      <c r="H53">
        <v>0.13590000569820404</v>
      </c>
      <c r="I53">
        <v>0.13789999485015869</v>
      </c>
      <c r="J53">
        <v>4.0300000458955765E-2</v>
      </c>
      <c r="K53">
        <v>0.11949999630451202</v>
      </c>
      <c r="L53">
        <v>0.11969999969005585</v>
      </c>
      <c r="M53">
        <v>0.11909999698400497</v>
      </c>
    </row>
    <row r="54" spans="1:13" x14ac:dyDescent="0.35">
      <c r="A54" s="3" t="s">
        <v>33</v>
      </c>
      <c r="B54">
        <v>4.2399998754262924E-2</v>
      </c>
      <c r="C54">
        <v>8.7499998509883881E-2</v>
      </c>
      <c r="D54">
        <v>8.9400000870227814E-2</v>
      </c>
      <c r="E54">
        <v>8.9400000870227814E-2</v>
      </c>
      <c r="F54">
        <v>4.3200001120567322E-2</v>
      </c>
      <c r="G54">
        <v>0.12049999833106995</v>
      </c>
      <c r="H54">
        <v>0.11389999836683273</v>
      </c>
      <c r="I54">
        <v>0.12229999899864197</v>
      </c>
      <c r="J54">
        <v>4.0699999779462814E-2</v>
      </c>
      <c r="K54">
        <v>5.469999834895134E-2</v>
      </c>
      <c r="L54">
        <v>5.8299999684095383E-2</v>
      </c>
      <c r="M54">
        <v>4.3699998408555984E-2</v>
      </c>
    </row>
    <row r="55" spans="1:13" x14ac:dyDescent="0.35">
      <c r="A55" s="3" t="s">
        <v>34</v>
      </c>
      <c r="B55">
        <v>4.1299998760223389E-2</v>
      </c>
      <c r="C55">
        <v>4.2899999767541885E-2</v>
      </c>
      <c r="D55">
        <v>4.2700000107288361E-2</v>
      </c>
      <c r="E55">
        <v>4.2800001800060272E-2</v>
      </c>
      <c r="F55">
        <v>4.2599998414516449E-2</v>
      </c>
      <c r="G55">
        <v>4.2599998414516449E-2</v>
      </c>
      <c r="H55">
        <v>4.2500000447034836E-2</v>
      </c>
      <c r="I55">
        <v>4.2500000447034836E-2</v>
      </c>
      <c r="J55">
        <v>4.1900001466274261E-2</v>
      </c>
      <c r="K55">
        <v>4.1700001806020737E-2</v>
      </c>
      <c r="L55">
        <v>4.2500000447034836E-2</v>
      </c>
      <c r="M55">
        <v>4.2700000107288361E-2</v>
      </c>
    </row>
    <row r="56" spans="1:13" x14ac:dyDescent="0.35">
      <c r="A56" s="3" t="s">
        <v>35</v>
      </c>
      <c r="B56">
        <v>0.5461999773979187</v>
      </c>
      <c r="C56">
        <v>0.31479999423027039</v>
      </c>
      <c r="D56">
        <v>0.20090000331401825</v>
      </c>
      <c r="E56">
        <v>0.13040000200271606</v>
      </c>
      <c r="F56">
        <v>9.3900002539157867E-2</v>
      </c>
      <c r="G56">
        <v>7.8699998557567596E-2</v>
      </c>
      <c r="H56">
        <v>7.8599996864795685E-2</v>
      </c>
      <c r="I56">
        <v>8.9800000190734863E-2</v>
      </c>
      <c r="J56">
        <v>6.8199999630451202E-2</v>
      </c>
      <c r="K56">
        <v>6.7299999296665192E-2</v>
      </c>
      <c r="L56">
        <v>5.3599998354911804E-2</v>
      </c>
      <c r="M56">
        <v>4.2100001126527786E-2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NTcuMnwxNDcyNzgvNDQvRW50cnlQYXJ0LzIzNjYxNjY3MnwxNDUuMg==</eid>
  <version>1</version>
  <updated-at>2025-07-04T07:58:33Z</updated-at>
</LabArchives>
</file>

<file path=customXml/itemProps1.xml><?xml version="1.0" encoding="utf-8"?>
<ds:datastoreItem xmlns:ds="http://schemas.openxmlformats.org/officeDocument/2006/customXml" ds:itemID="{AD5AC4F2-BF50-4D2A-9CF9-74DA9F8F985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2025-07-04T07:56:43Z</dcterms:created>
  <dcterms:modified xsi:type="dcterms:W3CDTF">2025-07-05T01:17:39Z</dcterms:modified>
</cp:coreProperties>
</file>