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45136A3-E88C-4C27-8DBF-3B7D4BF386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1" i="2" l="1" a="1"/>
  <c r="AD31" i="2" s="1"/>
  <c r="S31" i="2" a="1"/>
  <c r="S31" i="2" s="1"/>
  <c r="Z30" i="2" a="1"/>
  <c r="Z30" i="2" s="1"/>
  <c r="S30" i="2" a="1"/>
  <c r="W30" i="2" s="1"/>
  <c r="Z29" i="2" a="1"/>
  <c r="AD29" i="2" s="1"/>
  <c r="W29" i="2"/>
  <c r="X29" i="2" s="1"/>
  <c r="S29" i="2"/>
  <c r="S29" i="2" a="1"/>
  <c r="Z28" i="2" a="1"/>
  <c r="Z28" i="2" s="1"/>
  <c r="S28" i="2" a="1"/>
  <c r="W28" i="2" s="1"/>
  <c r="AD27" i="2"/>
  <c r="AE27" i="2" s="1"/>
  <c r="Z27" i="2"/>
  <c r="Z27" i="2" a="1"/>
  <c r="S27" i="2" a="1"/>
  <c r="W27" i="2" s="1"/>
  <c r="Z26" i="2" a="1"/>
  <c r="AD26" i="2" s="1"/>
  <c r="W26" i="2"/>
  <c r="S26" i="2" a="1"/>
  <c r="S26" i="2" s="1"/>
  <c r="Z25" i="2" a="1"/>
  <c r="AD25" i="2" s="1"/>
  <c r="S25" i="2" a="1"/>
  <c r="W25" i="2" s="1"/>
  <c r="Z24" i="2" a="1"/>
  <c r="AD24" i="2" s="1"/>
  <c r="S24" i="2" a="1"/>
  <c r="S24" i="2" s="1"/>
  <c r="Z23" i="2" a="1"/>
  <c r="AD23" i="2" s="1"/>
  <c r="X23" i="2"/>
  <c r="W23" i="2"/>
  <c r="S23" i="2"/>
  <c r="S23" i="2" a="1"/>
  <c r="Z22" i="2" a="1"/>
  <c r="AD22" i="2" s="1"/>
  <c r="S22" i="2" a="1"/>
  <c r="S22" i="2" s="1"/>
  <c r="Z21" i="2" a="1"/>
  <c r="AD21" i="2" s="1"/>
  <c r="S21" i="2" a="1"/>
  <c r="W21" i="2" s="1"/>
  <c r="Z20" i="2" a="1"/>
  <c r="Z20" i="2" s="1"/>
  <c r="S20" i="2" a="1"/>
  <c r="W20" i="2" s="1"/>
  <c r="AK19" i="2" a="1"/>
  <c r="AK19" i="2" s="1"/>
  <c r="Z19" i="2" a="1"/>
  <c r="Z19" i="2" s="1"/>
  <c r="S19" i="2" a="1"/>
  <c r="W19" i="2" s="1"/>
  <c r="Z18" i="2" a="1"/>
  <c r="AD18" i="2" s="1"/>
  <c r="S18" i="2" a="1"/>
  <c r="W18" i="2" s="1"/>
  <c r="Z17" i="2" a="1"/>
  <c r="AD17" i="2" s="1"/>
  <c r="S17" i="2" a="1"/>
  <c r="S17" i="2" s="1"/>
  <c r="Z16" i="2" a="1"/>
  <c r="AD16" i="2" s="1"/>
  <c r="S16" i="2" a="1"/>
  <c r="S16" i="2" s="1"/>
  <c r="AK15" i="2" a="1"/>
  <c r="AK15" i="2" s="1"/>
  <c r="AE26" i="2" l="1"/>
  <c r="AF26" i="2" s="1"/>
  <c r="AE29" i="2"/>
  <c r="X21" i="2"/>
  <c r="X26" i="2"/>
  <c r="X27" i="2"/>
  <c r="X18" i="2"/>
  <c r="X30" i="2"/>
  <c r="AE21" i="2"/>
  <c r="AW14" i="2"/>
  <c r="AV13" i="2"/>
  <c r="AW15" i="2"/>
  <c r="AF27" i="2" s="1"/>
  <c r="AE18" i="2"/>
  <c r="AV19" i="2"/>
  <c r="AU18" i="2"/>
  <c r="AV20" i="2"/>
  <c r="Y23" i="2" s="1"/>
  <c r="AD20" i="2"/>
  <c r="AE20" i="2" s="1"/>
  <c r="Z26" i="2"/>
  <c r="Z29" i="2"/>
  <c r="S27" i="2"/>
  <c r="S30" i="2"/>
  <c r="W16" i="2"/>
  <c r="Z21" i="2"/>
  <c r="S19" i="2"/>
  <c r="X19" i="2" s="1"/>
  <c r="Z24" i="2"/>
  <c r="AE24" i="2" s="1"/>
  <c r="AF24" i="2" s="1"/>
  <c r="Z18" i="2"/>
  <c r="S21" i="2"/>
  <c r="W24" i="2"/>
  <c r="W31" i="2"/>
  <c r="S18" i="2"/>
  <c r="Z23" i="2"/>
  <c r="AE23" i="2" s="1"/>
  <c r="AF23" i="2" s="1"/>
  <c r="AG23" i="2" s="1"/>
  <c r="AD30" i="2"/>
  <c r="AE30" i="2" s="1"/>
  <c r="AD19" i="2"/>
  <c r="AE19" i="2" s="1"/>
  <c r="S28" i="2"/>
  <c r="X28" i="2" s="1"/>
  <c r="W17" i="2"/>
  <c r="Z22" i="2"/>
  <c r="AE22" i="2" s="1"/>
  <c r="AF22" i="2" s="1"/>
  <c r="AD28" i="2"/>
  <c r="AE28" i="2" s="1"/>
  <c r="Z31" i="2"/>
  <c r="AE31" i="2" s="1"/>
  <c r="AF31" i="2" s="1"/>
  <c r="Z16" i="2"/>
  <c r="AE16" i="2" s="1"/>
  <c r="AF16" i="2" s="1"/>
  <c r="W22" i="2"/>
  <c r="S25" i="2"/>
  <c r="X25" i="2" s="1"/>
  <c r="Z25" i="2"/>
  <c r="AE25" i="2" s="1"/>
  <c r="AF25" i="2" s="1"/>
  <c r="Z17" i="2"/>
  <c r="AE17" i="2" s="1"/>
  <c r="AF17" i="2" s="1"/>
  <c r="S20" i="2"/>
  <c r="X20" i="2" s="1"/>
  <c r="AF30" i="2" l="1"/>
  <c r="AF18" i="2"/>
  <c r="AF28" i="2"/>
  <c r="Y17" i="2"/>
  <c r="AG17" i="2" s="1"/>
  <c r="X17" i="2"/>
  <c r="Y30" i="2"/>
  <c r="Y25" i="2"/>
  <c r="AG25" i="2" s="1"/>
  <c r="Y24" i="2"/>
  <c r="AG24" i="2" s="1"/>
  <c r="X24" i="2"/>
  <c r="Y19" i="2"/>
  <c r="Y22" i="2"/>
  <c r="AG22" i="2" s="1"/>
  <c r="X22" i="2"/>
  <c r="AF21" i="2"/>
  <c r="AF19" i="2"/>
  <c r="AG19" i="2" s="1"/>
  <c r="Y18" i="2"/>
  <c r="X31" i="2"/>
  <c r="Y31" i="2"/>
  <c r="AG31" i="2" s="1"/>
  <c r="Y27" i="2"/>
  <c r="AG27" i="2" s="1"/>
  <c r="Y26" i="2"/>
  <c r="AG26" i="2" s="1"/>
  <c r="Y21" i="2"/>
  <c r="Y16" i="2"/>
  <c r="AG16" i="2" s="1"/>
  <c r="X16" i="2"/>
  <c r="AF29" i="2"/>
  <c r="AG29" i="2" s="1"/>
  <c r="Y28" i="2"/>
  <c r="Y29" i="2"/>
  <c r="AF20" i="2"/>
  <c r="Y20" i="2"/>
  <c r="AG21" i="2" l="1"/>
  <c r="AG28" i="2"/>
  <c r="AG18" i="2"/>
  <c r="AG30" i="2"/>
  <c r="AG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<sst xmlns="http://schemas.openxmlformats.org/spreadsheetml/2006/main" count="164" uniqueCount="83">
  <si>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</si>
  <si>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</si>
  <si>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</si>
  <si>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</si>
  <si>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</si>
  <si>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</si>
  <si>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</si>
  <si>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27/06/2025</t>
  </si>
  <si>
    <t>Time:</t>
  </si>
  <si>
    <t>4:14:50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</si>
  <si>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</si>
  <si>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</si>
  <si>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</si>
  <si>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</si>
  <si>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</si>
  <si>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</si>
  <si>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</si>
  <si>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</si>
  <si>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</si>
  <si>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</si>
  <si>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</si>
  <si>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</si>
  <si>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</si>
  <si>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</si>
  <si>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</si>
  <si>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</si>
  <si>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27/06/2025 4:14:50 PM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</si>
  <si>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</si>
  <si>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</si>
  <si>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</si>
  <si>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</si>
  <si>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</si>
  <si>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</si>
  <si>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</si>
  <si>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</si>
  <si>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</si>
  <si>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</si>
  <si>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</si>
  <si>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27/06/2025 4:15:06 PM</t>
  </si>
  <si>
    <t>Label: protein</t>
  </si>
  <si>
    <t>Temperature: 24.9 °C</t>
  </si>
  <si>
    <t>27/06/2025 4:15:19 PM</t>
  </si>
  <si>
    <t>4:16:10 PM</t>
  </si>
  <si>
    <t>27/06/2025 4:16:10 PM</t>
  </si>
  <si>
    <t>27/06/2025 4:16:22 PM</t>
  </si>
  <si>
    <t>27/06/2025 4:16:36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</si>
  <si>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</si>
  <si>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</si>
  <si>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</si>
  <si>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</si>
  <si>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</si>
  <si>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</si>
  <si>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</si>
  <si>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</si>
  <si>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</si>
  <si>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</si>
  <si>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</si>
  <si>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</si>
  <si>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</si>
  <si>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</si>
  <si>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</si>
  <si>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</si>
  <si>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</si>
  <si>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</si>
  <si>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</si>
  <si>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</si>
  <si>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</si>
  <si>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</si>
  <si>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</si>
  <si>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B2.07A.3</t>
  </si>
  <si>
    <t>B2.07A.1</t>
  </si>
  <si>
    <t>B2.07B.3</t>
  </si>
  <si>
    <t>B2.07B.4</t>
  </si>
  <si>
    <t>B2.07C.4</t>
  </si>
  <si>
    <t>B2.07C.2</t>
  </si>
  <si>
    <t>B2.07D.3</t>
  </si>
  <si>
    <t>B2.07D.4</t>
  </si>
  <si>
    <t>B2.77A.1</t>
  </si>
  <si>
    <t>B2.77A.4</t>
  </si>
  <si>
    <t>B2.77B.3</t>
  </si>
  <si>
    <t>B2.77B.2</t>
  </si>
  <si>
    <t>B2.77C.1</t>
  </si>
  <si>
    <t>B2.77D.3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</si>
</sst>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7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0"/>
  <sheetViews>
    <sheetView tabSelected="1" topLeftCell="F7" zoomScale="70" zoomScaleNormal="70" workbookViewId="0">
      <selection activeCell="AA43" sqref="AA43"/>
    </sheetView>
  </sheetViews>
  <sheetFormatPr defaultRowHeight="14.5" x14ac:dyDescent="0.35"/>
  <cols>
    <col min="19" max="20" width="12.26953125" bestFit="1" customWidth="1"/>
    <col min="21" max="24" width="8.81640625" bestFit="1" customWidth="1"/>
    <col min="25" max="25" width="11.1796875" bestFit="1" customWidth="1"/>
    <col min="26" max="26" width="12.26953125" bestFit="1" customWidth="1"/>
    <col min="27" max="33" width="8.81640625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t="s">
        <v>7</v>
      </c>
    </row>
    <row r="6" spans="1:49" x14ac:dyDescent="0.35">
      <c r="A6" t="s">
        <v>8</v>
      </c>
      <c r="B6" s="1" t="s">
        <v>9</v>
      </c>
    </row>
    <row r="9" spans="1:49" x14ac:dyDescent="0.35">
      <c r="A9" t="s">
        <v>10</v>
      </c>
      <c r="E9" t="s">
        <v>11</v>
      </c>
    </row>
    <row r="10" spans="1:49" x14ac:dyDescent="0.35">
      <c r="A10" t="s">
        <v>12</v>
      </c>
      <c r="E10" t="s">
        <v>13</v>
      </c>
    </row>
    <row r="11" spans="1:49" x14ac:dyDescent="0.35">
      <c r="A11" t="s">
        <v>14</v>
      </c>
      <c r="E11" t="s">
        <v>15</v>
      </c>
    </row>
    <row r="12" spans="1:49" x14ac:dyDescent="0.35">
      <c r="A12" t="s">
        <v>16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0.9199x + 0.0719   (R² = 0.9954)</v>
      </c>
    </row>
    <row r="14" spans="1:49" ht="15" thickBot="1" x14ac:dyDescent="0.4">
      <c r="AJ14" t="s">
        <v>47</v>
      </c>
      <c r="AK14" s="3">
        <v>0.78125</v>
      </c>
      <c r="AL14" s="4">
        <v>0.390625</v>
      </c>
      <c r="AM14" s="4">
        <v>0.1953125</v>
      </c>
      <c r="AN14" s="4">
        <v>9.765625E-2</v>
      </c>
      <c r="AO14" s="4">
        <v>4.8828125E-2</v>
      </c>
      <c r="AP14" s="4">
        <v>2.44140625E-2</v>
      </c>
      <c r="AQ14" s="4">
        <v>1.220703125E-2</v>
      </c>
      <c r="AR14" s="4">
        <v>6.103515625E-3</v>
      </c>
      <c r="AS14" s="4">
        <v>3.0517578130000002E-3</v>
      </c>
      <c r="AT14" s="5">
        <v>0</v>
      </c>
      <c r="AV14" t="s">
        <v>48</v>
      </c>
      <c r="AW14">
        <f>SLOPE(_xlfn.ANCHORARRAY(AK15),AK14:AT14)</f>
        <v>0.91992013818353124</v>
      </c>
    </row>
    <row r="15" spans="1:49" ht="15" thickBot="1" x14ac:dyDescent="0.4">
      <c r="A15" t="s">
        <v>17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J15" t="s">
        <v>64</v>
      </c>
      <c r="AK15" cm="1">
        <f t="array" ref="AK15:AT15">B31:K31</f>
        <v>0.77029997110366821</v>
      </c>
      <c r="AL15">
        <v>0.4643000066280365</v>
      </c>
      <c r="AM15">
        <v>0.26469999551773071</v>
      </c>
      <c r="AN15">
        <v>0.1687999963760376</v>
      </c>
      <c r="AO15">
        <v>0.11900000274181366</v>
      </c>
      <c r="AP15">
        <v>8.4200002253055573E-2</v>
      </c>
      <c r="AQ15">
        <v>7.0799998939037323E-2</v>
      </c>
      <c r="AR15">
        <v>6.419999897480011E-2</v>
      </c>
      <c r="AS15">
        <v>6.9300003349781036E-2</v>
      </c>
      <c r="AT15">
        <v>7.7500000596046448E-2</v>
      </c>
      <c r="AV15" t="s">
        <v>65</v>
      </c>
      <c r="AW15">
        <f>INTERCEPT(_xlfn.ANCHORARRAY(AK15),AK14:AT14)</f>
        <v>7.1853213403635707E-2</v>
      </c>
    </row>
    <row r="16" spans="1:49" x14ac:dyDescent="0.35">
      <c r="A16" t="s">
        <v>18</v>
      </c>
      <c r="E16" t="s">
        <v>19</v>
      </c>
      <c r="R16" s="6" t="s">
        <v>69</v>
      </c>
      <c r="S16" s="7" cm="1">
        <f t="array" ref="S16:V16">B49:E49</f>
        <v>5.2799999713897705E-2</v>
      </c>
      <c r="T16" s="8">
        <v>0.18269999325275421</v>
      </c>
      <c r="U16">
        <v>0.17739999294281006</v>
      </c>
      <c r="V16">
        <v>0.18250000476837158</v>
      </c>
      <c r="W16">
        <f>AVERAGE(T16:V16)</f>
        <v>0.18086666365464529</v>
      </c>
      <c r="X16">
        <f>W16-S16</f>
        <v>0.12806666394074759</v>
      </c>
      <c r="Y16" s="7">
        <f>(W16 -$AV$20)/$AV$19</f>
        <v>0.52894619532363651</v>
      </c>
      <c r="Z16" s="8" cm="1">
        <f t="array" ref="Z16:AC16">B24:E24</f>
        <v>4.8399999737739563E-2</v>
      </c>
      <c r="AA16">
        <v>0.7369999885559082</v>
      </c>
      <c r="AB16">
        <v>0.71799999475479126</v>
      </c>
      <c r="AC16">
        <v>0.74659997224807739</v>
      </c>
      <c r="AD16">
        <f>AVERAGE(AA16:AC16)</f>
        <v>0.73386665185292566</v>
      </c>
      <c r="AE16">
        <f>AD16-Z16</f>
        <v>0.68546665211518609</v>
      </c>
      <c r="AF16">
        <f>(AE16-$AW$15)/$AW$14</f>
        <v>0.66702903137134029</v>
      </c>
      <c r="AG16">
        <f>AF16/Y16</f>
        <v>1.2610527068130579</v>
      </c>
    </row>
    <row r="17" spans="1:48" x14ac:dyDescent="0.35">
      <c r="A17" t="s">
        <v>20</v>
      </c>
      <c r="E17">
        <v>540</v>
      </c>
      <c r="F17" t="s">
        <v>21</v>
      </c>
      <c r="R17" s="9" t="s">
        <v>70</v>
      </c>
      <c r="S17" s="7" cm="1">
        <f t="array" ref="S17:V17">F49:I49</f>
        <v>5.4999999701976776E-2</v>
      </c>
      <c r="T17" s="8">
        <v>0.17839999496936798</v>
      </c>
      <c r="U17">
        <v>0.17270000278949738</v>
      </c>
      <c r="V17">
        <v>0.17389999330043793</v>
      </c>
      <c r="W17">
        <f t="shared" ref="W17:W31" si="0">AVERAGE(T17:V17)</f>
        <v>0.17499999701976776</v>
      </c>
      <c r="X17">
        <f t="shared" ref="X17:X27" si="1">W17-S17</f>
        <v>0.11999999731779099</v>
      </c>
      <c r="Y17" s="7">
        <f t="shared" ref="Y17:Y31" si="2">(W17 -$AV$20)/$AV$19</f>
        <v>0.4981292195825951</v>
      </c>
      <c r="Z17" s="8" cm="1">
        <f t="array" ref="Z17:AC17">F24:I24</f>
        <v>4.8799999058246613E-2</v>
      </c>
      <c r="AA17">
        <v>0.8773999810218811</v>
      </c>
      <c r="AB17">
        <v>0.92250001430511475</v>
      </c>
      <c r="AC17">
        <v>1.0396000146865845</v>
      </c>
      <c r="AD17">
        <f t="shared" ref="AD17:AD31" si="3">AVERAGE(AA17:AC17)</f>
        <v>0.94650000333786011</v>
      </c>
      <c r="AE17">
        <f t="shared" ref="AE17:AE27" si="4">AD17-Z17</f>
        <v>0.89770000427961349</v>
      </c>
      <c r="AF17">
        <f t="shared" ref="AF17:AF27" si="5">(AE17-$AW$15)/$AW$14</f>
        <v>0.89773748458935776</v>
      </c>
      <c r="AG17">
        <f t="shared" ref="AG17:AG31" si="6">AF17/Y17</f>
        <v>1.8022180777542269</v>
      </c>
      <c r="AJ17" t="s">
        <v>66</v>
      </c>
    </row>
    <row r="18" spans="1:48" ht="15" thickBot="1" x14ac:dyDescent="0.4">
      <c r="A18" t="s">
        <v>22</v>
      </c>
      <c r="E18">
        <v>30</v>
      </c>
      <c r="R18" s="13" t="s">
        <v>71</v>
      </c>
      <c r="S18" s="14" cm="1">
        <f t="array" ref="S18:V18">J49:M49</f>
        <v>5.2499998360872269E-2</v>
      </c>
      <c r="T18" s="15">
        <v>0.19339999556541443</v>
      </c>
      <c r="U18" s="16">
        <v>0.18209999799728394</v>
      </c>
      <c r="V18" s="16">
        <v>0.19329999387264252</v>
      </c>
      <c r="W18" s="16">
        <f t="shared" si="0"/>
        <v>0.1895999958117803</v>
      </c>
      <c r="X18" s="16">
        <f t="shared" si="1"/>
        <v>0.13709999745090803</v>
      </c>
      <c r="Y18" s="14">
        <f t="shared" si="2"/>
        <v>0.57482146009918555</v>
      </c>
      <c r="Z18" s="15" cm="1">
        <f t="array" ref="Z18:AC18">J24:M24</f>
        <v>4.960000142455101E-2</v>
      </c>
      <c r="AA18" s="16">
        <v>1.1409000158309937</v>
      </c>
      <c r="AB18" s="16">
        <v>1.1272000074386597</v>
      </c>
      <c r="AC18" s="16">
        <v>1.4222999811172485</v>
      </c>
      <c r="AD18" s="16">
        <f t="shared" si="3"/>
        <v>1.230133334795634</v>
      </c>
      <c r="AE18" s="16">
        <f t="shared" si="4"/>
        <v>1.180533333371083</v>
      </c>
      <c r="AF18" s="16">
        <f t="shared" si="5"/>
        <v>1.2051917051806695</v>
      </c>
      <c r="AG18" s="16">
        <f t="shared" si="6"/>
        <v>2.0966365886421734</v>
      </c>
      <c r="AJ18" t="s">
        <v>67</v>
      </c>
      <c r="AK18" s="4">
        <v>2</v>
      </c>
      <c r="AL18" s="4">
        <v>1</v>
      </c>
      <c r="AM18" s="4">
        <v>0.5</v>
      </c>
      <c r="AN18" s="4">
        <v>0.25</v>
      </c>
      <c r="AO18" s="4">
        <v>0.125</v>
      </c>
      <c r="AP18" s="4">
        <v>6.25E-2</v>
      </c>
      <c r="AQ18" s="4">
        <v>3.125E-2</v>
      </c>
      <c r="AR18" s="10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0.1904x + 0.0802   (R² = 0.9832)</v>
      </c>
    </row>
    <row r="19" spans="1:48" x14ac:dyDescent="0.35">
      <c r="A19" t="s">
        <v>23</v>
      </c>
      <c r="E19">
        <v>0</v>
      </c>
      <c r="F19" t="s">
        <v>24</v>
      </c>
      <c r="R19" s="9" t="s">
        <v>72</v>
      </c>
      <c r="S19" s="7" cm="1">
        <f t="array" ref="S19:V19">B50:E50</f>
        <v>5.1899999380111694E-2</v>
      </c>
      <c r="T19" s="8">
        <v>0.1817999929189682</v>
      </c>
      <c r="U19">
        <v>0.20370000600814819</v>
      </c>
      <c r="V19">
        <v>0.27009999752044678</v>
      </c>
      <c r="W19">
        <f t="shared" si="0"/>
        <v>0.21853333214918771</v>
      </c>
      <c r="X19">
        <f t="shared" si="1"/>
        <v>0.16663333276907602</v>
      </c>
      <c r="Y19" s="7">
        <f t="shared" si="2"/>
        <v>0.72680519797112419</v>
      </c>
      <c r="Z19" s="11" cm="1">
        <f t="array" ref="Z19:AC19">B25:E25</f>
        <v>5.090000107884407E-2</v>
      </c>
      <c r="AA19" s="12">
        <v>0.86650002002716064</v>
      </c>
      <c r="AB19">
        <v>0.79830002784729004</v>
      </c>
      <c r="AC19">
        <v>0.90179997682571411</v>
      </c>
      <c r="AD19">
        <f t="shared" si="3"/>
        <v>0.85553334156672156</v>
      </c>
      <c r="AE19">
        <f t="shared" si="4"/>
        <v>0.80463334048787749</v>
      </c>
      <c r="AF19">
        <f t="shared" si="5"/>
        <v>0.79656928538512595</v>
      </c>
      <c r="AG19">
        <f t="shared" si="6"/>
        <v>1.0959873259144928</v>
      </c>
      <c r="AJ19" t="s">
        <v>64</v>
      </c>
      <c r="AK19" cm="1">
        <f t="array" ref="AK19:AR19">B56:I56</f>
        <v>0.4424000084400177</v>
      </c>
      <c r="AL19">
        <v>0.29649999737739563</v>
      </c>
      <c r="AM19">
        <v>0.1940000057220459</v>
      </c>
      <c r="AN19">
        <v>0.13819999992847443</v>
      </c>
      <c r="AO19">
        <v>9.960000216960907E-2</v>
      </c>
      <c r="AP19">
        <v>9.3199998140335083E-2</v>
      </c>
      <c r="AQ19">
        <v>7.3700003325939178E-2</v>
      </c>
      <c r="AR19">
        <v>5.9300001710653305E-2</v>
      </c>
      <c r="AU19" t="s">
        <v>48</v>
      </c>
      <c r="AV19">
        <f>SLOPE(_xlfn.ANCHORARRAY(AK19),AK18:AR18)</f>
        <v>0.19037126433741627</v>
      </c>
    </row>
    <row r="20" spans="1:48" x14ac:dyDescent="0.35">
      <c r="A20" t="s">
        <v>25</v>
      </c>
      <c r="B20" s="1" t="s">
        <v>26</v>
      </c>
      <c r="R20" s="9" t="s">
        <v>73</v>
      </c>
      <c r="S20" s="7" cm="1">
        <f t="array" ref="S20:V20">F50:I50</f>
        <v>6.9300003349781036E-2</v>
      </c>
      <c r="T20">
        <v>0.17049999535083771</v>
      </c>
      <c r="U20">
        <v>0.14910000562667847</v>
      </c>
      <c r="V20">
        <v>0.19370000064373016</v>
      </c>
      <c r="W20">
        <f t="shared" si="0"/>
        <v>0.17110000054041544</v>
      </c>
      <c r="X20">
        <f t="shared" si="1"/>
        <v>0.1017999971906344</v>
      </c>
      <c r="Y20" s="7">
        <f t="shared" si="2"/>
        <v>0.47764295295550624</v>
      </c>
      <c r="Z20" cm="1">
        <f t="array" ref="Z20:AC20">F25:I25</f>
        <v>5.8400001376867294E-2</v>
      </c>
      <c r="AA20">
        <v>0.94809997081756592</v>
      </c>
      <c r="AB20">
        <v>0.98519998788833618</v>
      </c>
      <c r="AC20">
        <v>1.2190999984741211</v>
      </c>
      <c r="AD20">
        <f t="shared" si="3"/>
        <v>1.0507999857266743</v>
      </c>
      <c r="AE20">
        <f t="shared" si="4"/>
        <v>0.99239998434980703</v>
      </c>
      <c r="AF20">
        <f t="shared" si="5"/>
        <v>1.0006811816989651</v>
      </c>
      <c r="AG20">
        <f t="shared" si="6"/>
        <v>2.0950401874602376</v>
      </c>
      <c r="AU20" t="s">
        <v>68</v>
      </c>
      <c r="AV20">
        <f>INTERCEPT(_xlfn.ANCHORARRAY(AK19),AK18:AR18)</f>
        <v>8.0170507684418676E-2</v>
      </c>
    </row>
    <row r="21" spans="1:48" x14ac:dyDescent="0.35">
      <c r="R21" s="9" t="s">
        <v>74</v>
      </c>
      <c r="S21" s="7" cm="1">
        <f t="array" ref="S21:V21">J50:M50</f>
        <v>5.5100001394748688E-2</v>
      </c>
      <c r="T21">
        <v>0.20880000293254852</v>
      </c>
      <c r="U21">
        <v>0.19799999892711639</v>
      </c>
      <c r="V21">
        <v>0.22550000250339508</v>
      </c>
      <c r="W21">
        <f t="shared" si="0"/>
        <v>0.21076666812101999</v>
      </c>
      <c r="X21">
        <f t="shared" si="1"/>
        <v>0.1556666667262713</v>
      </c>
      <c r="Y21" s="7">
        <f t="shared" si="2"/>
        <v>0.6860077380435482</v>
      </c>
      <c r="Z21" cm="1">
        <f t="array" ref="Z21:AC21">J25:M25</f>
        <v>5.4600000381469727E-2</v>
      </c>
      <c r="AA21">
        <v>0.95980000495910645</v>
      </c>
      <c r="AB21">
        <v>1.052899956703186</v>
      </c>
      <c r="AC21">
        <v>1.2309999465942383</v>
      </c>
      <c r="AD21">
        <f t="shared" si="3"/>
        <v>1.081233302752177</v>
      </c>
      <c r="AE21">
        <f t="shared" si="4"/>
        <v>1.0266333023707073</v>
      </c>
      <c r="AF21">
        <f t="shared" si="5"/>
        <v>1.0378945403373543</v>
      </c>
      <c r="AG21">
        <f t="shared" si="6"/>
        <v>1.5129487362596894</v>
      </c>
    </row>
    <row r="22" spans="1:48" x14ac:dyDescent="0.35">
      <c r="B22" t="s">
        <v>27</v>
      </c>
      <c r="R22" s="9" t="s">
        <v>75</v>
      </c>
      <c r="S22" s="7" cm="1">
        <f t="array" ref="S22:V22">B51:E51</f>
        <v>5.4499998688697815E-2</v>
      </c>
      <c r="T22">
        <v>0.18310000002384186</v>
      </c>
      <c r="U22">
        <v>0.18160000443458557</v>
      </c>
      <c r="V22">
        <v>0.16899999976158142</v>
      </c>
      <c r="W22">
        <f t="shared" si="0"/>
        <v>0.17790000140666962</v>
      </c>
      <c r="X22">
        <f t="shared" si="1"/>
        <v>0.1234000027179718</v>
      </c>
      <c r="Y22" s="7">
        <f t="shared" si="2"/>
        <v>0.51336263412651417</v>
      </c>
      <c r="Z22" cm="1">
        <f t="array" ref="Z22:AC22">B26:E26</f>
        <v>5.4800000041723251E-2</v>
      </c>
      <c r="AA22">
        <v>1.0295000076293945</v>
      </c>
      <c r="AB22">
        <v>1.1231000423431396</v>
      </c>
      <c r="AC22">
        <v>1.2115999460220337</v>
      </c>
      <c r="AD22">
        <f t="shared" si="3"/>
        <v>1.121399998664856</v>
      </c>
      <c r="AE22">
        <f t="shared" si="4"/>
        <v>1.0665999986231327</v>
      </c>
      <c r="AF22">
        <f t="shared" si="5"/>
        <v>1.0813403728542328</v>
      </c>
      <c r="AG22">
        <f t="shared" si="6"/>
        <v>2.1063869883988184</v>
      </c>
    </row>
    <row r="23" spans="1:48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9" t="s">
        <v>76</v>
      </c>
      <c r="S23" s="7" cm="1">
        <f t="array" ref="S23:V23">F51:I51</f>
        <v>5.9599999338388443E-2</v>
      </c>
      <c r="T23">
        <v>0.17319999635219574</v>
      </c>
      <c r="U23">
        <v>0.17360000312328339</v>
      </c>
      <c r="V23">
        <v>0.2614000141620636</v>
      </c>
      <c r="W23">
        <f t="shared" si="0"/>
        <v>0.20273333787918091</v>
      </c>
      <c r="X23">
        <f t="shared" si="1"/>
        <v>0.14313333854079247</v>
      </c>
      <c r="Y23" s="7">
        <f t="shared" si="2"/>
        <v>0.64380950886332522</v>
      </c>
      <c r="Z23" cm="1">
        <f t="array" ref="Z23:AC23">F26:I26</f>
        <v>5.2299998700618744E-2</v>
      </c>
      <c r="AA23">
        <v>0.84079998731613159</v>
      </c>
      <c r="AB23">
        <v>0.81739997863769531</v>
      </c>
      <c r="AC23">
        <v>1.0484999418258667</v>
      </c>
      <c r="AD23">
        <f t="shared" si="3"/>
        <v>0.9022333025932312</v>
      </c>
      <c r="AE23">
        <f t="shared" si="4"/>
        <v>0.84993330389261246</v>
      </c>
      <c r="AF23">
        <f t="shared" si="5"/>
        <v>0.8458126506778828</v>
      </c>
      <c r="AG23">
        <f t="shared" si="6"/>
        <v>1.3137622837711782</v>
      </c>
    </row>
    <row r="24" spans="1:48" x14ac:dyDescent="0.35">
      <c r="A24" s="2" t="s">
        <v>29</v>
      </c>
      <c r="B24">
        <v>4.8399999737739563E-2</v>
      </c>
      <c r="C24">
        <v>0.7369999885559082</v>
      </c>
      <c r="D24">
        <v>0.71799999475479126</v>
      </c>
      <c r="E24">
        <v>0.74659997224807739</v>
      </c>
      <c r="F24">
        <v>4.8799999058246613E-2</v>
      </c>
      <c r="G24">
        <v>0.8773999810218811</v>
      </c>
      <c r="H24">
        <v>0.92250001430511475</v>
      </c>
      <c r="I24">
        <v>1.0396000146865845</v>
      </c>
      <c r="J24">
        <v>4.960000142455101E-2</v>
      </c>
      <c r="K24">
        <v>1.1409000158309937</v>
      </c>
      <c r="L24">
        <v>1.1272000074386597</v>
      </c>
      <c r="M24">
        <v>1.4222999811172485</v>
      </c>
      <c r="R24" s="9" t="s">
        <v>77</v>
      </c>
      <c r="S24" s="7" cm="1">
        <f t="array" ref="S24:V24">B52:E52</f>
        <v>5.1800001412630081E-2</v>
      </c>
      <c r="T24">
        <v>0.1898999959230423</v>
      </c>
      <c r="U24">
        <v>0.20190000534057617</v>
      </c>
      <c r="V24">
        <v>0.23059999942779541</v>
      </c>
      <c r="W24">
        <f t="shared" si="0"/>
        <v>0.20746666689713797</v>
      </c>
      <c r="X24">
        <f t="shared" si="1"/>
        <v>0.15566666548450789</v>
      </c>
      <c r="Y24" s="7">
        <f t="shared" si="2"/>
        <v>0.66867318266636133</v>
      </c>
      <c r="Z24" cm="1">
        <f t="array" ref="Z24:AC24">B27:E27</f>
        <v>5.3399998694658279E-2</v>
      </c>
      <c r="AA24">
        <v>1.0047999620437622</v>
      </c>
      <c r="AB24">
        <v>1.1769000291824341</v>
      </c>
      <c r="AC24">
        <v>1.0755000114440918</v>
      </c>
      <c r="AD24">
        <f t="shared" si="3"/>
        <v>1.0857333342234294</v>
      </c>
      <c r="AE24">
        <f t="shared" si="4"/>
        <v>1.0323333355287712</v>
      </c>
      <c r="AF24">
        <f t="shared" si="5"/>
        <v>1.0440907664242396</v>
      </c>
      <c r="AG24">
        <f t="shared" si="6"/>
        <v>1.5614365784206949</v>
      </c>
    </row>
    <row r="25" spans="1:48" x14ac:dyDescent="0.35">
      <c r="A25" s="2" t="s">
        <v>30</v>
      </c>
      <c r="B25">
        <v>5.090000107884407E-2</v>
      </c>
      <c r="C25">
        <v>0.86650002002716064</v>
      </c>
      <c r="D25">
        <v>0.79830002784729004</v>
      </c>
      <c r="E25">
        <v>0.90179997682571411</v>
      </c>
      <c r="F25">
        <v>5.8400001376867294E-2</v>
      </c>
      <c r="G25">
        <v>0.94809997081756592</v>
      </c>
      <c r="H25">
        <v>0.98519998788833618</v>
      </c>
      <c r="I25">
        <v>1.2190999984741211</v>
      </c>
      <c r="J25">
        <v>5.4600000381469727E-2</v>
      </c>
      <c r="K25">
        <v>0.95980000495910645</v>
      </c>
      <c r="L25">
        <v>1.052899956703186</v>
      </c>
      <c r="M25">
        <v>1.2309999465942383</v>
      </c>
      <c r="R25" s="9" t="s">
        <v>78</v>
      </c>
      <c r="S25" s="7" cm="1">
        <f t="array" ref="S25:V25">F52:I52</f>
        <v>5.429999902844429E-2</v>
      </c>
      <c r="T25">
        <v>0.18529999256134033</v>
      </c>
      <c r="U25">
        <v>0.18170000612735748</v>
      </c>
      <c r="V25">
        <v>0.17299999296665192</v>
      </c>
      <c r="W25">
        <f t="shared" si="0"/>
        <v>0.17999999721844992</v>
      </c>
      <c r="X25">
        <f t="shared" si="1"/>
        <v>0.12569999819000563</v>
      </c>
      <c r="Y25" s="7">
        <f t="shared" si="2"/>
        <v>0.52439368872968284</v>
      </c>
      <c r="Z25" cm="1">
        <f t="array" ref="Z25:AC25">F27:I27</f>
        <v>6.6299997270107269E-2</v>
      </c>
      <c r="AA25">
        <v>1.0633000135421753</v>
      </c>
      <c r="AB25">
        <v>1.2835999727249146</v>
      </c>
      <c r="AC25">
        <v>1.1713000535964966</v>
      </c>
      <c r="AD25">
        <f t="shared" si="3"/>
        <v>1.1727333466211955</v>
      </c>
      <c r="AE25">
        <f t="shared" si="4"/>
        <v>1.1064333493510883</v>
      </c>
      <c r="AF25">
        <f t="shared" si="5"/>
        <v>1.1246412520007749</v>
      </c>
      <c r="AG25">
        <f t="shared" si="6"/>
        <v>2.1446506244672041</v>
      </c>
    </row>
    <row r="26" spans="1:48" x14ac:dyDescent="0.35">
      <c r="A26" s="2" t="s">
        <v>31</v>
      </c>
      <c r="B26">
        <v>5.4800000041723251E-2</v>
      </c>
      <c r="C26">
        <v>1.0295000076293945</v>
      </c>
      <c r="D26">
        <v>1.1231000423431396</v>
      </c>
      <c r="E26">
        <v>1.2115999460220337</v>
      </c>
      <c r="F26">
        <v>5.2299998700618744E-2</v>
      </c>
      <c r="G26">
        <v>0.84079998731613159</v>
      </c>
      <c r="H26">
        <v>0.81739997863769531</v>
      </c>
      <c r="I26">
        <v>1.0484999418258667</v>
      </c>
      <c r="J26">
        <v>4.3900001794099808E-2</v>
      </c>
      <c r="K26">
        <v>4.2899999767541885E-2</v>
      </c>
      <c r="L26">
        <v>4.3900001794099808E-2</v>
      </c>
      <c r="M26">
        <v>4.3299999088048935E-2</v>
      </c>
      <c r="R26" s="9" t="s">
        <v>79</v>
      </c>
      <c r="S26" s="7" cm="1">
        <f t="array" ref="S26:V26">J52:M52</f>
        <v>5.5500000715255737E-2</v>
      </c>
      <c r="T26">
        <v>0.27120000123977661</v>
      </c>
      <c r="U26">
        <v>0.29829999804496765</v>
      </c>
      <c r="V26">
        <v>0.27559998631477356</v>
      </c>
      <c r="W26">
        <f t="shared" si="0"/>
        <v>0.28169999519983929</v>
      </c>
      <c r="X26">
        <f t="shared" si="1"/>
        <v>0.22619999448458356</v>
      </c>
      <c r="Y26" s="7">
        <f t="shared" si="2"/>
        <v>1.0586129593499329</v>
      </c>
      <c r="Z26" cm="1">
        <f t="array" ref="Z26:AC26">J27:M27</f>
        <v>5.5199999362230301E-2</v>
      </c>
      <c r="AA26">
        <v>0.99889999628067017</v>
      </c>
      <c r="AB26">
        <v>1.1607999801635742</v>
      </c>
      <c r="AC26">
        <v>1.0223000049591064</v>
      </c>
      <c r="AD26">
        <f t="shared" si="3"/>
        <v>1.0606666604677837</v>
      </c>
      <c r="AE26">
        <f t="shared" si="4"/>
        <v>1.0054666611055534</v>
      </c>
      <c r="AF26">
        <f t="shared" si="5"/>
        <v>1.0148853242254541</v>
      </c>
      <c r="AG26">
        <f t="shared" si="6"/>
        <v>0.95869346323576954</v>
      </c>
    </row>
    <row r="27" spans="1:48" x14ac:dyDescent="0.35">
      <c r="A27" s="2" t="s">
        <v>32</v>
      </c>
      <c r="B27">
        <v>5.3399998694658279E-2</v>
      </c>
      <c r="C27">
        <v>1.0047999620437622</v>
      </c>
      <c r="D27">
        <v>1.1769000291824341</v>
      </c>
      <c r="E27">
        <v>1.0755000114440918</v>
      </c>
      <c r="F27">
        <v>6.6299997270107269E-2</v>
      </c>
      <c r="G27">
        <v>1.0633000135421753</v>
      </c>
      <c r="H27">
        <v>1.2835999727249146</v>
      </c>
      <c r="I27">
        <v>1.1713000535964966</v>
      </c>
      <c r="J27">
        <v>5.5199999362230301E-2</v>
      </c>
      <c r="K27">
        <v>0.99889999628067017</v>
      </c>
      <c r="L27">
        <v>1.1607999801635742</v>
      </c>
      <c r="M27">
        <v>1.0223000049591064</v>
      </c>
      <c r="R27" s="9" t="s">
        <v>80</v>
      </c>
      <c r="S27" s="7" cm="1">
        <f t="array" ref="S27:V27">B53:E53</f>
        <v>5.0299998372793198E-2</v>
      </c>
      <c r="T27">
        <v>0.2517000138759613</v>
      </c>
      <c r="U27">
        <v>0.24719999730587006</v>
      </c>
      <c r="V27">
        <v>0.33349999785423279</v>
      </c>
      <c r="W27">
        <f t="shared" si="0"/>
        <v>0.27746666967868805</v>
      </c>
      <c r="X27">
        <f t="shared" si="1"/>
        <v>0.22716667130589485</v>
      </c>
      <c r="Y27" s="7">
        <f t="shared" si="2"/>
        <v>1.0363757507255891</v>
      </c>
      <c r="Z27" cm="1">
        <f t="array" ref="Z27:AC27">B28:E28</f>
        <v>4.8700001090764999E-2</v>
      </c>
      <c r="AA27">
        <v>0.78899997472763062</v>
      </c>
      <c r="AB27">
        <v>0.85710000991821289</v>
      </c>
      <c r="AC27">
        <v>0.81980001926422119</v>
      </c>
      <c r="AD27">
        <f t="shared" si="3"/>
        <v>0.8219666679700216</v>
      </c>
      <c r="AE27">
        <f t="shared" si="4"/>
        <v>0.7732666668792566</v>
      </c>
      <c r="AF27">
        <f t="shared" si="5"/>
        <v>0.76247211509102053</v>
      </c>
      <c r="AG27">
        <f t="shared" si="6"/>
        <v>0.73571010761029221</v>
      </c>
    </row>
    <row r="28" spans="1:48" x14ac:dyDescent="0.35">
      <c r="A28" s="2" t="s">
        <v>33</v>
      </c>
      <c r="B28">
        <v>4.8700001090764999E-2</v>
      </c>
      <c r="C28">
        <v>0.78899997472763062</v>
      </c>
      <c r="D28">
        <v>0.85710000991821289</v>
      </c>
      <c r="E28">
        <v>0.81980001926422119</v>
      </c>
      <c r="F28">
        <v>5.6000001728534698E-2</v>
      </c>
      <c r="G28">
        <v>1.4476000070571899</v>
      </c>
      <c r="H28">
        <v>1.419700026512146</v>
      </c>
      <c r="I28">
        <v>1.4610999822616577</v>
      </c>
      <c r="J28">
        <v>5.2299998700618744E-2</v>
      </c>
      <c r="K28">
        <v>0.81699997186660767</v>
      </c>
      <c r="L28">
        <v>0.76969999074935913</v>
      </c>
      <c r="M28">
        <v>0.85970002412796021</v>
      </c>
      <c r="R28" s="9" t="s">
        <v>81</v>
      </c>
      <c r="S28" cm="1">
        <f t="array" ref="S28:V28">F53:I53</f>
        <v>5.6800000369548798E-2</v>
      </c>
      <c r="T28">
        <v>0.18469999730587006</v>
      </c>
      <c r="U28">
        <v>0.1875</v>
      </c>
      <c r="V28">
        <v>0.21050000190734863</v>
      </c>
      <c r="W28">
        <f t="shared" si="0"/>
        <v>0.19423333307107291</v>
      </c>
      <c r="X28">
        <f>W28-S28</f>
        <v>0.13743333270152411</v>
      </c>
      <c r="Y28" s="7">
        <f>(W28 -$AV$20)/$AV$19</f>
        <v>0.59915988783101182</v>
      </c>
      <c r="Z28" cm="1">
        <f t="array" ref="Z28:AC28">F28:I28</f>
        <v>5.6000001728534698E-2</v>
      </c>
      <c r="AA28">
        <v>1.4476000070571899</v>
      </c>
      <c r="AB28">
        <v>1.419700026512146</v>
      </c>
      <c r="AC28">
        <v>1.4610999822616577</v>
      </c>
      <c r="AD28">
        <f t="shared" si="3"/>
        <v>1.4428000052769978</v>
      </c>
      <c r="AE28">
        <f>AD28-Z28</f>
        <v>1.3868000035484631</v>
      </c>
      <c r="AF28">
        <f>(AE28-$AW$15)/$AW$14</f>
        <v>1.4294140714663701</v>
      </c>
      <c r="AG28">
        <f>AF28/Y28</f>
        <v>2.385697207870372</v>
      </c>
    </row>
    <row r="29" spans="1:48" x14ac:dyDescent="0.35">
      <c r="A29" s="2" t="s">
        <v>34</v>
      </c>
      <c r="B29">
        <v>5.7300001382827759E-2</v>
      </c>
      <c r="C29">
        <v>1.2229000329971313</v>
      </c>
      <c r="D29">
        <v>1.2985999584197998</v>
      </c>
      <c r="E29">
        <v>1.3128000497817993</v>
      </c>
      <c r="F29">
        <v>5.8699999004602432E-2</v>
      </c>
      <c r="G29">
        <v>0.84060001373291016</v>
      </c>
      <c r="H29">
        <v>0.95759999752044678</v>
      </c>
      <c r="I29">
        <v>0.88770002126693726</v>
      </c>
      <c r="J29">
        <v>4.0600001811981201E-2</v>
      </c>
      <c r="K29">
        <v>4.4199999421834946E-2</v>
      </c>
      <c r="L29">
        <v>4.3600000441074371E-2</v>
      </c>
      <c r="M29">
        <v>4.3999999761581421E-2</v>
      </c>
      <c r="R29" s="9" t="s">
        <v>81</v>
      </c>
      <c r="S29" cm="1">
        <f t="array" ref="S29:V29">J53:M53</f>
        <v>5.2400000393390656E-2</v>
      </c>
      <c r="T29">
        <v>0.18790000677108765</v>
      </c>
      <c r="U29">
        <v>0.19869999587535858</v>
      </c>
      <c r="V29">
        <v>0.33259999752044678</v>
      </c>
      <c r="W29">
        <f t="shared" si="0"/>
        <v>0.23973333338896433</v>
      </c>
      <c r="X29">
        <f t="shared" ref="X29:X31" si="7">W29-S29</f>
        <v>0.18733333299557367</v>
      </c>
      <c r="Y29" s="7">
        <f t="shared" ref="Y29:Y31" si="8">(W29 -$AV$20)/$AV$19</f>
        <v>0.83816654924208844</v>
      </c>
      <c r="Z29" cm="1">
        <f t="array" ref="Z29:AC29">J28:M28</f>
        <v>5.2299998700618744E-2</v>
      </c>
      <c r="AA29">
        <v>0.81699997186660767</v>
      </c>
      <c r="AB29">
        <v>0.76969999074935913</v>
      </c>
      <c r="AC29">
        <v>0.85970002412796021</v>
      </c>
      <c r="AD29">
        <f t="shared" si="3"/>
        <v>0.8154666622479757</v>
      </c>
      <c r="AE29">
        <f t="shared" ref="AE29:AE31" si="9">AD29-Z29</f>
        <v>0.76316666354735696</v>
      </c>
      <c r="AF29">
        <f t="shared" ref="AF29:AF31" si="10">(AE29-$AW$15)/$AW$14</f>
        <v>0.75149289753432791</v>
      </c>
      <c r="AG29">
        <f t="shared" ref="AG29:AG31" si="11">AF29/Y29</f>
        <v>0.89659137341363104</v>
      </c>
    </row>
    <row r="30" spans="1:48" x14ac:dyDescent="0.35">
      <c r="A30" s="2" t="s">
        <v>35</v>
      </c>
      <c r="B30">
        <v>4.3699998408555984E-2</v>
      </c>
      <c r="C30">
        <v>4.3999999761581421E-2</v>
      </c>
      <c r="D30">
        <v>4.4100001454353333E-2</v>
      </c>
      <c r="E30">
        <v>4.4300001114606857E-2</v>
      </c>
      <c r="F30">
        <v>4.3200001120567322E-2</v>
      </c>
      <c r="G30">
        <v>4.3200001120567322E-2</v>
      </c>
      <c r="H30">
        <v>4.3800000101327896E-2</v>
      </c>
      <c r="I30">
        <v>4.3999999761581421E-2</v>
      </c>
      <c r="J30">
        <v>4.3999999761581421E-2</v>
      </c>
      <c r="K30">
        <v>4.3900001794099808E-2</v>
      </c>
      <c r="L30">
        <v>4.479999840259552E-2</v>
      </c>
      <c r="M30">
        <v>4.3800000101327896E-2</v>
      </c>
      <c r="R30" s="9" t="s">
        <v>82</v>
      </c>
      <c r="S30" cm="1">
        <f t="array" ref="S30:V30">B54:E54</f>
        <v>5.8800000697374344E-2</v>
      </c>
      <c r="T30">
        <v>0.28099998831748962</v>
      </c>
      <c r="U30">
        <v>0.18919999897480011</v>
      </c>
      <c r="V30">
        <v>0.23610000312328339</v>
      </c>
      <c r="W30">
        <f t="shared" si="0"/>
        <v>0.23543333013852438</v>
      </c>
      <c r="X30">
        <f t="shared" si="7"/>
        <v>0.17663332944115004</v>
      </c>
      <c r="Y30" s="7">
        <f t="shared" si="8"/>
        <v>0.81557908959892211</v>
      </c>
      <c r="Z30" cm="1">
        <f t="array" ref="Z30:AC30">B29:E29</f>
        <v>5.7300001382827759E-2</v>
      </c>
      <c r="AA30">
        <v>1.2229000329971313</v>
      </c>
      <c r="AB30">
        <v>1.2985999584197998</v>
      </c>
      <c r="AC30">
        <v>1.3128000497817993</v>
      </c>
      <c r="AD30">
        <f t="shared" si="3"/>
        <v>1.2781000137329102</v>
      </c>
      <c r="AE30">
        <f t="shared" si="9"/>
        <v>1.2208000123500824</v>
      </c>
      <c r="AF30">
        <f t="shared" si="10"/>
        <v>1.2489636341858439</v>
      </c>
      <c r="AG30">
        <f t="shared" si="11"/>
        <v>1.5313826091348757</v>
      </c>
    </row>
    <row r="31" spans="1:48" x14ac:dyDescent="0.35">
      <c r="A31" s="2" t="s">
        <v>36</v>
      </c>
      <c r="B31">
        <v>0.77029997110366821</v>
      </c>
      <c r="C31">
        <v>0.4643000066280365</v>
      </c>
      <c r="D31">
        <v>0.26469999551773071</v>
      </c>
      <c r="E31">
        <v>0.1687999963760376</v>
      </c>
      <c r="F31">
        <v>0.11900000274181366</v>
      </c>
      <c r="G31">
        <v>8.4200002253055573E-2</v>
      </c>
      <c r="H31">
        <v>7.0799998939037323E-2</v>
      </c>
      <c r="I31">
        <v>6.419999897480011E-2</v>
      </c>
      <c r="J31">
        <v>6.9300003349781036E-2</v>
      </c>
      <c r="K31">
        <v>7.7500000596046448E-2</v>
      </c>
      <c r="L31">
        <v>4.2700000107288361E-2</v>
      </c>
      <c r="M31">
        <v>4.2300000786781311E-2</v>
      </c>
      <c r="R31" s="9" t="s">
        <v>82</v>
      </c>
      <c r="S31" cm="1">
        <f t="array" ref="S31:V31">F54:I54</f>
        <v>5.2499998360872269E-2</v>
      </c>
      <c r="T31">
        <v>0.22089999914169312</v>
      </c>
      <c r="U31">
        <v>0.20730000734329224</v>
      </c>
      <c r="V31">
        <v>0.22709999978542328</v>
      </c>
      <c r="W31">
        <f t="shared" si="0"/>
        <v>0.21843333542346954</v>
      </c>
      <c r="X31">
        <f t="shared" si="7"/>
        <v>0.16593333706259727</v>
      </c>
      <c r="Y31" s="7">
        <f t="shared" si="8"/>
        <v>0.72627992580850953</v>
      </c>
      <c r="Z31" cm="1">
        <f t="array" ref="Z31:AC31">F29:I29</f>
        <v>5.8699999004602432E-2</v>
      </c>
      <c r="AA31">
        <v>0.84060001373291016</v>
      </c>
      <c r="AB31">
        <v>0.95759999752044678</v>
      </c>
      <c r="AC31">
        <v>0.88770002126693726</v>
      </c>
      <c r="AD31">
        <f t="shared" si="3"/>
        <v>0.89530001084009803</v>
      </c>
      <c r="AE31">
        <f t="shared" si="9"/>
        <v>0.83660001183549559</v>
      </c>
      <c r="AF31">
        <f t="shared" si="10"/>
        <v>0.83131868375218343</v>
      </c>
      <c r="AG31">
        <f t="shared" si="11"/>
        <v>1.144625721035512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5.2799999713897705E-2</v>
      </c>
      <c r="C49">
        <v>0.18269999325275421</v>
      </c>
      <c r="D49">
        <v>0.17739999294281006</v>
      </c>
      <c r="E49">
        <v>0.18250000476837158</v>
      </c>
      <c r="F49">
        <v>5.4999999701976776E-2</v>
      </c>
      <c r="G49">
        <v>0.17839999496936798</v>
      </c>
      <c r="H49">
        <v>0.17270000278949738</v>
      </c>
      <c r="I49">
        <v>0.17389999330043793</v>
      </c>
      <c r="J49">
        <v>5.2499998360872269E-2</v>
      </c>
      <c r="K49">
        <v>0.19339999556541443</v>
      </c>
      <c r="L49">
        <v>0.18209999799728394</v>
      </c>
      <c r="M49">
        <v>0.19329999387264252</v>
      </c>
    </row>
    <row r="50" spans="1:13" x14ac:dyDescent="0.35">
      <c r="A50" s="2" t="s">
        <v>30</v>
      </c>
      <c r="B50">
        <v>5.1899999380111694E-2</v>
      </c>
      <c r="C50">
        <v>0.1817999929189682</v>
      </c>
      <c r="D50">
        <v>0.20370000600814819</v>
      </c>
      <c r="E50">
        <v>0.27009999752044678</v>
      </c>
      <c r="F50">
        <v>6.9300003349781036E-2</v>
      </c>
      <c r="G50">
        <v>0.17049999535083771</v>
      </c>
      <c r="H50">
        <v>0.14910000562667847</v>
      </c>
      <c r="I50">
        <v>0.19370000064373016</v>
      </c>
      <c r="J50">
        <v>5.5100001394748688E-2</v>
      </c>
      <c r="K50">
        <v>0.20880000293254852</v>
      </c>
      <c r="L50">
        <v>0.19799999892711639</v>
      </c>
      <c r="M50">
        <v>0.22550000250339508</v>
      </c>
    </row>
    <row r="51" spans="1:13" x14ac:dyDescent="0.35">
      <c r="A51" s="2" t="s">
        <v>31</v>
      </c>
      <c r="B51">
        <v>5.4499998688697815E-2</v>
      </c>
      <c r="C51">
        <v>0.18310000002384186</v>
      </c>
      <c r="D51">
        <v>0.18160000443458557</v>
      </c>
      <c r="E51">
        <v>0.16899999976158142</v>
      </c>
      <c r="F51">
        <v>5.9599999338388443E-2</v>
      </c>
      <c r="G51">
        <v>0.17319999635219574</v>
      </c>
      <c r="H51">
        <v>0.17360000312328339</v>
      </c>
      <c r="I51">
        <v>0.2614000141620636</v>
      </c>
      <c r="J51">
        <v>4.1499998420476913E-2</v>
      </c>
      <c r="K51">
        <v>3.3100001513957977E-2</v>
      </c>
      <c r="L51">
        <v>4.4900000095367432E-2</v>
      </c>
      <c r="M51">
        <v>4.5800000429153442E-2</v>
      </c>
    </row>
    <row r="52" spans="1:13" x14ac:dyDescent="0.35">
      <c r="A52" s="2" t="s">
        <v>32</v>
      </c>
      <c r="B52">
        <v>5.1800001412630081E-2</v>
      </c>
      <c r="C52">
        <v>0.1898999959230423</v>
      </c>
      <c r="D52">
        <v>0.20190000534057617</v>
      </c>
      <c r="E52">
        <v>0.23059999942779541</v>
      </c>
      <c r="F52">
        <v>5.429999902844429E-2</v>
      </c>
      <c r="G52">
        <v>0.18529999256134033</v>
      </c>
      <c r="H52">
        <v>0.18170000612735748</v>
      </c>
      <c r="I52">
        <v>0.17299999296665192</v>
      </c>
      <c r="J52">
        <v>5.5500000715255737E-2</v>
      </c>
      <c r="K52">
        <v>0.27120000123977661</v>
      </c>
      <c r="L52">
        <v>0.29829999804496765</v>
      </c>
      <c r="M52">
        <v>0.27559998631477356</v>
      </c>
    </row>
    <row r="53" spans="1:13" x14ac:dyDescent="0.35">
      <c r="A53" s="2" t="s">
        <v>33</v>
      </c>
      <c r="B53">
        <v>5.0299998372793198E-2</v>
      </c>
      <c r="C53">
        <v>0.2517000138759613</v>
      </c>
      <c r="D53">
        <v>0.24719999730587006</v>
      </c>
      <c r="E53">
        <v>0.33349999785423279</v>
      </c>
      <c r="F53">
        <v>5.6800000369548798E-2</v>
      </c>
      <c r="G53">
        <v>0.18469999730587006</v>
      </c>
      <c r="H53">
        <v>0.1875</v>
      </c>
      <c r="I53">
        <v>0.21050000190734863</v>
      </c>
      <c r="J53">
        <v>5.2400000393390656E-2</v>
      </c>
      <c r="K53">
        <v>0.18790000677108765</v>
      </c>
      <c r="L53">
        <v>0.19869999587535858</v>
      </c>
      <c r="M53">
        <v>0.33259999752044678</v>
      </c>
    </row>
    <row r="54" spans="1:13" x14ac:dyDescent="0.35">
      <c r="A54" s="2" t="s">
        <v>34</v>
      </c>
      <c r="B54">
        <v>5.8800000697374344E-2</v>
      </c>
      <c r="C54">
        <v>0.28099998831748962</v>
      </c>
      <c r="D54">
        <v>0.18919999897480011</v>
      </c>
      <c r="E54">
        <v>0.23610000312328339</v>
      </c>
      <c r="F54">
        <v>5.2499998360872269E-2</v>
      </c>
      <c r="G54">
        <v>0.22089999914169312</v>
      </c>
      <c r="H54">
        <v>0.20730000734329224</v>
      </c>
      <c r="I54">
        <v>0.22709999978542328</v>
      </c>
      <c r="J54">
        <v>4.6399999409914017E-2</v>
      </c>
      <c r="K54">
        <v>4.3900001794099808E-2</v>
      </c>
      <c r="L54">
        <v>4.3800000101327896E-2</v>
      </c>
      <c r="M54">
        <v>4.3800000101327896E-2</v>
      </c>
    </row>
    <row r="55" spans="1:13" x14ac:dyDescent="0.35">
      <c r="A55" s="2" t="s">
        <v>35</v>
      </c>
      <c r="B55">
        <v>4.2199999094009399E-2</v>
      </c>
      <c r="C55">
        <v>4.2500000447034836E-2</v>
      </c>
      <c r="D55">
        <v>4.2899999767541885E-2</v>
      </c>
      <c r="E55">
        <v>4.2599998414516449E-2</v>
      </c>
      <c r="F55">
        <v>4.179999977350235E-2</v>
      </c>
      <c r="G55">
        <v>4.179999977350235E-2</v>
      </c>
      <c r="H55">
        <v>4.2599998414516449E-2</v>
      </c>
      <c r="I55">
        <v>4.2500000447034836E-2</v>
      </c>
      <c r="J55">
        <v>4.2599998414516449E-2</v>
      </c>
      <c r="K55">
        <v>4.2399998754262924E-2</v>
      </c>
      <c r="L55">
        <v>4.309999942779541E-2</v>
      </c>
      <c r="M55">
        <v>4.2300000786781311E-2</v>
      </c>
    </row>
    <row r="56" spans="1:13" x14ac:dyDescent="0.35">
      <c r="A56" s="2" t="s">
        <v>36</v>
      </c>
      <c r="B56">
        <v>0.4424000084400177</v>
      </c>
      <c r="C56">
        <v>0.29649999737739563</v>
      </c>
      <c r="D56">
        <v>0.1940000057220459</v>
      </c>
      <c r="E56">
        <v>0.13819999992847443</v>
      </c>
      <c r="F56">
        <v>9.960000216960907E-2</v>
      </c>
      <c r="G56">
        <v>9.3199998140335083E-2</v>
      </c>
      <c r="H56">
        <v>7.3700003325939178E-2</v>
      </c>
      <c r="I56">
        <v>5.9300001710653305E-2</v>
      </c>
      <c r="J56">
        <v>5.4099999368190765E-2</v>
      </c>
      <c r="K56">
        <v>4.3699998408555984E-2</v>
      </c>
      <c r="L56">
        <v>4.3000001460313797E-2</v>
      </c>
      <c r="M56">
        <v>4.2800001800060272E-2</v>
      </c>
    </row>
    <row r="60" spans="1:13" x14ac:dyDescent="0.35">
      <c r="A60" t="s">
        <v>37</v>
      </c>
      <c r="B60" s="1" t="s">
        <v>41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opLeftCell="A7" zoomScale="70" zoomScaleNormal="70" workbookViewId="0">
      <selection activeCell="A48" sqref="A48:M56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s="1" t="s">
        <v>42</v>
      </c>
    </row>
    <row r="9" spans="1:5" x14ac:dyDescent="0.35">
      <c r="A9" t="s">
        <v>10</v>
      </c>
      <c r="E9" t="s">
        <v>11</v>
      </c>
    </row>
    <row r="10" spans="1:5" x14ac:dyDescent="0.35">
      <c r="A10" t="s">
        <v>12</v>
      </c>
      <c r="E10" t="s">
        <v>13</v>
      </c>
    </row>
    <row r="11" spans="1:5" x14ac:dyDescent="0.35">
      <c r="A11" t="s">
        <v>14</v>
      </c>
      <c r="E11" t="s">
        <v>15</v>
      </c>
    </row>
    <row r="12" spans="1:5" x14ac:dyDescent="0.35">
      <c r="A12" t="s">
        <v>16</v>
      </c>
    </row>
    <row r="15" spans="1:5" x14ac:dyDescent="0.35">
      <c r="A15" t="s">
        <v>17</v>
      </c>
    </row>
    <row r="16" spans="1:5" x14ac:dyDescent="0.35">
      <c r="A16" t="s">
        <v>18</v>
      </c>
      <c r="E16" t="s">
        <v>19</v>
      </c>
    </row>
    <row r="17" spans="1:13" x14ac:dyDescent="0.35">
      <c r="A17" t="s">
        <v>20</v>
      </c>
      <c r="E17">
        <v>540</v>
      </c>
      <c r="F17" t="s">
        <v>21</v>
      </c>
    </row>
    <row r="18" spans="1:13" x14ac:dyDescent="0.35">
      <c r="A18" t="s">
        <v>22</v>
      </c>
      <c r="E18">
        <v>30</v>
      </c>
    </row>
    <row r="19" spans="1:13" x14ac:dyDescent="0.35">
      <c r="A19" t="s">
        <v>23</v>
      </c>
      <c r="E19">
        <v>0</v>
      </c>
      <c r="F19" t="s">
        <v>24</v>
      </c>
    </row>
    <row r="20" spans="1:13" x14ac:dyDescent="0.35">
      <c r="A20" t="s">
        <v>25</v>
      </c>
      <c r="B20" s="1" t="s">
        <v>43</v>
      </c>
    </row>
    <row r="22" spans="1:13" x14ac:dyDescent="0.35">
      <c r="B22" t="s">
        <v>40</v>
      </c>
    </row>
    <row r="23" spans="1:13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x14ac:dyDescent="0.35">
      <c r="A24" s="2" t="s">
        <v>29</v>
      </c>
      <c r="B24">
        <v>5.3100001066923141E-2</v>
      </c>
      <c r="C24">
        <v>0.1648000031709671</v>
      </c>
      <c r="D24">
        <v>0.16019999980926514</v>
      </c>
      <c r="E24">
        <v>0.16539999842643738</v>
      </c>
      <c r="F24">
        <v>5.4900001734495163E-2</v>
      </c>
      <c r="G24">
        <v>0.15970000624656677</v>
      </c>
      <c r="H24">
        <v>0.15090000629425049</v>
      </c>
      <c r="I24">
        <v>0.15330000221729279</v>
      </c>
      <c r="J24">
        <v>5.3599998354911804E-2</v>
      </c>
      <c r="K24">
        <v>0.17599999904632568</v>
      </c>
      <c r="L24">
        <v>0.16099999845027924</v>
      </c>
      <c r="M24">
        <v>0.17440000176429749</v>
      </c>
    </row>
    <row r="25" spans="1:13" x14ac:dyDescent="0.35">
      <c r="A25" s="2" t="s">
        <v>30</v>
      </c>
      <c r="B25">
        <v>5.2799999713897705E-2</v>
      </c>
      <c r="C25">
        <v>0.16410000622272491</v>
      </c>
      <c r="D25">
        <v>0.1859000027179718</v>
      </c>
      <c r="E25">
        <v>0.24050000309944153</v>
      </c>
      <c r="F25">
        <v>7.0699997246265411E-2</v>
      </c>
      <c r="G25">
        <v>0.15270000696182251</v>
      </c>
      <c r="H25">
        <v>0.13369999825954437</v>
      </c>
      <c r="I25">
        <v>0.1737000048160553</v>
      </c>
      <c r="J25">
        <v>5.6600000709295273E-2</v>
      </c>
      <c r="K25">
        <v>0.18930000066757202</v>
      </c>
      <c r="L25">
        <v>0.17929999530315399</v>
      </c>
      <c r="M25">
        <v>0.20469999313354492</v>
      </c>
    </row>
    <row r="26" spans="1:13" x14ac:dyDescent="0.35">
      <c r="A26" s="2" t="s">
        <v>31</v>
      </c>
      <c r="B26">
        <v>5.3500000387430191E-2</v>
      </c>
      <c r="C26">
        <v>0.16249999403953552</v>
      </c>
      <c r="D26">
        <v>0.16189999878406525</v>
      </c>
      <c r="E26">
        <v>0.15039999783039093</v>
      </c>
      <c r="F26">
        <v>5.4000001400709152E-2</v>
      </c>
      <c r="G26">
        <v>0.15289999544620514</v>
      </c>
      <c r="H26">
        <v>0.15389999747276306</v>
      </c>
      <c r="I26">
        <v>0.23440000414848328</v>
      </c>
      <c r="J26">
        <v>4.0199998766183853E-2</v>
      </c>
      <c r="K26">
        <v>3.0899999663233757E-2</v>
      </c>
      <c r="L26">
        <v>4.3900001794099808E-2</v>
      </c>
      <c r="M26">
        <v>4.5099999755620956E-2</v>
      </c>
    </row>
    <row r="27" spans="1:13" x14ac:dyDescent="0.35">
      <c r="A27" s="2" t="s">
        <v>32</v>
      </c>
      <c r="B27">
        <v>5.2200000733137131E-2</v>
      </c>
      <c r="C27">
        <v>0.16699999570846558</v>
      </c>
      <c r="D27">
        <v>0.1785999983549118</v>
      </c>
      <c r="E27">
        <v>0.20600000023841858</v>
      </c>
      <c r="F27">
        <v>5.5100001394748688E-2</v>
      </c>
      <c r="G27">
        <v>0.16689999401569366</v>
      </c>
      <c r="H27">
        <v>0.16060000658035278</v>
      </c>
      <c r="I27">
        <v>0.15549999475479126</v>
      </c>
      <c r="J27">
        <v>5.7900000363588333E-2</v>
      </c>
      <c r="K27">
        <v>0.24439999461174011</v>
      </c>
      <c r="L27">
        <v>0.26789999008178711</v>
      </c>
      <c r="M27">
        <v>0.24639999866485596</v>
      </c>
    </row>
    <row r="28" spans="1:13" x14ac:dyDescent="0.35">
      <c r="A28" s="2" t="s">
        <v>33</v>
      </c>
      <c r="B28">
        <v>5.0700001418590546E-2</v>
      </c>
      <c r="C28">
        <v>0.22339999675750732</v>
      </c>
      <c r="D28">
        <v>0.21819999814033508</v>
      </c>
      <c r="E28">
        <v>0.29229998588562012</v>
      </c>
      <c r="F28">
        <v>5.9099998325109482E-2</v>
      </c>
      <c r="G28">
        <v>0.16590000689029694</v>
      </c>
      <c r="H28">
        <v>0.16730000078678131</v>
      </c>
      <c r="I28">
        <v>0.19059999287128448</v>
      </c>
      <c r="J28">
        <v>5.2799999713897705E-2</v>
      </c>
      <c r="K28">
        <v>0.16769999265670776</v>
      </c>
      <c r="L28">
        <v>0.17479999363422394</v>
      </c>
      <c r="M28">
        <v>0.29969999194145203</v>
      </c>
    </row>
    <row r="29" spans="1:13" x14ac:dyDescent="0.35">
      <c r="A29" s="2" t="s">
        <v>34</v>
      </c>
      <c r="B29">
        <v>6.1299998313188553E-2</v>
      </c>
      <c r="C29">
        <v>0.25549998879432678</v>
      </c>
      <c r="D29">
        <v>0.17229999601840973</v>
      </c>
      <c r="E29">
        <v>0.21420000493526459</v>
      </c>
      <c r="F29">
        <v>5.4600000381469727E-2</v>
      </c>
      <c r="G29">
        <v>0.20010000467300415</v>
      </c>
      <c r="H29">
        <v>0.18760000169277191</v>
      </c>
      <c r="I29">
        <v>0.20559999346733093</v>
      </c>
      <c r="J29">
        <v>4.7499999403953552E-2</v>
      </c>
      <c r="K29">
        <v>4.4599998742341995E-2</v>
      </c>
      <c r="L29">
        <v>4.4100001454353333E-2</v>
      </c>
      <c r="M29">
        <v>4.439999908208847E-2</v>
      </c>
    </row>
    <row r="30" spans="1:13" x14ac:dyDescent="0.35">
      <c r="A30" s="2" t="s">
        <v>35</v>
      </c>
      <c r="B30">
        <v>4.0699999779462814E-2</v>
      </c>
      <c r="C30">
        <v>4.1099999099969864E-2</v>
      </c>
      <c r="D30">
        <v>4.179999977350235E-2</v>
      </c>
      <c r="E30">
        <v>4.1499998420476913E-2</v>
      </c>
      <c r="F30">
        <v>4.0399998426437378E-2</v>
      </c>
      <c r="G30">
        <v>4.0699999779462814E-2</v>
      </c>
      <c r="H30">
        <v>4.1600000113248825E-2</v>
      </c>
      <c r="I30">
        <v>4.1299998760223389E-2</v>
      </c>
      <c r="J30">
        <v>4.1000001132488251E-2</v>
      </c>
      <c r="K30">
        <v>4.1000001132488251E-2</v>
      </c>
      <c r="L30">
        <v>4.2199999094009399E-2</v>
      </c>
      <c r="M30">
        <v>4.0899999439716339E-2</v>
      </c>
    </row>
    <row r="31" spans="1:13" x14ac:dyDescent="0.35">
      <c r="A31" s="2" t="s">
        <v>36</v>
      </c>
      <c r="B31">
        <v>0.39300000667572021</v>
      </c>
      <c r="C31">
        <v>0.26719999313354492</v>
      </c>
      <c r="D31">
        <v>0.17419999837875366</v>
      </c>
      <c r="E31">
        <v>0.12430000305175781</v>
      </c>
      <c r="F31">
        <v>9.0300001204013824E-2</v>
      </c>
      <c r="G31">
        <v>8.4799997508525848E-2</v>
      </c>
      <c r="H31">
        <v>6.679999828338623E-2</v>
      </c>
      <c r="I31">
        <v>5.4800000041723251E-2</v>
      </c>
      <c r="J31">
        <v>4.8399999737739563E-2</v>
      </c>
      <c r="K31">
        <v>4.3200001120567322E-2</v>
      </c>
      <c r="L31">
        <v>4.349999874830246E-2</v>
      </c>
      <c r="M31">
        <v>4.2899999767541885E-2</v>
      </c>
    </row>
    <row r="35" spans="1:13" x14ac:dyDescent="0.35">
      <c r="A35" t="s">
        <v>37</v>
      </c>
      <c r="B35" s="1" t="s">
        <v>44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44</v>
      </c>
    </row>
    <row r="47" spans="1:13" x14ac:dyDescent="0.35">
      <c r="B47" t="s">
        <v>27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5.2799999713897705E-2</v>
      </c>
      <c r="C49">
        <v>0.18269999325275421</v>
      </c>
      <c r="D49">
        <v>0.17739999294281006</v>
      </c>
      <c r="E49">
        <v>0.18250000476837158</v>
      </c>
      <c r="F49">
        <v>5.4999999701976776E-2</v>
      </c>
      <c r="G49">
        <v>0.17839999496936798</v>
      </c>
      <c r="H49">
        <v>0.17270000278949738</v>
      </c>
      <c r="I49">
        <v>0.17389999330043793</v>
      </c>
      <c r="J49">
        <v>5.2499998360872269E-2</v>
      </c>
      <c r="K49">
        <v>0.19339999556541443</v>
      </c>
      <c r="L49">
        <v>0.18209999799728394</v>
      </c>
      <c r="M49">
        <v>0.19329999387264252</v>
      </c>
    </row>
    <row r="50" spans="1:13" x14ac:dyDescent="0.35">
      <c r="A50" s="2" t="s">
        <v>30</v>
      </c>
      <c r="B50">
        <v>5.1899999380111694E-2</v>
      </c>
      <c r="C50">
        <v>0.1817999929189682</v>
      </c>
      <c r="D50">
        <v>0.20370000600814819</v>
      </c>
      <c r="E50">
        <v>0.27009999752044678</v>
      </c>
      <c r="F50">
        <v>6.9300003349781036E-2</v>
      </c>
      <c r="G50">
        <v>0.17049999535083771</v>
      </c>
      <c r="H50">
        <v>0.14910000562667847</v>
      </c>
      <c r="I50">
        <v>0.19370000064373016</v>
      </c>
      <c r="J50">
        <v>5.5100001394748688E-2</v>
      </c>
      <c r="K50">
        <v>0.20880000293254852</v>
      </c>
      <c r="L50">
        <v>0.19799999892711639</v>
      </c>
      <c r="M50">
        <v>0.22550000250339508</v>
      </c>
    </row>
    <row r="51" spans="1:13" x14ac:dyDescent="0.35">
      <c r="A51" s="2" t="s">
        <v>31</v>
      </c>
      <c r="B51">
        <v>5.4499998688697815E-2</v>
      </c>
      <c r="C51">
        <v>0.18310000002384186</v>
      </c>
      <c r="D51">
        <v>0.18160000443458557</v>
      </c>
      <c r="E51">
        <v>0.16899999976158142</v>
      </c>
      <c r="F51">
        <v>5.9599999338388443E-2</v>
      </c>
      <c r="G51">
        <v>0.17319999635219574</v>
      </c>
      <c r="H51">
        <v>0.17360000312328339</v>
      </c>
      <c r="I51">
        <v>0.2614000141620636</v>
      </c>
      <c r="J51">
        <v>4.1499998420476913E-2</v>
      </c>
      <c r="K51">
        <v>3.3100001513957977E-2</v>
      </c>
      <c r="L51">
        <v>4.4900000095367432E-2</v>
      </c>
      <c r="M51">
        <v>4.5800000429153442E-2</v>
      </c>
    </row>
    <row r="52" spans="1:13" x14ac:dyDescent="0.35">
      <c r="A52" s="2" t="s">
        <v>32</v>
      </c>
      <c r="B52">
        <v>5.1800001412630081E-2</v>
      </c>
      <c r="C52">
        <v>0.1898999959230423</v>
      </c>
      <c r="D52">
        <v>0.20190000534057617</v>
      </c>
      <c r="E52">
        <v>0.23059999942779541</v>
      </c>
      <c r="F52">
        <v>5.429999902844429E-2</v>
      </c>
      <c r="G52">
        <v>0.18529999256134033</v>
      </c>
      <c r="H52">
        <v>0.18170000612735748</v>
      </c>
      <c r="I52">
        <v>0.17299999296665192</v>
      </c>
      <c r="J52">
        <v>5.5500000715255737E-2</v>
      </c>
      <c r="K52">
        <v>0.27120000123977661</v>
      </c>
      <c r="L52">
        <v>0.29829999804496765</v>
      </c>
      <c r="M52">
        <v>0.27559998631477356</v>
      </c>
    </row>
    <row r="53" spans="1:13" x14ac:dyDescent="0.35">
      <c r="A53" s="2" t="s">
        <v>33</v>
      </c>
      <c r="B53">
        <v>5.0299998372793198E-2</v>
      </c>
      <c r="C53">
        <v>0.2517000138759613</v>
      </c>
      <c r="D53">
        <v>0.24719999730587006</v>
      </c>
      <c r="E53">
        <v>0.33349999785423279</v>
      </c>
      <c r="F53">
        <v>5.6800000369548798E-2</v>
      </c>
      <c r="G53">
        <v>0.18469999730587006</v>
      </c>
      <c r="H53">
        <v>0.1875</v>
      </c>
      <c r="I53">
        <v>0.21050000190734863</v>
      </c>
      <c r="J53">
        <v>5.2400000393390656E-2</v>
      </c>
      <c r="K53">
        <v>0.18790000677108765</v>
      </c>
      <c r="L53">
        <v>0.19869999587535858</v>
      </c>
      <c r="M53">
        <v>0.33259999752044678</v>
      </c>
    </row>
    <row r="54" spans="1:13" x14ac:dyDescent="0.35">
      <c r="A54" s="2" t="s">
        <v>34</v>
      </c>
      <c r="B54">
        <v>5.8800000697374344E-2</v>
      </c>
      <c r="C54">
        <v>0.28099998831748962</v>
      </c>
      <c r="D54">
        <v>0.18919999897480011</v>
      </c>
      <c r="E54">
        <v>0.23610000312328339</v>
      </c>
      <c r="F54">
        <v>5.2499998360872269E-2</v>
      </c>
      <c r="G54">
        <v>0.22089999914169312</v>
      </c>
      <c r="H54">
        <v>0.20730000734329224</v>
      </c>
      <c r="I54">
        <v>0.22709999978542328</v>
      </c>
      <c r="J54">
        <v>4.6399999409914017E-2</v>
      </c>
      <c r="K54">
        <v>4.3900001794099808E-2</v>
      </c>
      <c r="L54">
        <v>4.3800000101327896E-2</v>
      </c>
      <c r="M54">
        <v>4.3800000101327896E-2</v>
      </c>
    </row>
    <row r="55" spans="1:13" x14ac:dyDescent="0.35">
      <c r="A55" s="2" t="s">
        <v>35</v>
      </c>
      <c r="B55">
        <v>4.2199999094009399E-2</v>
      </c>
      <c r="C55">
        <v>4.2500000447034836E-2</v>
      </c>
      <c r="D55">
        <v>4.2899999767541885E-2</v>
      </c>
      <c r="E55">
        <v>4.2599998414516449E-2</v>
      </c>
      <c r="F55">
        <v>4.179999977350235E-2</v>
      </c>
      <c r="G55">
        <v>4.179999977350235E-2</v>
      </c>
      <c r="H55">
        <v>4.2599998414516449E-2</v>
      </c>
      <c r="I55">
        <v>4.2500000447034836E-2</v>
      </c>
      <c r="J55">
        <v>4.2599998414516449E-2</v>
      </c>
      <c r="K55">
        <v>4.2399998754262924E-2</v>
      </c>
      <c r="L55">
        <v>4.309999942779541E-2</v>
      </c>
      <c r="M55">
        <v>4.2300000786781311E-2</v>
      </c>
    </row>
    <row r="56" spans="1:13" x14ac:dyDescent="0.35">
      <c r="A56" s="2" t="s">
        <v>36</v>
      </c>
      <c r="B56">
        <v>0.4424000084400177</v>
      </c>
      <c r="C56">
        <v>0.29649999737739563</v>
      </c>
      <c r="D56">
        <v>0.1940000057220459</v>
      </c>
      <c r="E56">
        <v>0.13819999992847443</v>
      </c>
      <c r="F56">
        <v>9.960000216960907E-2</v>
      </c>
      <c r="G56">
        <v>9.3199998140335083E-2</v>
      </c>
      <c r="H56">
        <v>7.3700003325939178E-2</v>
      </c>
      <c r="I56">
        <v>5.9300001710653305E-2</v>
      </c>
      <c r="J56">
        <v>5.4099999368190765E-2</v>
      </c>
      <c r="K56">
        <v>4.3699998408555984E-2</v>
      </c>
      <c r="L56">
        <v>4.3000001460313797E-2</v>
      </c>
      <c r="M56">
        <v>4.2800001800060272E-2</v>
      </c>
    </row>
    <row r="60" spans="1:13" x14ac:dyDescent="0.35">
      <c r="A60" t="s">
        <v>37</v>
      </c>
      <c r="B60" s="1" t="s">
        <v>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MzUuMXwxNDcyNzgvMjcvRW50cnlQYXJ0LzMxNzAxMTAyMjl8ODkuMQ==</eid>
  <version>1</version>
  <updated-at>2025-06-27T06:17:07Z</updated-at>
</LabArchives>
</file>

<file path=customXml/itemProps1.xml><?xml version="1.0" encoding="utf-8"?>
<ds:datastoreItem xmlns:ds="http://schemas.openxmlformats.org/officeDocument/2006/customXml" ds:itemID="{D8ADE858-9407-4737-9D99-562E62E0594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2025-06-27T06:14:47Z</dcterms:created>
  <dcterms:modified xsi:type="dcterms:W3CDTF">2025-06-27T06:53:56Z</dcterms:modified>
</cp:coreProperties>
</file>