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WEEK 3 77 RESULTS\"/>
    </mc:Choice>
  </mc:AlternateContent>
  <xr:revisionPtr revIDLastSave="0" documentId="13_ncr:1_{3A713C48-5343-4C7F-940F-40D8901C54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6" i="3" l="1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Y16" i="3"/>
  <c r="Z31" i="3" a="1"/>
  <c r="AD31" i="3" s="1"/>
  <c r="S31" i="3" a="1"/>
  <c r="W31" i="3" s="1"/>
  <c r="Z30" i="3" a="1"/>
  <c r="Z30" i="3" s="1"/>
  <c r="S30" i="3" a="1"/>
  <c r="W30" i="3" s="1"/>
  <c r="Z29" i="3" a="1"/>
  <c r="AD29" i="3" s="1"/>
  <c r="W29" i="3"/>
  <c r="X29" i="3" s="1"/>
  <c r="S29" i="3" a="1"/>
  <c r="S29" i="3" s="1"/>
  <c r="Z28" i="3" a="1"/>
  <c r="Z28" i="3" s="1"/>
  <c r="W28" i="3"/>
  <c r="X28" i="3" s="1"/>
  <c r="S28" i="3"/>
  <c r="S28" i="3" a="1"/>
  <c r="Z27" i="3" a="1"/>
  <c r="Z27" i="3" s="1"/>
  <c r="W27" i="3"/>
  <c r="S27" i="3" a="1"/>
  <c r="S27" i="3" s="1"/>
  <c r="Z26" i="3" a="1"/>
  <c r="Z26" i="3" s="1"/>
  <c r="W26" i="3"/>
  <c r="S26" i="3" a="1"/>
  <c r="S26" i="3" s="1"/>
  <c r="Z25" i="3" a="1"/>
  <c r="Z25" i="3" s="1"/>
  <c r="W25" i="3"/>
  <c r="X25" i="3" s="1"/>
  <c r="S25" i="3"/>
  <c r="S25" i="3" a="1"/>
  <c r="Z24" i="3" a="1"/>
  <c r="AD24" i="3" s="1"/>
  <c r="S24" i="3" a="1"/>
  <c r="S24" i="3" s="1"/>
  <c r="Z23" i="3" a="1"/>
  <c r="AD23" i="3" s="1"/>
  <c r="W23" i="3"/>
  <c r="X23" i="3" s="1"/>
  <c r="S23" i="3"/>
  <c r="S23" i="3" a="1"/>
  <c r="Z22" i="3" a="1"/>
  <c r="AD22" i="3" s="1"/>
  <c r="S22" i="3" a="1"/>
  <c r="W22" i="3" s="1"/>
  <c r="AD21" i="3"/>
  <c r="Z21" i="3" a="1"/>
  <c r="Z21" i="3" s="1"/>
  <c r="S21" i="3" a="1"/>
  <c r="S21" i="3" s="1"/>
  <c r="Z20" i="3" a="1"/>
  <c r="AD20" i="3" s="1"/>
  <c r="S20" i="3" a="1"/>
  <c r="W20" i="3" s="1"/>
  <c r="AK19" i="3" a="1"/>
  <c r="AK19" i="3" s="1"/>
  <c r="Z19" i="3" a="1"/>
  <c r="AD19" i="3" s="1"/>
  <c r="S19" i="3" a="1"/>
  <c r="W19" i="3" s="1"/>
  <c r="Z18" i="3" a="1"/>
  <c r="AD18" i="3" s="1"/>
  <c r="S18" i="3" a="1"/>
  <c r="S18" i="3" s="1"/>
  <c r="Z17" i="3" a="1"/>
  <c r="AD17" i="3" s="1"/>
  <c r="S17" i="3" a="1"/>
  <c r="W17" i="3" s="1"/>
  <c r="Z16" i="3" a="1"/>
  <c r="AD16" i="3" s="1"/>
  <c r="W16" i="3"/>
  <c r="S16" i="3" a="1"/>
  <c r="S16" i="3" s="1"/>
  <c r="AK15" i="3" a="1"/>
  <c r="AK15" i="3" s="1"/>
  <c r="AE21" i="3" l="1"/>
  <c r="AD26" i="3"/>
  <c r="AD28" i="3"/>
  <c r="AD27" i="3"/>
  <c r="AD30" i="3"/>
  <c r="X16" i="3"/>
  <c r="AE28" i="3"/>
  <c r="AV19" i="3"/>
  <c r="AU18" i="3"/>
  <c r="AV20" i="3"/>
  <c r="AW14" i="3"/>
  <c r="AV13" i="3"/>
  <c r="AW15" i="3"/>
  <c r="X27" i="3"/>
  <c r="AE20" i="3"/>
  <c r="AE29" i="3"/>
  <c r="X26" i="3"/>
  <c r="AE26" i="3"/>
  <c r="AE16" i="3"/>
  <c r="AE27" i="3"/>
  <c r="X20" i="3"/>
  <c r="X30" i="3"/>
  <c r="AE30" i="3"/>
  <c r="X31" i="3"/>
  <c r="Z29" i="3"/>
  <c r="Z20" i="3"/>
  <c r="W24" i="3"/>
  <c r="X24" i="3" s="1"/>
  <c r="S30" i="3"/>
  <c r="W18" i="3"/>
  <c r="X18" i="3" s="1"/>
  <c r="W21" i="3"/>
  <c r="X21" i="3" s="1"/>
  <c r="Z23" i="3"/>
  <c r="AE23" i="3" s="1"/>
  <c r="Z18" i="3"/>
  <c r="AE18" i="3" s="1"/>
  <c r="S19" i="3"/>
  <c r="X19" i="3" s="1"/>
  <c r="Z24" i="3"/>
  <c r="AE24" i="3" s="1"/>
  <c r="Z16" i="3"/>
  <c r="Z19" i="3"/>
  <c r="AE19" i="3" s="1"/>
  <c r="S22" i="3"/>
  <c r="X22" i="3" s="1"/>
  <c r="S31" i="3"/>
  <c r="AD25" i="3"/>
  <c r="AE25" i="3" s="1"/>
  <c r="Z31" i="3"/>
  <c r="AE31" i="3" s="1"/>
  <c r="Z17" i="3"/>
  <c r="AE17" i="3" s="1"/>
  <c r="S20" i="3"/>
  <c r="S17" i="3"/>
  <c r="X17" i="3" s="1"/>
  <c r="Z22" i="3"/>
  <c r="AE22" i="3" s="1"/>
  <c r="Y17" i="3" l="1"/>
  <c r="AG17" i="3" s="1"/>
  <c r="Y18" i="3"/>
  <c r="Y19" i="3"/>
  <c r="Y20" i="3"/>
  <c r="Y21" i="3"/>
  <c r="Y22" i="3"/>
  <c r="AG22" i="3" s="1"/>
  <c r="Y23" i="3"/>
  <c r="Y24" i="3"/>
  <c r="Y25" i="3"/>
  <c r="Y26" i="3"/>
  <c r="Y27" i="3"/>
  <c r="Y28" i="3"/>
  <c r="Y29" i="3"/>
  <c r="Y30" i="3"/>
  <c r="Y31" i="3"/>
  <c r="AG31" i="3"/>
  <c r="AG30" i="3"/>
  <c r="AG26" i="3"/>
  <c r="AG23" i="3"/>
  <c r="AG19" i="3"/>
  <c r="AG20" i="3"/>
  <c r="AG27" i="3"/>
  <c r="AG29" i="3"/>
  <c r="AG28" i="3"/>
  <c r="AG24" i="3"/>
  <c r="AG25" i="3"/>
  <c r="AG21" i="3"/>
  <c r="AG18" i="3"/>
  <c r="AG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<sst xmlns="http://schemas.openxmlformats.org/spreadsheetml/2006/main" count="164" uniqueCount="82">
  <si>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</si>
  <si>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</si>
  <si>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</si>
  <si>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</si>
  <si>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</si>
  <si>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</si>
  <si>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</si>
  <si>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30/06/2025</t>
  </si>
  <si>
    <t>Time:</t>
  </si>
  <si>
    <t>12:06:24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</si>
  <si>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</si>
  <si>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</si>
  <si>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</si>
  <si>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</si>
  <si>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</si>
  <si>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</si>
  <si>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</si>
  <si>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</si>
  <si>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</si>
  <si>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</si>
  <si>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</si>
  <si>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</si>
  <si>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</si>
  <si>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</si>
  <si>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</si>
  <si>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</si>
  <si>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30/06/2025 12:06:24 PM</t>
  </si>
  <si>
    <t>Temperature: 27.1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</si>
  <si>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</si>
  <si>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</si>
  <si>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</si>
  <si>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</si>
  <si>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</si>
  <si>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</si>
  <si>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</si>
  <si>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</si>
  <si>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</si>
  <si>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</si>
  <si>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30/06/2025 12:06:39 PM</t>
  </si>
  <si>
    <t>Label: protein</t>
  </si>
  <si>
    <t>Temperature: 27 °C</t>
  </si>
  <si>
    <t>30/06/2025 12:06:52 PM</t>
  </si>
  <si>
    <t>12:07:35 PM</t>
  </si>
  <si>
    <t>30/06/2025 12:07:35 PM</t>
  </si>
  <si>
    <t>30/06/2025 12:07:47 PM</t>
  </si>
  <si>
    <t>30/06/2025 12:08:01 PM</t>
  </si>
  <si>
    <t>TAG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</si>
  <si>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</si>
  <si>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</si>
  <si>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</si>
  <si>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</si>
  <si>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</si>
  <si>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</si>
  <si>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</si>
  <si>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</si>
  <si>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</si>
  <si>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</si>
  <si>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</si>
  <si>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</si>
  <si>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T abs 3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</si>
  <si>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</si>
  <si>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</si>
  <si>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</si>
  <si>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</si>
  <si>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</si>
  <si>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</si>
  <si>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</si>
  <si>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</si>
  <si>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</si>
  <si>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B3.07A.4</t>
  </si>
  <si>
    <t>B3.07A.3</t>
  </si>
  <si>
    <t>B3.07B.3</t>
  </si>
  <si>
    <t>B3.07C.4</t>
  </si>
  <si>
    <t>B3.07C.2</t>
  </si>
  <si>
    <t>B3.07D.1</t>
  </si>
  <si>
    <t>B3.07D.3</t>
  </si>
  <si>
    <t>B3.77A.1</t>
  </si>
  <si>
    <t>B3.77B.2</t>
  </si>
  <si>
    <t>B3.77B.1</t>
  </si>
  <si>
    <t>B3.77C.4</t>
  </si>
  <si>
    <t>B3.77D.1</t>
  </si>
  <si>
    <t>B3.77D.2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</si>
</sst>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2">
    <xf numFmtId="0" fontId="0" fillId="0" borderId="0" xfId="0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0" xfId="0" applyFont="1"/>
    <xf numFmtId="0" fontId="6" fillId="0" borderId="4" xfId="0" applyFont="1" applyBorder="1" applyAlignment="1">
      <alignment horizontal="center" vertical="center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P1" zoomScale="70" zoomScaleNormal="70" workbookViewId="0">
      <selection activeCell="AK14" sqref="AK14"/>
    </sheetView>
  </sheetViews>
  <sheetFormatPr defaultRowHeight="14.5" x14ac:dyDescent="0.35"/>
  <cols>
    <col min="19" max="20" width="13.26953125" bestFit="1" customWidth="1"/>
    <col min="21" max="24" width="8.81640625" bestFit="1" customWidth="1"/>
    <col min="25" max="27" width="13.26953125" bestFit="1" customWidth="1"/>
    <col min="28" max="33" width="8.81640625" bestFit="1" customWidth="1"/>
  </cols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t="s">
        <v>7</v>
      </c>
    </row>
    <row r="6" spans="1:49" x14ac:dyDescent="0.35">
      <c r="A6" t="s">
        <v>8</v>
      </c>
      <c r="B6" s="1" t="s">
        <v>42</v>
      </c>
    </row>
    <row r="9" spans="1:49" x14ac:dyDescent="0.35">
      <c r="A9" t="s">
        <v>10</v>
      </c>
      <c r="E9" t="s">
        <v>11</v>
      </c>
    </row>
    <row r="10" spans="1:49" x14ac:dyDescent="0.35">
      <c r="A10" t="s">
        <v>12</v>
      </c>
      <c r="E10" t="s">
        <v>13</v>
      </c>
    </row>
    <row r="11" spans="1:49" x14ac:dyDescent="0.35">
      <c r="A11" t="s">
        <v>14</v>
      </c>
      <c r="E11" t="s">
        <v>15</v>
      </c>
    </row>
    <row r="12" spans="1:49" x14ac:dyDescent="0.35">
      <c r="A12" t="s">
        <v>16</v>
      </c>
    </row>
    <row r="13" spans="1:49" ht="15" thickBot="1" x14ac:dyDescent="0.4">
      <c r="AJ13" t="s">
        <v>46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0.8158x + 0.0698   (R² = 0.9970)</v>
      </c>
    </row>
    <row r="14" spans="1:49" ht="15" thickBot="1" x14ac:dyDescent="0.4">
      <c r="AJ14" t="s">
        <v>47</v>
      </c>
      <c r="AK14" s="3">
        <v>0.78125</v>
      </c>
      <c r="AL14" s="4">
        <v>0.390625</v>
      </c>
      <c r="AM14" s="4">
        <v>0.1953125</v>
      </c>
      <c r="AN14" s="4">
        <v>9.765625E-2</v>
      </c>
      <c r="AO14" s="4">
        <v>4.8828125E-2</v>
      </c>
      <c r="AP14" s="4">
        <v>2.44140625E-2</v>
      </c>
      <c r="AQ14" s="4">
        <v>1.220703125E-2</v>
      </c>
      <c r="AR14" s="4">
        <v>6.103515625E-3</v>
      </c>
      <c r="AS14" s="4">
        <v>3.0517578130000002E-3</v>
      </c>
      <c r="AT14" s="5">
        <v>0</v>
      </c>
      <c r="AV14" t="s">
        <v>48</v>
      </c>
      <c r="AW14">
        <f>SLOPE(_xlfn.ANCHORARRAY(AK15),AK14:AT14)</f>
        <v>0.8158491813443115</v>
      </c>
    </row>
    <row r="15" spans="1:49" ht="15" thickBot="1" x14ac:dyDescent="0.4">
      <c r="A15" t="s">
        <v>17</v>
      </c>
      <c r="R15" t="s">
        <v>49</v>
      </c>
      <c r="S15" t="s">
        <v>50</v>
      </c>
      <c r="T15" t="s">
        <v>51</v>
      </c>
      <c r="U15" t="s">
        <v>52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J15" t="s">
        <v>64</v>
      </c>
      <c r="AK15" cm="1">
        <f t="array" ref="AK15:AT15">B31:K31</f>
        <v>0.69260001182556152</v>
      </c>
      <c r="AL15">
        <v>0.40759998559951782</v>
      </c>
      <c r="AM15">
        <v>0.24619999527931213</v>
      </c>
      <c r="AN15">
        <v>0.15719999372959137</v>
      </c>
      <c r="AO15">
        <v>0.11010000109672546</v>
      </c>
      <c r="AP15">
        <v>8.5100002586841583E-2</v>
      </c>
      <c r="AQ15">
        <v>7.3100000619888306E-2</v>
      </c>
      <c r="AR15">
        <v>7.0100001990795135E-2</v>
      </c>
      <c r="AS15">
        <v>6.1900001019239426E-2</v>
      </c>
      <c r="AT15">
        <v>6.589999794960022E-2</v>
      </c>
      <c r="AV15" t="s">
        <v>65</v>
      </c>
      <c r="AW15">
        <f>INTERCEPT(_xlfn.ANCHORARRAY(AK15),AK14:AT14)</f>
        <v>6.9752541995916739E-2</v>
      </c>
    </row>
    <row r="16" spans="1:49" x14ac:dyDescent="0.35">
      <c r="A16" t="s">
        <v>18</v>
      </c>
      <c r="E16" t="s">
        <v>19</v>
      </c>
      <c r="R16" s="7" t="s">
        <v>69</v>
      </c>
      <c r="S16" s="8" cm="1">
        <f t="array" ref="S16:V16">B49:E49</f>
        <v>4.5400001108646393E-2</v>
      </c>
      <c r="T16" s="9">
        <v>0.10069999843835831</v>
      </c>
      <c r="U16" s="10">
        <v>9.8099999129772186E-2</v>
      </c>
      <c r="V16" s="10">
        <v>9.6799999475479126E-2</v>
      </c>
      <c r="W16" s="10">
        <f>AVERAGE(T16:V16)</f>
        <v>9.8533332347869873E-2</v>
      </c>
      <c r="X16" s="10">
        <f>W16-S16</f>
        <v>5.313333123922348E-2</v>
      </c>
      <c r="Y16" s="8">
        <f>(W16-$AV$20)/$AV$19</f>
        <v>0.13565194376108528</v>
      </c>
      <c r="Z16" s="9" cm="1">
        <f t="array" ref="Z16:AC16">B24:E24</f>
        <v>4.5499999076128006E-2</v>
      </c>
      <c r="AA16" s="10">
        <v>0.59890002012252808</v>
      </c>
      <c r="AB16" s="10">
        <v>0.63770002126693726</v>
      </c>
      <c r="AC16" s="10">
        <v>0.68699997663497925</v>
      </c>
      <c r="AD16" s="10">
        <f>AVERAGE(AA16:AC16)</f>
        <v>0.64120000600814819</v>
      </c>
      <c r="AE16" s="10">
        <f>AD16-Z16</f>
        <v>0.59570000693202019</v>
      </c>
      <c r="AF16" s="10">
        <f>(AD16-$AW$15)/$AW$14</f>
        <v>0.7004327234485076</v>
      </c>
      <c r="AG16" s="10">
        <f>AF16/Y16</f>
        <v>5.1634551192435039</v>
      </c>
    </row>
    <row r="17" spans="1:48" x14ac:dyDescent="0.35">
      <c r="A17" t="s">
        <v>20</v>
      </c>
      <c r="E17">
        <v>540</v>
      </c>
      <c r="F17" t="s">
        <v>21</v>
      </c>
      <c r="R17" s="11" t="s">
        <v>70</v>
      </c>
      <c r="S17" s="8" cm="1">
        <f t="array" ref="S17:V17">F49:I49</f>
        <v>4.5899998396635056E-2</v>
      </c>
      <c r="T17" s="9">
        <v>9.5499999821186066E-2</v>
      </c>
      <c r="U17" s="10">
        <v>9.6400000154972076E-2</v>
      </c>
      <c r="V17" s="10">
        <v>9.6299998462200165E-2</v>
      </c>
      <c r="W17" s="10">
        <f t="shared" ref="W17:W31" si="0">AVERAGE(T17:V17)</f>
        <v>9.6066666146119431E-2</v>
      </c>
      <c r="X17" s="10">
        <f t="shared" ref="X17:X27" si="1">W17-S17</f>
        <v>5.0166667749484375E-2</v>
      </c>
      <c r="Y17" s="8">
        <f t="shared" ref="Y17:Y31" si="2">(W17-$AV$20)/$AV$19</f>
        <v>0.12135311003109892</v>
      </c>
      <c r="Z17" s="9" cm="1">
        <f t="array" ref="Z17:AC17">F24:I24</f>
        <v>3.7999998778104782E-2</v>
      </c>
      <c r="AA17" s="10">
        <v>0.16830000281333923</v>
      </c>
      <c r="AB17" s="10">
        <v>0.15770000219345093</v>
      </c>
      <c r="AC17" s="10">
        <v>0.16189999878406525</v>
      </c>
      <c r="AD17" s="10">
        <f t="shared" ref="AD17:AD31" si="3">AVERAGE(AA17:AC17)</f>
        <v>0.16263333459695181</v>
      </c>
      <c r="AE17" s="10">
        <f t="shared" ref="AE17:AE27" si="4">AD17-Z17</f>
        <v>0.12463333581884703</v>
      </c>
      <c r="AF17" s="10">
        <f t="shared" ref="AF17:AF31" si="5">(AD17-$AW$15)/$AW$14</f>
        <v>0.11384554244203714</v>
      </c>
      <c r="AG17" s="10">
        <f t="shared" ref="AG17:AG27" si="6">AF17/Y17</f>
        <v>0.93813452669537822</v>
      </c>
      <c r="AJ17" t="s">
        <v>66</v>
      </c>
    </row>
    <row r="18" spans="1:48" ht="15" thickBot="1" x14ac:dyDescent="0.4">
      <c r="A18" t="s">
        <v>22</v>
      </c>
      <c r="E18">
        <v>30</v>
      </c>
      <c r="R18" s="11" t="s">
        <v>71</v>
      </c>
      <c r="S18" s="8" cm="1">
        <f t="array" ref="S18:V18">J49:M49</f>
        <v>4.4500000774860382E-2</v>
      </c>
      <c r="T18" s="9">
        <v>8.7399996817111969E-2</v>
      </c>
      <c r="U18" s="10">
        <v>8.4799997508525848E-2</v>
      </c>
      <c r="V18" s="10">
        <v>8.529999852180481E-2</v>
      </c>
      <c r="W18" s="10">
        <f t="shared" si="0"/>
        <v>8.5833330949147538E-2</v>
      </c>
      <c r="X18" s="10">
        <f t="shared" si="1"/>
        <v>4.1333330174287156E-2</v>
      </c>
      <c r="Y18" s="8">
        <f t="shared" si="2"/>
        <v>6.2032250815984763E-2</v>
      </c>
      <c r="Z18" s="9" cm="1">
        <f t="array" ref="Z18:AC18">J24:M24</f>
        <v>3.8300000131130219E-2</v>
      </c>
      <c r="AA18" s="10">
        <v>0.39289999008178711</v>
      </c>
      <c r="AB18" s="10">
        <v>0.40110000967979431</v>
      </c>
      <c r="AC18" s="10">
        <v>0.40869998931884766</v>
      </c>
      <c r="AD18" s="10">
        <f t="shared" si="3"/>
        <v>0.40089999636014301</v>
      </c>
      <c r="AE18" s="10">
        <f t="shared" si="4"/>
        <v>0.36259999622901279</v>
      </c>
      <c r="AF18" s="10">
        <f t="shared" si="5"/>
        <v>0.40589297867355784</v>
      </c>
      <c r="AG18" s="10">
        <f t="shared" si="6"/>
        <v>6.5432573110657692</v>
      </c>
      <c r="AJ18" t="s">
        <v>67</v>
      </c>
      <c r="AK18" s="4">
        <v>2</v>
      </c>
      <c r="AL18" s="4">
        <v>1</v>
      </c>
      <c r="AM18" s="4">
        <v>0.5</v>
      </c>
      <c r="AN18" s="4">
        <v>0.25</v>
      </c>
      <c r="AO18" s="4">
        <v>0.125</v>
      </c>
      <c r="AP18" s="4">
        <v>6.25E-2</v>
      </c>
      <c r="AQ18" s="4">
        <v>3.125E-2</v>
      </c>
      <c r="AR18" s="6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0.1725x + 0.0751   (R² = 0.9814)</v>
      </c>
    </row>
    <row r="19" spans="1:48" x14ac:dyDescent="0.35">
      <c r="A19" t="s">
        <v>23</v>
      </c>
      <c r="E19">
        <v>0</v>
      </c>
      <c r="F19" t="s">
        <v>24</v>
      </c>
      <c r="R19" s="11" t="s">
        <v>71</v>
      </c>
      <c r="S19" s="8" cm="1">
        <f t="array" ref="S19:V19">B50:E50</f>
        <v>4.7100000083446503E-2</v>
      </c>
      <c r="T19" s="9">
        <v>8.6699999868869781E-2</v>
      </c>
      <c r="U19" s="10">
        <v>8.5799999535083771E-2</v>
      </c>
      <c r="V19" s="10">
        <v>0.10109999775886536</v>
      </c>
      <c r="W19" s="10">
        <f t="shared" si="0"/>
        <v>9.1199999054272965E-2</v>
      </c>
      <c r="X19" s="10">
        <f t="shared" si="1"/>
        <v>4.4099998970826462E-2</v>
      </c>
      <c r="Y19" s="8">
        <f t="shared" si="2"/>
        <v>9.3141889754870713E-2</v>
      </c>
      <c r="Z19" s="9" cm="1">
        <f t="array" ref="Z19:AC19">B25:E25</f>
        <v>4.5899998396635056E-2</v>
      </c>
      <c r="AA19" s="8">
        <v>0.59689998626708984</v>
      </c>
      <c r="AB19" s="10">
        <v>0.58249998092651367</v>
      </c>
      <c r="AC19" s="10">
        <v>0.6031000018119812</v>
      </c>
      <c r="AD19" s="10">
        <f t="shared" si="3"/>
        <v>0.59416665633519494</v>
      </c>
      <c r="AE19" s="10">
        <f t="shared" si="4"/>
        <v>0.54826665793855989</v>
      </c>
      <c r="AF19" s="10">
        <f t="shared" si="5"/>
        <v>0.64278315935204766</v>
      </c>
      <c r="AG19" s="10">
        <f t="shared" si="6"/>
        <v>6.9011178648373335</v>
      </c>
      <c r="AJ19" t="s">
        <v>64</v>
      </c>
      <c r="AK19" cm="1">
        <f t="array" ref="AK19:AR19">B56:I56</f>
        <v>0.40110000967979431</v>
      </c>
      <c r="AL19">
        <v>0.27700001001358032</v>
      </c>
      <c r="AM19">
        <v>0.1793999969959259</v>
      </c>
      <c r="AN19">
        <v>0.12210000306367874</v>
      </c>
      <c r="AO19">
        <v>9.5499999821186066E-2</v>
      </c>
      <c r="AP19">
        <v>7.2499997913837433E-2</v>
      </c>
      <c r="AQ19">
        <v>7.2800002992153168E-2</v>
      </c>
      <c r="AR19">
        <v>6.5300002694129944E-2</v>
      </c>
      <c r="AU19" t="s">
        <v>48</v>
      </c>
      <c r="AV19">
        <f>SLOPE(_xlfn.ANCHORARRAY(AK19),AK18:AR18)</f>
        <v>0.17250820929384952</v>
      </c>
    </row>
    <row r="20" spans="1:48" x14ac:dyDescent="0.35">
      <c r="A20" t="s">
        <v>25</v>
      </c>
      <c r="B20" s="1" t="s">
        <v>43</v>
      </c>
      <c r="R20" s="11" t="s">
        <v>72</v>
      </c>
      <c r="S20" s="8" cm="1">
        <f t="array" ref="S20:V20">F50:I50</f>
        <v>7.6700001955032349E-2</v>
      </c>
      <c r="T20" s="10">
        <v>8.8699996471405029E-2</v>
      </c>
      <c r="U20" s="10">
        <v>9.4899997115135193E-2</v>
      </c>
      <c r="V20" s="10">
        <v>0.10000000149011612</v>
      </c>
      <c r="W20" s="10">
        <f t="shared" si="0"/>
        <v>9.4533331692218781E-2</v>
      </c>
      <c r="X20" s="10">
        <f t="shared" si="1"/>
        <v>1.7833329737186432E-2</v>
      </c>
      <c r="Y20" s="8">
        <f t="shared" si="2"/>
        <v>0.11246463764953951</v>
      </c>
      <c r="Z20" s="10" cm="1">
        <f t="array" ref="Z20:AC20">F25:I25</f>
        <v>8.619999885559082E-2</v>
      </c>
      <c r="AA20" s="10">
        <v>0.5845000147819519</v>
      </c>
      <c r="AB20" s="10">
        <v>0.60159999132156372</v>
      </c>
      <c r="AC20" s="10">
        <v>0.60920000076293945</v>
      </c>
      <c r="AD20" s="10">
        <f t="shared" si="3"/>
        <v>0.59843333562215173</v>
      </c>
      <c r="AE20" s="10">
        <f t="shared" si="4"/>
        <v>0.51223333676656091</v>
      </c>
      <c r="AF20" s="10">
        <f t="shared" si="5"/>
        <v>0.64801289958409203</v>
      </c>
      <c r="AG20" s="10">
        <f t="shared" si="6"/>
        <v>5.7619258206603519</v>
      </c>
      <c r="AU20" t="s">
        <v>68</v>
      </c>
      <c r="AV20">
        <f>INTERCEPT(_xlfn.ANCHORARRAY(AK19),AK18:AR18)</f>
        <v>7.513225844241507E-2</v>
      </c>
    </row>
    <row r="21" spans="1:48" x14ac:dyDescent="0.35">
      <c r="R21" s="11" t="s">
        <v>73</v>
      </c>
      <c r="S21" s="8" cm="1">
        <f t="array" ref="S21:V21">J50:M50</f>
        <v>4.5800000429153442E-2</v>
      </c>
      <c r="T21" s="10">
        <v>0.10170000046491623</v>
      </c>
      <c r="U21" s="10">
        <v>0.10520000010728836</v>
      </c>
      <c r="V21" s="10">
        <v>9.7699999809265137E-2</v>
      </c>
      <c r="W21" s="10">
        <f t="shared" si="0"/>
        <v>0.10153333346048991</v>
      </c>
      <c r="X21" s="10">
        <f t="shared" si="1"/>
        <v>5.5733333031336471E-2</v>
      </c>
      <c r="Y21" s="8">
        <f t="shared" si="2"/>
        <v>0.15304242694388764</v>
      </c>
      <c r="Z21" s="10" cm="1">
        <f t="array" ref="Z21:AC21">J25:M25</f>
        <v>9.0800002217292786E-2</v>
      </c>
      <c r="AA21" s="10">
        <v>0.58819997310638428</v>
      </c>
      <c r="AB21" s="10">
        <v>0.57309997081756592</v>
      </c>
      <c r="AC21" s="10">
        <v>0.62010002136230469</v>
      </c>
      <c r="AD21" s="10">
        <f t="shared" si="3"/>
        <v>0.59379998842875159</v>
      </c>
      <c r="AE21" s="10">
        <f t="shared" si="4"/>
        <v>0.5029999862114588</v>
      </c>
      <c r="AF21" s="10">
        <f t="shared" si="5"/>
        <v>0.64233372836059999</v>
      </c>
      <c r="AG21" s="10">
        <f t="shared" si="6"/>
        <v>4.1970958066164812</v>
      </c>
    </row>
    <row r="22" spans="1:48" x14ac:dyDescent="0.35">
      <c r="B22" t="s">
        <v>40</v>
      </c>
      <c r="R22" s="11" t="s">
        <v>74</v>
      </c>
      <c r="S22" s="8" cm="1">
        <f t="array" ref="S22:V22">B51:E51</f>
        <v>5.0700001418590546E-2</v>
      </c>
      <c r="T22" s="10">
        <v>0.10180000215768814</v>
      </c>
      <c r="U22" s="10">
        <v>0.10159999877214432</v>
      </c>
      <c r="V22" s="10">
        <v>0.10779999941587448</v>
      </c>
      <c r="W22" s="10">
        <f t="shared" si="0"/>
        <v>0.10373333344856898</v>
      </c>
      <c r="X22" s="10">
        <f t="shared" si="1"/>
        <v>5.3033332029978439E-2</v>
      </c>
      <c r="Y22" s="8">
        <f t="shared" si="2"/>
        <v>0.16579544314575198</v>
      </c>
      <c r="Z22" s="10" cm="1">
        <f t="array" ref="Z22:AC22">B26:E26</f>
        <v>6.6699996590614319E-2</v>
      </c>
      <c r="AA22" s="10">
        <v>0.58850002288818359</v>
      </c>
      <c r="AB22" s="10">
        <v>0.63880002498626709</v>
      </c>
      <c r="AC22" s="10">
        <v>0.60979998111724854</v>
      </c>
      <c r="AD22" s="10">
        <f t="shared" si="3"/>
        <v>0.61236667633056641</v>
      </c>
      <c r="AE22" s="10">
        <f t="shared" si="4"/>
        <v>0.54566667973995209</v>
      </c>
      <c r="AF22" s="10">
        <f t="shared" si="5"/>
        <v>0.66509122855349301</v>
      </c>
      <c r="AG22" s="10">
        <f t="shared" si="6"/>
        <v>4.0115169387906908</v>
      </c>
    </row>
    <row r="23" spans="1:48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R23" s="11" t="s">
        <v>75</v>
      </c>
      <c r="S23" s="8" cm="1">
        <f t="array" ref="S23:V23">F51:I51</f>
        <v>6.7100003361701965E-2</v>
      </c>
      <c r="T23" s="10">
        <v>8.1200003623962402E-2</v>
      </c>
      <c r="U23" s="10">
        <v>8.320000022649765E-2</v>
      </c>
      <c r="V23" s="10">
        <v>8.2099996507167816E-2</v>
      </c>
      <c r="W23" s="10">
        <f t="shared" si="0"/>
        <v>8.2166666785875961E-2</v>
      </c>
      <c r="X23" s="10">
        <f t="shared" si="1"/>
        <v>1.5066663424173996E-2</v>
      </c>
      <c r="Y23" s="8">
        <f t="shared" si="2"/>
        <v>4.0777238209449604E-2</v>
      </c>
      <c r="Z23" s="10" cm="1">
        <f t="array" ref="Z23:AC23">F26:I26</f>
        <v>9.9500000476837158E-2</v>
      </c>
      <c r="AA23" s="10">
        <v>0.49129998683929443</v>
      </c>
      <c r="AB23" s="10">
        <v>0.51590001583099365</v>
      </c>
      <c r="AC23" s="10">
        <v>0.47440001368522644</v>
      </c>
      <c r="AD23" s="10">
        <f t="shared" si="3"/>
        <v>0.49386667211850482</v>
      </c>
      <c r="AE23" s="10">
        <f t="shared" si="4"/>
        <v>0.39436667164166767</v>
      </c>
      <c r="AF23" s="10">
        <f t="shared" si="5"/>
        <v>0.51984378953933141</v>
      </c>
      <c r="AG23" s="10">
        <f t="shared" si="6"/>
        <v>12.748381508065552</v>
      </c>
    </row>
    <row r="24" spans="1:48" x14ac:dyDescent="0.35">
      <c r="A24" s="2" t="s">
        <v>29</v>
      </c>
      <c r="B24">
        <v>4.5499999076128006E-2</v>
      </c>
      <c r="C24">
        <v>0.59890002012252808</v>
      </c>
      <c r="D24">
        <v>0.63770002126693726</v>
      </c>
      <c r="E24">
        <v>0.68699997663497925</v>
      </c>
      <c r="F24">
        <v>3.7999998778104782E-2</v>
      </c>
      <c r="G24">
        <v>0.16830000281333923</v>
      </c>
      <c r="H24">
        <v>0.15770000219345093</v>
      </c>
      <c r="I24">
        <v>0.16189999878406525</v>
      </c>
      <c r="J24">
        <v>3.8300000131130219E-2</v>
      </c>
      <c r="K24">
        <v>0.39289999008178711</v>
      </c>
      <c r="L24">
        <v>0.40110000967979431</v>
      </c>
      <c r="M24">
        <v>0.40869998931884766</v>
      </c>
      <c r="R24" s="11" t="s">
        <v>76</v>
      </c>
      <c r="S24" s="8" cm="1">
        <f t="array" ref="S24:V24">B52:E52</f>
        <v>7.7100001275539398E-2</v>
      </c>
      <c r="T24" s="10">
        <v>0.10440000146627426</v>
      </c>
      <c r="U24" s="10">
        <v>9.6400000154972076E-2</v>
      </c>
      <c r="V24" s="10">
        <v>9.2299997806549072E-2</v>
      </c>
      <c r="W24" s="10">
        <f t="shared" si="0"/>
        <v>9.7699999809265137E-2</v>
      </c>
      <c r="X24" s="10">
        <f t="shared" si="1"/>
        <v>2.0599998533725739E-2</v>
      </c>
      <c r="Y24" s="8">
        <f t="shared" si="2"/>
        <v>0.13082126038656108</v>
      </c>
      <c r="Z24" s="10" cm="1">
        <f t="array" ref="Z24:AC24">B27:E27</f>
        <v>7.5099997222423553E-2</v>
      </c>
      <c r="AA24" s="10">
        <v>0.58850002288818359</v>
      </c>
      <c r="AB24" s="10">
        <v>0.63969999551773071</v>
      </c>
      <c r="AC24" s="10">
        <v>0.59799998998641968</v>
      </c>
      <c r="AD24" s="10">
        <f t="shared" si="3"/>
        <v>0.60873333613077796</v>
      </c>
      <c r="AE24" s="10">
        <f t="shared" si="4"/>
        <v>0.5336333389083544</v>
      </c>
      <c r="AF24" s="10">
        <f t="shared" si="5"/>
        <v>0.66063778264354966</v>
      </c>
      <c r="AG24" s="10">
        <f t="shared" si="6"/>
        <v>5.0499267526657707</v>
      </c>
    </row>
    <row r="25" spans="1:48" x14ac:dyDescent="0.35">
      <c r="A25" s="2" t="s">
        <v>30</v>
      </c>
      <c r="B25">
        <v>4.5899998396635056E-2</v>
      </c>
      <c r="C25">
        <v>0.59689998626708984</v>
      </c>
      <c r="D25">
        <v>0.58249998092651367</v>
      </c>
      <c r="E25">
        <v>0.6031000018119812</v>
      </c>
      <c r="F25">
        <v>8.619999885559082E-2</v>
      </c>
      <c r="G25">
        <v>0.5845000147819519</v>
      </c>
      <c r="H25">
        <v>0.60159999132156372</v>
      </c>
      <c r="I25">
        <v>0.60920000076293945</v>
      </c>
      <c r="J25">
        <v>9.0800002217292786E-2</v>
      </c>
      <c r="K25">
        <v>0.58819997310638428</v>
      </c>
      <c r="L25">
        <v>0.57309997081756592</v>
      </c>
      <c r="M25">
        <v>0.62010002136230469</v>
      </c>
      <c r="R25" s="11" t="s">
        <v>76</v>
      </c>
      <c r="S25" s="8" cm="1">
        <f t="array" ref="S25:V25">F52:I52</f>
        <v>4.0199998766183853E-2</v>
      </c>
      <c r="T25" s="10">
        <v>0.1088000014424324</v>
      </c>
      <c r="U25" s="10">
        <v>0.1039000004529953</v>
      </c>
      <c r="V25" s="10">
        <v>0.10379999876022339</v>
      </c>
      <c r="W25" s="10">
        <f t="shared" si="0"/>
        <v>0.10550000021855037</v>
      </c>
      <c r="X25" s="10">
        <f t="shared" si="1"/>
        <v>6.5300001452366516E-2</v>
      </c>
      <c r="Y25" s="8">
        <f t="shared" si="2"/>
        <v>0.17603650226527515</v>
      </c>
      <c r="Z25" s="10" cm="1">
        <f t="array" ref="Z25:AC25">F27:I27</f>
        <v>8.8899999856948853E-2</v>
      </c>
      <c r="AA25" s="10">
        <v>0.65399998426437378</v>
      </c>
      <c r="AB25" s="10">
        <v>0.63830000162124634</v>
      </c>
      <c r="AC25" s="10">
        <v>0.71820002794265747</v>
      </c>
      <c r="AD25" s="10">
        <f t="shared" si="3"/>
        <v>0.67016667127609253</v>
      </c>
      <c r="AE25" s="10">
        <f t="shared" si="4"/>
        <v>0.58126667141914368</v>
      </c>
      <c r="AF25" s="10">
        <f t="shared" si="5"/>
        <v>0.73593765000884892</v>
      </c>
      <c r="AG25" s="10">
        <f t="shared" si="6"/>
        <v>4.1805968679145904</v>
      </c>
    </row>
    <row r="26" spans="1:48" x14ac:dyDescent="0.35">
      <c r="A26" s="2" t="s">
        <v>31</v>
      </c>
      <c r="B26">
        <v>6.6699996590614319E-2</v>
      </c>
      <c r="C26">
        <v>0.58850002288818359</v>
      </c>
      <c r="D26">
        <v>0.63880002498626709</v>
      </c>
      <c r="E26">
        <v>0.60979998111724854</v>
      </c>
      <c r="F26">
        <v>9.9500000476837158E-2</v>
      </c>
      <c r="G26">
        <v>0.49129998683929443</v>
      </c>
      <c r="H26">
        <v>0.51590001583099365</v>
      </c>
      <c r="I26">
        <v>0.47440001368522644</v>
      </c>
      <c r="J26">
        <v>4.5000001788139343E-2</v>
      </c>
      <c r="K26">
        <v>4.4300001114606857E-2</v>
      </c>
      <c r="L26">
        <v>4.4700000435113907E-2</v>
      </c>
      <c r="M26">
        <v>4.7299999743700027E-2</v>
      </c>
      <c r="R26" s="11" t="s">
        <v>77</v>
      </c>
      <c r="S26" s="8" cm="1">
        <f t="array" ref="S26:V26">J52:M52</f>
        <v>6.1599999666213989E-2</v>
      </c>
      <c r="T26" s="10">
        <v>0.11289999634027481</v>
      </c>
      <c r="U26" s="10">
        <v>0.11270000040531158</v>
      </c>
      <c r="V26" s="10">
        <v>0.1185000017285347</v>
      </c>
      <c r="W26" s="10">
        <f t="shared" si="0"/>
        <v>0.1146999994913737</v>
      </c>
      <c r="X26" s="10">
        <f t="shared" si="1"/>
        <v>5.3099999825159713E-2</v>
      </c>
      <c r="Y26" s="8">
        <f t="shared" si="2"/>
        <v>0.22936729336491554</v>
      </c>
      <c r="Z26" s="10" cm="1">
        <f t="array" ref="Z26:AC26">J27:M27</f>
        <v>7.0600003004074097E-2</v>
      </c>
      <c r="AA26" s="10">
        <v>0.53600001335144043</v>
      </c>
      <c r="AB26" s="10">
        <v>0.59969997406005859</v>
      </c>
      <c r="AC26" s="10">
        <v>0.63889998197555542</v>
      </c>
      <c r="AD26" s="10">
        <f t="shared" si="3"/>
        <v>0.59153332312901818</v>
      </c>
      <c r="AE26" s="10">
        <f t="shared" si="4"/>
        <v>0.52093332012494409</v>
      </c>
      <c r="AF26" s="10">
        <f t="shared" si="5"/>
        <v>0.63955543875565302</v>
      </c>
      <c r="AG26" s="10">
        <f t="shared" si="6"/>
        <v>2.7883462780290218</v>
      </c>
    </row>
    <row r="27" spans="1:48" x14ac:dyDescent="0.35">
      <c r="A27" s="2" t="s">
        <v>32</v>
      </c>
      <c r="B27">
        <v>7.5099997222423553E-2</v>
      </c>
      <c r="C27">
        <v>0.58850002288818359</v>
      </c>
      <c r="D27">
        <v>0.63969999551773071</v>
      </c>
      <c r="E27">
        <v>0.59799998998641968</v>
      </c>
      <c r="F27">
        <v>8.8899999856948853E-2</v>
      </c>
      <c r="G27">
        <v>0.65399998426437378</v>
      </c>
      <c r="H27">
        <v>0.63830000162124634</v>
      </c>
      <c r="I27">
        <v>0.71820002794265747</v>
      </c>
      <c r="J27">
        <v>7.0600003004074097E-2</v>
      </c>
      <c r="K27">
        <v>0.53600001335144043</v>
      </c>
      <c r="L27">
        <v>0.59969997406005859</v>
      </c>
      <c r="M27">
        <v>0.63889998197555542</v>
      </c>
      <c r="R27" s="11" t="s">
        <v>78</v>
      </c>
      <c r="S27" s="8" cm="1">
        <f t="array" ref="S27:V27">B53:E53</f>
        <v>7.5800001621246338E-2</v>
      </c>
      <c r="T27" s="10">
        <v>9.0300001204013824E-2</v>
      </c>
      <c r="U27" s="10">
        <v>8.6800001561641693E-2</v>
      </c>
      <c r="V27" s="10">
        <v>8.919999748468399E-2</v>
      </c>
      <c r="W27" s="10">
        <f t="shared" si="0"/>
        <v>8.8766666750113174E-2</v>
      </c>
      <c r="X27" s="10">
        <f t="shared" si="1"/>
        <v>1.2966665128866836E-2</v>
      </c>
      <c r="Y27" s="8">
        <f t="shared" si="2"/>
        <v>7.9036286815042683E-2</v>
      </c>
      <c r="Z27" s="10" cm="1">
        <f t="array" ref="Z27:AC27">B28:E28</f>
        <v>4.8599999397993088E-2</v>
      </c>
      <c r="AA27" s="10">
        <v>0.58389997482299805</v>
      </c>
      <c r="AB27" s="10">
        <v>0.57990002632141113</v>
      </c>
      <c r="AC27" s="10">
        <v>0.69749999046325684</v>
      </c>
      <c r="AD27" s="10">
        <f t="shared" si="3"/>
        <v>0.62043333053588867</v>
      </c>
      <c r="AE27" s="10">
        <f t="shared" si="4"/>
        <v>0.57183333113789558</v>
      </c>
      <c r="AF27" s="10">
        <f t="shared" si="5"/>
        <v>0.67497866165973264</v>
      </c>
      <c r="AG27" s="10">
        <f t="shared" si="6"/>
        <v>8.5401109902757533</v>
      </c>
    </row>
    <row r="28" spans="1:48" x14ac:dyDescent="0.35">
      <c r="A28" s="2" t="s">
        <v>33</v>
      </c>
      <c r="B28">
        <v>4.8599999397993088E-2</v>
      </c>
      <c r="C28">
        <v>0.58389997482299805</v>
      </c>
      <c r="D28">
        <v>0.57990002632141113</v>
      </c>
      <c r="E28">
        <v>0.69749999046325684</v>
      </c>
      <c r="F28">
        <v>6.7400000989437103E-2</v>
      </c>
      <c r="G28">
        <v>0.61619997024536133</v>
      </c>
      <c r="H28">
        <v>0.6315000057220459</v>
      </c>
      <c r="I28">
        <v>0.72350001335144043</v>
      </c>
      <c r="J28">
        <v>8.020000159740448E-2</v>
      </c>
      <c r="K28">
        <v>0.67150002717971802</v>
      </c>
      <c r="L28">
        <v>0.70429998636245728</v>
      </c>
      <c r="M28">
        <v>0.70679998397827148</v>
      </c>
      <c r="R28" s="11" t="s">
        <v>79</v>
      </c>
      <c r="S28" s="10" cm="1">
        <f t="array" ref="S28:V28">F53:I53</f>
        <v>5.9399999678134918E-2</v>
      </c>
      <c r="T28" s="10">
        <v>0.10480000078678131</v>
      </c>
      <c r="U28" s="10">
        <v>0.10400000214576721</v>
      </c>
      <c r="V28" s="10">
        <v>0.10279999673366547</v>
      </c>
      <c r="W28" s="10">
        <f t="shared" si="0"/>
        <v>0.10386666655540466</v>
      </c>
      <c r="X28" s="10">
        <f>W28-S28</f>
        <v>4.4466666877269745E-2</v>
      </c>
      <c r="Y28" s="8">
        <f t="shared" si="2"/>
        <v>0.16656835190981295</v>
      </c>
      <c r="Z28" s="10" cm="1">
        <f t="array" ref="Z28:AC28">F28:I28</f>
        <v>6.7400000989437103E-2</v>
      </c>
      <c r="AA28" s="10">
        <v>0.61619997024536133</v>
      </c>
      <c r="AB28" s="10">
        <v>0.6315000057220459</v>
      </c>
      <c r="AC28" s="10">
        <v>0.72350001335144043</v>
      </c>
      <c r="AD28" s="10">
        <f t="shared" si="3"/>
        <v>0.65706666310628259</v>
      </c>
      <c r="AE28" s="10">
        <f>AD28-Z28</f>
        <v>0.58966666211684549</v>
      </c>
      <c r="AF28" s="10">
        <f t="shared" si="5"/>
        <v>0.71988075068313717</v>
      </c>
      <c r="AG28" s="10">
        <f>AF28/Y28</f>
        <v>4.3218339043956595</v>
      </c>
    </row>
    <row r="29" spans="1:48" x14ac:dyDescent="0.35">
      <c r="A29" s="2" t="s">
        <v>34</v>
      </c>
      <c r="B29">
        <v>6.210000067949295E-2</v>
      </c>
      <c r="C29">
        <v>0.71109998226165771</v>
      </c>
      <c r="D29">
        <v>0.69580000638961792</v>
      </c>
      <c r="E29">
        <v>0.68159997463226318</v>
      </c>
      <c r="F29">
        <v>7.7600002288818359E-2</v>
      </c>
      <c r="G29">
        <v>0.76130002737045288</v>
      </c>
      <c r="H29">
        <v>0.75279998779296875</v>
      </c>
      <c r="I29">
        <v>0.84589999914169312</v>
      </c>
      <c r="J29">
        <v>4.2399998754262924E-2</v>
      </c>
      <c r="K29">
        <v>4.3400000780820847E-2</v>
      </c>
      <c r="L29">
        <v>4.4199999421834946E-2</v>
      </c>
      <c r="M29">
        <v>4.3299999088048935E-2</v>
      </c>
      <c r="R29" s="11" t="s">
        <v>79</v>
      </c>
      <c r="S29" s="10" cm="1">
        <f t="array" ref="S29:V29">J53:M53</f>
        <v>6.6899999976158142E-2</v>
      </c>
      <c r="T29" s="10">
        <v>9.9799998104572296E-2</v>
      </c>
      <c r="U29" s="10">
        <v>9.3199998140335083E-2</v>
      </c>
      <c r="V29" s="10">
        <v>8.529999852180481E-2</v>
      </c>
      <c r="W29" s="10">
        <f t="shared" si="0"/>
        <v>9.2766664922237396E-2</v>
      </c>
      <c r="X29" s="10">
        <f t="shared" ref="X29:X31" si="7">W29-S29</f>
        <v>2.5866664946079254E-2</v>
      </c>
      <c r="Y29" s="8">
        <f t="shared" si="2"/>
        <v>0.10222357853001637</v>
      </c>
      <c r="Z29" s="10" cm="1">
        <f t="array" ref="Z29:AC29">J28:M28</f>
        <v>8.020000159740448E-2</v>
      </c>
      <c r="AA29" s="10">
        <v>0.67150002717971802</v>
      </c>
      <c r="AB29" s="10">
        <v>0.70429998636245728</v>
      </c>
      <c r="AC29" s="10">
        <v>0.70679998397827148</v>
      </c>
      <c r="AD29" s="10">
        <f t="shared" si="3"/>
        <v>0.6941999991734823</v>
      </c>
      <c r="AE29" s="10">
        <f t="shared" ref="AE29:AE31" si="8">AD29-Z29</f>
        <v>0.61399999757607782</v>
      </c>
      <c r="AF29" s="10">
        <f t="shared" si="5"/>
        <v>0.76539570236331589</v>
      </c>
      <c r="AG29" s="10">
        <f t="shared" ref="AG29:AG31" si="9">AF29/Y29</f>
        <v>7.4874673081276377</v>
      </c>
    </row>
    <row r="30" spans="1:48" x14ac:dyDescent="0.35">
      <c r="A30" s="2" t="s">
        <v>35</v>
      </c>
      <c r="B30">
        <v>4.4599998742341995E-2</v>
      </c>
      <c r="C30">
        <v>4.5099999755620956E-2</v>
      </c>
      <c r="D30">
        <v>4.5099999755620956E-2</v>
      </c>
      <c r="E30">
        <v>4.5400001108646393E-2</v>
      </c>
      <c r="F30">
        <v>4.4199999421834946E-2</v>
      </c>
      <c r="G30">
        <v>4.4500000774860382E-2</v>
      </c>
      <c r="H30">
        <v>4.479999840259552E-2</v>
      </c>
      <c r="I30">
        <v>4.4900000095367432E-2</v>
      </c>
      <c r="J30">
        <v>4.479999840259552E-2</v>
      </c>
      <c r="K30">
        <v>4.479999840259552E-2</v>
      </c>
      <c r="L30">
        <v>4.5699998736381531E-2</v>
      </c>
      <c r="M30">
        <v>4.479999840259552E-2</v>
      </c>
      <c r="R30" s="11" t="s">
        <v>80</v>
      </c>
      <c r="S30" s="10" cm="1">
        <f t="array" ref="S30:V30">B54:E54</f>
        <v>7.3899999260902405E-2</v>
      </c>
      <c r="T30" s="10">
        <v>0.11550000309944153</v>
      </c>
      <c r="U30" s="10">
        <v>0.10419999808073044</v>
      </c>
      <c r="V30" s="10">
        <v>0.10029999911785126</v>
      </c>
      <c r="W30" s="10">
        <f t="shared" si="0"/>
        <v>0.10666666676600774</v>
      </c>
      <c r="X30" s="10">
        <f t="shared" si="7"/>
        <v>3.2766667505105332E-2</v>
      </c>
      <c r="Y30" s="8">
        <f t="shared" si="2"/>
        <v>0.18279946474823774</v>
      </c>
      <c r="Z30" s="10" cm="1">
        <f t="array" ref="Z30:AC30">B29:E29</f>
        <v>6.210000067949295E-2</v>
      </c>
      <c r="AA30" s="10">
        <v>0.71109998226165771</v>
      </c>
      <c r="AB30" s="10">
        <v>0.69580000638961792</v>
      </c>
      <c r="AC30" s="10">
        <v>0.68159997463226318</v>
      </c>
      <c r="AD30" s="10">
        <f t="shared" si="3"/>
        <v>0.69616665442784631</v>
      </c>
      <c r="AE30" s="10">
        <f t="shared" si="8"/>
        <v>0.63406665374835336</v>
      </c>
      <c r="AF30" s="10">
        <f t="shared" si="5"/>
        <v>0.76780626463307688</v>
      </c>
      <c r="AG30" s="10">
        <f t="shared" si="9"/>
        <v>4.2002653874864739</v>
      </c>
    </row>
    <row r="31" spans="1:48" x14ac:dyDescent="0.35">
      <c r="A31" s="2" t="s">
        <v>36</v>
      </c>
      <c r="B31">
        <v>0.69260001182556152</v>
      </c>
      <c r="C31">
        <v>0.40759998559951782</v>
      </c>
      <c r="D31">
        <v>0.24619999527931213</v>
      </c>
      <c r="E31">
        <v>0.15719999372959137</v>
      </c>
      <c r="F31">
        <v>0.11010000109672546</v>
      </c>
      <c r="G31">
        <v>8.5100002586841583E-2</v>
      </c>
      <c r="H31">
        <v>7.3100000619888306E-2</v>
      </c>
      <c r="I31">
        <v>7.0100001990795135E-2</v>
      </c>
      <c r="J31">
        <v>6.1900001019239426E-2</v>
      </c>
      <c r="K31">
        <v>6.589999794960022E-2</v>
      </c>
      <c r="L31">
        <v>4.2800001800060272E-2</v>
      </c>
      <c r="M31">
        <v>4.2500000447034836E-2</v>
      </c>
      <c r="R31" s="11" t="s">
        <v>81</v>
      </c>
      <c r="S31" s="10" cm="1">
        <f t="array" ref="S31:V31">F54:I54</f>
        <v>5.9300001710653305E-2</v>
      </c>
      <c r="T31" s="10">
        <v>0.11100000143051147</v>
      </c>
      <c r="U31" s="10">
        <v>0.11180000007152557</v>
      </c>
      <c r="V31" s="10">
        <v>0.11980000138282776</v>
      </c>
      <c r="W31" s="10">
        <f t="shared" si="0"/>
        <v>0.1142000009616216</v>
      </c>
      <c r="X31" s="10">
        <f t="shared" si="7"/>
        <v>5.4899999250968293E-2</v>
      </c>
      <c r="Y31" s="8">
        <f t="shared" si="2"/>
        <v>0.22646888909882978</v>
      </c>
      <c r="Z31" s="10" cm="1">
        <f t="array" ref="Z31:AC31">F29:I29</f>
        <v>7.7600002288818359E-2</v>
      </c>
      <c r="AA31" s="10">
        <v>0.76130002737045288</v>
      </c>
      <c r="AB31" s="10">
        <v>0.75279998779296875</v>
      </c>
      <c r="AC31" s="10">
        <v>0.84589999914169312</v>
      </c>
      <c r="AD31" s="10">
        <f t="shared" si="3"/>
        <v>0.78666667143503821</v>
      </c>
      <c r="AE31" s="10">
        <f t="shared" si="8"/>
        <v>0.70906666914621985</v>
      </c>
      <c r="AF31" s="10">
        <f t="shared" si="5"/>
        <v>0.87873365057231501</v>
      </c>
      <c r="AG31" s="10">
        <f t="shared" si="9"/>
        <v>3.8801517244553643</v>
      </c>
    </row>
    <row r="35" spans="1:13" x14ac:dyDescent="0.35">
      <c r="A35" t="s">
        <v>37</v>
      </c>
      <c r="B35" s="1" t="s">
        <v>44</v>
      </c>
    </row>
    <row r="40" spans="1:13" x14ac:dyDescent="0.35">
      <c r="A40" t="s">
        <v>39</v>
      </c>
    </row>
    <row r="41" spans="1:13" x14ac:dyDescent="0.35">
      <c r="A41" t="s">
        <v>18</v>
      </c>
      <c r="E41" t="s">
        <v>19</v>
      </c>
    </row>
    <row r="42" spans="1:13" x14ac:dyDescent="0.35">
      <c r="A42" t="s">
        <v>20</v>
      </c>
      <c r="E42">
        <v>562</v>
      </c>
      <c r="F42" t="s">
        <v>21</v>
      </c>
    </row>
    <row r="43" spans="1:13" x14ac:dyDescent="0.35">
      <c r="A43" t="s">
        <v>22</v>
      </c>
      <c r="E43">
        <v>30</v>
      </c>
    </row>
    <row r="44" spans="1:13" x14ac:dyDescent="0.35">
      <c r="A44" t="s">
        <v>23</v>
      </c>
      <c r="E44">
        <v>0</v>
      </c>
      <c r="F44" t="s">
        <v>24</v>
      </c>
    </row>
    <row r="45" spans="1:13" x14ac:dyDescent="0.35">
      <c r="A45" t="s">
        <v>25</v>
      </c>
      <c r="B45" s="1" t="s">
        <v>44</v>
      </c>
    </row>
    <row r="47" spans="1:13" x14ac:dyDescent="0.35">
      <c r="B47" t="s">
        <v>40</v>
      </c>
    </row>
    <row r="48" spans="1:1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4.5400001108646393E-2</v>
      </c>
      <c r="C49">
        <v>0.10069999843835831</v>
      </c>
      <c r="D49">
        <v>9.8099999129772186E-2</v>
      </c>
      <c r="E49">
        <v>9.6799999475479126E-2</v>
      </c>
      <c r="F49">
        <v>4.5899998396635056E-2</v>
      </c>
      <c r="G49">
        <v>9.5499999821186066E-2</v>
      </c>
      <c r="H49">
        <v>9.6400000154972076E-2</v>
      </c>
      <c r="I49">
        <v>9.6299998462200165E-2</v>
      </c>
      <c r="J49">
        <v>4.4500000774860382E-2</v>
      </c>
      <c r="K49">
        <v>8.7399996817111969E-2</v>
      </c>
      <c r="L49">
        <v>8.4799997508525848E-2</v>
      </c>
      <c r="M49">
        <v>8.529999852180481E-2</v>
      </c>
    </row>
    <row r="50" spans="1:13" x14ac:dyDescent="0.35">
      <c r="A50" s="2" t="s">
        <v>30</v>
      </c>
      <c r="B50">
        <v>4.7100000083446503E-2</v>
      </c>
      <c r="C50">
        <v>8.6699999868869781E-2</v>
      </c>
      <c r="D50">
        <v>8.5799999535083771E-2</v>
      </c>
      <c r="E50">
        <v>0.10109999775886536</v>
      </c>
      <c r="F50">
        <v>7.6700001955032349E-2</v>
      </c>
      <c r="G50">
        <v>8.8699996471405029E-2</v>
      </c>
      <c r="H50">
        <v>9.4899997115135193E-2</v>
      </c>
      <c r="I50">
        <v>0.10000000149011612</v>
      </c>
      <c r="J50">
        <v>4.5800000429153442E-2</v>
      </c>
      <c r="K50">
        <v>0.10170000046491623</v>
      </c>
      <c r="L50">
        <v>0.10520000010728836</v>
      </c>
      <c r="M50">
        <v>9.7699999809265137E-2</v>
      </c>
    </row>
    <row r="51" spans="1:13" x14ac:dyDescent="0.35">
      <c r="A51" s="2" t="s">
        <v>31</v>
      </c>
      <c r="B51">
        <v>5.0700001418590546E-2</v>
      </c>
      <c r="C51">
        <v>0.10180000215768814</v>
      </c>
      <c r="D51">
        <v>0.10159999877214432</v>
      </c>
      <c r="E51">
        <v>0.10779999941587448</v>
      </c>
      <c r="F51">
        <v>6.7100003361701965E-2</v>
      </c>
      <c r="G51">
        <v>8.1200003623962402E-2</v>
      </c>
      <c r="H51">
        <v>8.320000022649765E-2</v>
      </c>
      <c r="I51">
        <v>8.2099996507167816E-2</v>
      </c>
      <c r="J51">
        <v>4.2800001800060272E-2</v>
      </c>
      <c r="K51">
        <v>4.1999999433755875E-2</v>
      </c>
      <c r="L51">
        <v>4.2300000786781311E-2</v>
      </c>
      <c r="M51">
        <v>4.1700001806020737E-2</v>
      </c>
    </row>
    <row r="52" spans="1:13" x14ac:dyDescent="0.35">
      <c r="A52" s="2" t="s">
        <v>32</v>
      </c>
      <c r="B52">
        <v>7.7100001275539398E-2</v>
      </c>
      <c r="C52">
        <v>0.10440000146627426</v>
      </c>
      <c r="D52">
        <v>9.6400000154972076E-2</v>
      </c>
      <c r="E52">
        <v>9.2299997806549072E-2</v>
      </c>
      <c r="F52">
        <v>4.0199998766183853E-2</v>
      </c>
      <c r="G52">
        <v>0.1088000014424324</v>
      </c>
      <c r="H52">
        <v>0.1039000004529953</v>
      </c>
      <c r="I52">
        <v>0.10379999876022339</v>
      </c>
      <c r="J52">
        <v>6.1599999666213989E-2</v>
      </c>
      <c r="K52">
        <v>0.11289999634027481</v>
      </c>
      <c r="L52">
        <v>0.11270000040531158</v>
      </c>
      <c r="M52">
        <v>0.1185000017285347</v>
      </c>
    </row>
    <row r="53" spans="1:13" x14ac:dyDescent="0.35">
      <c r="A53" s="2" t="s">
        <v>33</v>
      </c>
      <c r="B53">
        <v>7.5800001621246338E-2</v>
      </c>
      <c r="C53">
        <v>9.0300001204013824E-2</v>
      </c>
      <c r="D53">
        <v>8.6800001561641693E-2</v>
      </c>
      <c r="E53">
        <v>8.919999748468399E-2</v>
      </c>
      <c r="F53">
        <v>5.9399999678134918E-2</v>
      </c>
      <c r="G53">
        <v>0.10480000078678131</v>
      </c>
      <c r="H53">
        <v>0.10400000214576721</v>
      </c>
      <c r="I53">
        <v>0.10279999673366547</v>
      </c>
      <c r="J53">
        <v>6.6899999976158142E-2</v>
      </c>
      <c r="K53">
        <v>9.9799998104572296E-2</v>
      </c>
      <c r="L53">
        <v>9.3199998140335083E-2</v>
      </c>
      <c r="M53">
        <v>8.529999852180481E-2</v>
      </c>
    </row>
    <row r="54" spans="1:13" x14ac:dyDescent="0.35">
      <c r="A54" s="2" t="s">
        <v>34</v>
      </c>
      <c r="B54">
        <v>7.3899999260902405E-2</v>
      </c>
      <c r="C54">
        <v>0.11550000309944153</v>
      </c>
      <c r="D54">
        <v>0.10419999808073044</v>
      </c>
      <c r="E54">
        <v>0.10029999911785126</v>
      </c>
      <c r="F54">
        <v>5.9300001710653305E-2</v>
      </c>
      <c r="G54">
        <v>0.11100000143051147</v>
      </c>
      <c r="H54">
        <v>0.11180000007152557</v>
      </c>
      <c r="I54">
        <v>0.11980000138282776</v>
      </c>
      <c r="J54">
        <v>4.349999874830246E-2</v>
      </c>
      <c r="K54">
        <v>4.4300001114606857E-2</v>
      </c>
      <c r="L54">
        <v>4.3800000101327896E-2</v>
      </c>
      <c r="M54">
        <v>4.4199999421834946E-2</v>
      </c>
    </row>
    <row r="55" spans="1:13" x14ac:dyDescent="0.35">
      <c r="A55" s="2" t="s">
        <v>35</v>
      </c>
      <c r="B55">
        <v>4.2800001800060272E-2</v>
      </c>
      <c r="C55">
        <v>4.2599998414516449E-2</v>
      </c>
      <c r="D55">
        <v>4.2500000447034836E-2</v>
      </c>
      <c r="E55">
        <v>4.2700000107288361E-2</v>
      </c>
      <c r="F55">
        <v>4.2399998754262924E-2</v>
      </c>
      <c r="G55">
        <v>4.1900001466274261E-2</v>
      </c>
      <c r="H55">
        <v>4.2700000107288361E-2</v>
      </c>
      <c r="I55">
        <v>4.2500000447034836E-2</v>
      </c>
      <c r="J55">
        <v>4.2700000107288361E-2</v>
      </c>
      <c r="K55">
        <v>4.2899999767541885E-2</v>
      </c>
      <c r="L55">
        <v>4.3200001120567322E-2</v>
      </c>
      <c r="M55">
        <v>4.2800001800060272E-2</v>
      </c>
    </row>
    <row r="56" spans="1:13" x14ac:dyDescent="0.35">
      <c r="A56" s="2" t="s">
        <v>36</v>
      </c>
      <c r="B56">
        <v>0.40110000967979431</v>
      </c>
      <c r="C56">
        <v>0.27700001001358032</v>
      </c>
      <c r="D56">
        <v>0.1793999969959259</v>
      </c>
      <c r="E56">
        <v>0.12210000306367874</v>
      </c>
      <c r="F56">
        <v>9.5499999821186066E-2</v>
      </c>
      <c r="G56">
        <v>7.2499997913837433E-2</v>
      </c>
      <c r="H56">
        <v>7.2800002992153168E-2</v>
      </c>
      <c r="I56">
        <v>6.5300002694129944E-2</v>
      </c>
      <c r="J56">
        <v>4.309999942779541E-2</v>
      </c>
      <c r="K56">
        <v>4.4300001114606857E-2</v>
      </c>
      <c r="L56">
        <v>4.3400000780820847E-2</v>
      </c>
      <c r="M56">
        <v>4.3400000780820847E-2</v>
      </c>
    </row>
    <row r="60" spans="1:13" x14ac:dyDescent="0.35">
      <c r="A60" t="s">
        <v>37</v>
      </c>
      <c r="B60" s="1" t="s">
        <v>45</v>
      </c>
    </row>
  </sheetData>
  <conditionalFormatting sqref="R22:R23 R26:R27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opLeftCell="A13" workbookViewId="0">
      <selection activeCell="A23" sqref="A23:M31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t="s">
        <v>7</v>
      </c>
    </row>
    <row r="6" spans="1:5" x14ac:dyDescent="0.35">
      <c r="A6" t="s">
        <v>8</v>
      </c>
      <c r="B6" s="1" t="s">
        <v>9</v>
      </c>
    </row>
    <row r="9" spans="1:5" x14ac:dyDescent="0.35">
      <c r="A9" t="s">
        <v>10</v>
      </c>
      <c r="E9" t="s">
        <v>11</v>
      </c>
    </row>
    <row r="10" spans="1:5" x14ac:dyDescent="0.35">
      <c r="A10" t="s">
        <v>12</v>
      </c>
      <c r="E10" t="s">
        <v>13</v>
      </c>
    </row>
    <row r="11" spans="1:5" x14ac:dyDescent="0.35">
      <c r="A11" t="s">
        <v>14</v>
      </c>
      <c r="E11" t="s">
        <v>15</v>
      </c>
    </row>
    <row r="12" spans="1:5" x14ac:dyDescent="0.35">
      <c r="A12" t="s">
        <v>16</v>
      </c>
    </row>
    <row r="15" spans="1:5" x14ac:dyDescent="0.35">
      <c r="A15" t="s">
        <v>17</v>
      </c>
    </row>
    <row r="16" spans="1:5" x14ac:dyDescent="0.35">
      <c r="A16" t="s">
        <v>18</v>
      </c>
      <c r="E16" t="s">
        <v>19</v>
      </c>
    </row>
    <row r="17" spans="1:13" x14ac:dyDescent="0.35">
      <c r="A17" t="s">
        <v>20</v>
      </c>
      <c r="E17">
        <v>540</v>
      </c>
      <c r="F17" t="s">
        <v>21</v>
      </c>
    </row>
    <row r="18" spans="1:13" x14ac:dyDescent="0.35">
      <c r="A18" t="s">
        <v>22</v>
      </c>
      <c r="E18">
        <v>30</v>
      </c>
    </row>
    <row r="19" spans="1:13" x14ac:dyDescent="0.35">
      <c r="A19" t="s">
        <v>23</v>
      </c>
      <c r="E19">
        <v>0</v>
      </c>
      <c r="F19" t="s">
        <v>24</v>
      </c>
    </row>
    <row r="20" spans="1:13" x14ac:dyDescent="0.35">
      <c r="A20" t="s">
        <v>25</v>
      </c>
      <c r="B20" s="1" t="s">
        <v>26</v>
      </c>
    </row>
    <row r="22" spans="1:13" x14ac:dyDescent="0.35">
      <c r="B22" t="s">
        <v>27</v>
      </c>
    </row>
    <row r="23" spans="1:13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3" x14ac:dyDescent="0.35">
      <c r="A24" s="2" t="s">
        <v>29</v>
      </c>
      <c r="B24">
        <v>4.5499999076128006E-2</v>
      </c>
      <c r="C24">
        <v>0.59890002012252808</v>
      </c>
      <c r="D24">
        <v>0.63770002126693726</v>
      </c>
      <c r="E24">
        <v>0.68699997663497925</v>
      </c>
      <c r="F24">
        <v>3.7999998778104782E-2</v>
      </c>
      <c r="G24">
        <v>0.16830000281333923</v>
      </c>
      <c r="H24">
        <v>0.15770000219345093</v>
      </c>
      <c r="I24">
        <v>0.16189999878406525</v>
      </c>
      <c r="J24">
        <v>3.8300000131130219E-2</v>
      </c>
      <c r="K24">
        <v>0.39289999008178711</v>
      </c>
      <c r="L24">
        <v>0.40110000967979431</v>
      </c>
      <c r="M24">
        <v>0.40869998931884766</v>
      </c>
    </row>
    <row r="25" spans="1:13" x14ac:dyDescent="0.35">
      <c r="A25" s="2" t="s">
        <v>30</v>
      </c>
      <c r="B25">
        <v>4.5899998396635056E-2</v>
      </c>
      <c r="C25">
        <v>0.59689998626708984</v>
      </c>
      <c r="D25">
        <v>0.58249998092651367</v>
      </c>
      <c r="E25">
        <v>0.6031000018119812</v>
      </c>
      <c r="F25">
        <v>8.619999885559082E-2</v>
      </c>
      <c r="G25">
        <v>0.5845000147819519</v>
      </c>
      <c r="H25">
        <v>0.60159999132156372</v>
      </c>
      <c r="I25">
        <v>0.60920000076293945</v>
      </c>
      <c r="J25">
        <v>9.0800002217292786E-2</v>
      </c>
      <c r="K25">
        <v>0.58819997310638428</v>
      </c>
      <c r="L25">
        <v>0.57309997081756592</v>
      </c>
      <c r="M25">
        <v>0.62010002136230469</v>
      </c>
    </row>
    <row r="26" spans="1:13" x14ac:dyDescent="0.35">
      <c r="A26" s="2" t="s">
        <v>31</v>
      </c>
      <c r="B26">
        <v>6.6699996590614319E-2</v>
      </c>
      <c r="C26">
        <v>0.58850002288818359</v>
      </c>
      <c r="D26">
        <v>0.63880002498626709</v>
      </c>
      <c r="E26">
        <v>0.60979998111724854</v>
      </c>
      <c r="F26">
        <v>9.9500000476837158E-2</v>
      </c>
      <c r="G26">
        <v>0.49129998683929443</v>
      </c>
      <c r="H26">
        <v>0.51590001583099365</v>
      </c>
      <c r="I26">
        <v>0.47440001368522644</v>
      </c>
      <c r="J26">
        <v>4.5000001788139343E-2</v>
      </c>
      <c r="K26">
        <v>4.4300001114606857E-2</v>
      </c>
      <c r="L26">
        <v>4.4700000435113907E-2</v>
      </c>
      <c r="M26">
        <v>4.7299999743700027E-2</v>
      </c>
    </row>
    <row r="27" spans="1:13" x14ac:dyDescent="0.35">
      <c r="A27" s="2" t="s">
        <v>32</v>
      </c>
      <c r="B27">
        <v>7.5099997222423553E-2</v>
      </c>
      <c r="C27">
        <v>0.58850002288818359</v>
      </c>
      <c r="D27">
        <v>0.63969999551773071</v>
      </c>
      <c r="E27">
        <v>0.59799998998641968</v>
      </c>
      <c r="F27">
        <v>8.8899999856948853E-2</v>
      </c>
      <c r="G27">
        <v>0.65399998426437378</v>
      </c>
      <c r="H27">
        <v>0.63830000162124634</v>
      </c>
      <c r="I27">
        <v>0.71820002794265747</v>
      </c>
      <c r="J27">
        <v>7.0600003004074097E-2</v>
      </c>
      <c r="K27">
        <v>0.53600001335144043</v>
      </c>
      <c r="L27">
        <v>0.59969997406005859</v>
      </c>
      <c r="M27">
        <v>0.63889998197555542</v>
      </c>
    </row>
    <row r="28" spans="1:13" x14ac:dyDescent="0.35">
      <c r="A28" s="2" t="s">
        <v>33</v>
      </c>
      <c r="B28">
        <v>4.8599999397993088E-2</v>
      </c>
      <c r="C28">
        <v>0.58389997482299805</v>
      </c>
      <c r="D28">
        <v>0.57990002632141113</v>
      </c>
      <c r="E28">
        <v>0.69749999046325684</v>
      </c>
      <c r="F28">
        <v>6.7400000989437103E-2</v>
      </c>
      <c r="G28">
        <v>0.61619997024536133</v>
      </c>
      <c r="H28">
        <v>0.6315000057220459</v>
      </c>
      <c r="I28">
        <v>0.72350001335144043</v>
      </c>
      <c r="J28">
        <v>8.020000159740448E-2</v>
      </c>
      <c r="K28">
        <v>0.67150002717971802</v>
      </c>
      <c r="L28">
        <v>0.70429998636245728</v>
      </c>
      <c r="M28">
        <v>0.70679998397827148</v>
      </c>
    </row>
    <row r="29" spans="1:13" x14ac:dyDescent="0.35">
      <c r="A29" s="2" t="s">
        <v>34</v>
      </c>
      <c r="B29">
        <v>6.210000067949295E-2</v>
      </c>
      <c r="C29">
        <v>0.71109998226165771</v>
      </c>
      <c r="D29">
        <v>0.69580000638961792</v>
      </c>
      <c r="E29">
        <v>0.68159997463226318</v>
      </c>
      <c r="F29">
        <v>7.7600002288818359E-2</v>
      </c>
      <c r="G29">
        <v>0.76130002737045288</v>
      </c>
      <c r="H29">
        <v>0.75279998779296875</v>
      </c>
      <c r="I29">
        <v>0.84589999914169312</v>
      </c>
      <c r="J29">
        <v>4.2399998754262924E-2</v>
      </c>
      <c r="K29">
        <v>4.3400000780820847E-2</v>
      </c>
      <c r="L29">
        <v>4.4199999421834946E-2</v>
      </c>
      <c r="M29">
        <v>4.3299999088048935E-2</v>
      </c>
    </row>
    <row r="30" spans="1:13" x14ac:dyDescent="0.35">
      <c r="A30" s="2" t="s">
        <v>35</v>
      </c>
      <c r="B30">
        <v>4.4599998742341995E-2</v>
      </c>
      <c r="C30">
        <v>4.5099999755620956E-2</v>
      </c>
      <c r="D30">
        <v>4.5099999755620956E-2</v>
      </c>
      <c r="E30">
        <v>4.5400001108646393E-2</v>
      </c>
      <c r="F30">
        <v>4.4199999421834946E-2</v>
      </c>
      <c r="G30">
        <v>4.4500000774860382E-2</v>
      </c>
      <c r="H30">
        <v>4.479999840259552E-2</v>
      </c>
      <c r="I30">
        <v>4.4900000095367432E-2</v>
      </c>
      <c r="J30">
        <v>4.479999840259552E-2</v>
      </c>
      <c r="K30">
        <v>4.479999840259552E-2</v>
      </c>
      <c r="L30">
        <v>4.5699998736381531E-2</v>
      </c>
      <c r="M30">
        <v>4.479999840259552E-2</v>
      </c>
    </row>
    <row r="31" spans="1:13" x14ac:dyDescent="0.35">
      <c r="A31" s="2" t="s">
        <v>36</v>
      </c>
      <c r="B31">
        <v>0.69260001182556152</v>
      </c>
      <c r="C31">
        <v>0.40759998559951782</v>
      </c>
      <c r="D31">
        <v>0.24619999527931213</v>
      </c>
      <c r="E31">
        <v>0.15719999372959137</v>
      </c>
      <c r="F31">
        <v>0.11010000109672546</v>
      </c>
      <c r="G31">
        <v>8.5100002586841583E-2</v>
      </c>
      <c r="H31">
        <v>7.3100000619888306E-2</v>
      </c>
      <c r="I31">
        <v>7.0100001990795135E-2</v>
      </c>
      <c r="J31">
        <v>6.1900001019239426E-2</v>
      </c>
      <c r="K31">
        <v>6.589999794960022E-2</v>
      </c>
      <c r="L31">
        <v>4.2800001800060272E-2</v>
      </c>
      <c r="M31">
        <v>4.2500000447034836E-2</v>
      </c>
    </row>
    <row r="35" spans="1:13" x14ac:dyDescent="0.35">
      <c r="A35" t="s">
        <v>37</v>
      </c>
      <c r="B35" s="1" t="s">
        <v>38</v>
      </c>
    </row>
    <row r="40" spans="1:13" x14ac:dyDescent="0.35">
      <c r="A40" t="s">
        <v>39</v>
      </c>
    </row>
    <row r="41" spans="1:13" x14ac:dyDescent="0.35">
      <c r="A41" t="s">
        <v>18</v>
      </c>
      <c r="E41" t="s">
        <v>19</v>
      </c>
    </row>
    <row r="42" spans="1:13" x14ac:dyDescent="0.35">
      <c r="A42" t="s">
        <v>20</v>
      </c>
      <c r="E42">
        <v>562</v>
      </c>
      <c r="F42" t="s">
        <v>21</v>
      </c>
    </row>
    <row r="43" spans="1:13" x14ac:dyDescent="0.35">
      <c r="A43" t="s">
        <v>22</v>
      </c>
      <c r="E43">
        <v>30</v>
      </c>
    </row>
    <row r="44" spans="1:13" x14ac:dyDescent="0.35">
      <c r="A44" t="s">
        <v>23</v>
      </c>
      <c r="E44">
        <v>0</v>
      </c>
      <c r="F44" t="s">
        <v>24</v>
      </c>
    </row>
    <row r="45" spans="1:13" x14ac:dyDescent="0.35">
      <c r="A45" t="s">
        <v>25</v>
      </c>
      <c r="B45" s="1" t="s">
        <v>38</v>
      </c>
    </row>
    <row r="47" spans="1:13" x14ac:dyDescent="0.35">
      <c r="B47" t="s">
        <v>40</v>
      </c>
    </row>
    <row r="48" spans="1:1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4.5699998736381531E-2</v>
      </c>
      <c r="C49">
        <v>0.39750000834465027</v>
      </c>
      <c r="D49">
        <v>0.42219999432563782</v>
      </c>
      <c r="E49">
        <v>0.45329999923706055</v>
      </c>
      <c r="F49">
        <v>3.8100000470876694E-2</v>
      </c>
      <c r="G49">
        <v>0.12280000001192093</v>
      </c>
      <c r="H49">
        <v>0.1160999983549118</v>
      </c>
      <c r="I49">
        <v>0.12020000070333481</v>
      </c>
      <c r="J49">
        <v>3.840000182390213E-2</v>
      </c>
      <c r="K49">
        <v>0.26620000600814819</v>
      </c>
      <c r="L49">
        <v>0.27169999480247498</v>
      </c>
      <c r="M49">
        <v>0.27660000324249268</v>
      </c>
    </row>
    <row r="50" spans="1:13" x14ac:dyDescent="0.35">
      <c r="A50" s="2" t="s">
        <v>30</v>
      </c>
      <c r="B50">
        <v>4.4500000774860382E-2</v>
      </c>
      <c r="C50">
        <v>0.398499995470047</v>
      </c>
      <c r="D50">
        <v>0.39500001072883606</v>
      </c>
      <c r="E50">
        <v>0.40360000729560852</v>
      </c>
      <c r="F50">
        <v>8.2900002598762512E-2</v>
      </c>
      <c r="G50">
        <v>0.39390000700950623</v>
      </c>
      <c r="H50">
        <v>0.40430000424385071</v>
      </c>
      <c r="I50">
        <v>0.40650001168251038</v>
      </c>
      <c r="J50">
        <v>8.5000000894069672E-2</v>
      </c>
      <c r="K50">
        <v>0.39280000329017639</v>
      </c>
      <c r="L50">
        <v>0.38499999046325684</v>
      </c>
      <c r="M50">
        <v>0.41269999742507935</v>
      </c>
    </row>
    <row r="51" spans="1:13" x14ac:dyDescent="0.35">
      <c r="A51" s="2" t="s">
        <v>31</v>
      </c>
      <c r="B51">
        <v>6.0499999672174454E-2</v>
      </c>
      <c r="C51">
        <v>0.39129999279975891</v>
      </c>
      <c r="D51">
        <v>0.42500001192092896</v>
      </c>
      <c r="E51">
        <v>0.40549999475479126</v>
      </c>
      <c r="F51">
        <v>8.4299996495246887E-2</v>
      </c>
      <c r="G51">
        <v>0.33059999346733093</v>
      </c>
      <c r="H51">
        <v>0.34599998593330383</v>
      </c>
      <c r="I51">
        <v>0.31769999861717224</v>
      </c>
      <c r="J51">
        <v>4.2399998754262924E-2</v>
      </c>
      <c r="K51">
        <v>4.1499998420476913E-2</v>
      </c>
      <c r="L51">
        <v>4.2100001126527786E-2</v>
      </c>
      <c r="M51">
        <v>4.4199999421834946E-2</v>
      </c>
    </row>
    <row r="52" spans="1:13" x14ac:dyDescent="0.35">
      <c r="A52" s="2" t="s">
        <v>32</v>
      </c>
      <c r="B52">
        <v>6.4900003373622894E-2</v>
      </c>
      <c r="C52">
        <v>0.39179998636245728</v>
      </c>
      <c r="D52">
        <v>0.42899999022483826</v>
      </c>
      <c r="E52">
        <v>0.4050000011920929</v>
      </c>
      <c r="F52">
        <v>7.6200000941753387E-2</v>
      </c>
      <c r="G52">
        <v>0.44629999995231628</v>
      </c>
      <c r="H52">
        <v>0.44010001420974731</v>
      </c>
      <c r="I52">
        <v>0.4779999852180481</v>
      </c>
      <c r="J52">
        <v>6.7400000989437103E-2</v>
      </c>
      <c r="K52">
        <v>0.35980001091957092</v>
      </c>
      <c r="L52">
        <v>0.40230000019073486</v>
      </c>
      <c r="M52">
        <v>0.42579999566078186</v>
      </c>
    </row>
    <row r="53" spans="1:13" x14ac:dyDescent="0.35">
      <c r="A53" s="2" t="s">
        <v>33</v>
      </c>
      <c r="B53">
        <v>4.6599999070167542E-2</v>
      </c>
      <c r="C53">
        <v>0.38830000162124634</v>
      </c>
      <c r="D53">
        <v>0.38609999418258667</v>
      </c>
      <c r="E53">
        <v>0.46189999580383301</v>
      </c>
      <c r="F53">
        <v>6.4400002360343933E-2</v>
      </c>
      <c r="G53">
        <v>0.41460001468658447</v>
      </c>
      <c r="H53">
        <v>0.42080000042915344</v>
      </c>
      <c r="I53">
        <v>0.47839999198913574</v>
      </c>
      <c r="J53">
        <v>7.6600000262260437E-2</v>
      </c>
      <c r="K53">
        <v>0.44589999318122864</v>
      </c>
      <c r="L53">
        <v>0.46630001068115234</v>
      </c>
      <c r="M53">
        <v>0.46599999070167542</v>
      </c>
    </row>
    <row r="54" spans="1:13" x14ac:dyDescent="0.35">
      <c r="A54" s="2" t="s">
        <v>34</v>
      </c>
      <c r="B54">
        <v>5.7900000363588333E-2</v>
      </c>
      <c r="C54">
        <v>0.4724000096321106</v>
      </c>
      <c r="D54">
        <v>0.45750001072883606</v>
      </c>
      <c r="E54">
        <v>0.45149999856948853</v>
      </c>
      <c r="F54">
        <v>7.3899999260902405E-2</v>
      </c>
      <c r="G54">
        <v>0.50760000944137573</v>
      </c>
      <c r="H54">
        <v>0.50099998712539673</v>
      </c>
      <c r="I54">
        <v>0.55769997835159302</v>
      </c>
      <c r="J54">
        <v>4.3200001120567322E-2</v>
      </c>
      <c r="K54">
        <v>4.4199999421834946E-2</v>
      </c>
      <c r="L54">
        <v>4.5000001788139343E-2</v>
      </c>
      <c r="M54">
        <v>4.3800000101327896E-2</v>
      </c>
    </row>
    <row r="55" spans="1:13" x14ac:dyDescent="0.35">
      <c r="A55" s="2" t="s">
        <v>35</v>
      </c>
      <c r="B55">
        <v>4.2399998754262924E-2</v>
      </c>
      <c r="C55">
        <v>4.2599998414516449E-2</v>
      </c>
      <c r="D55">
        <v>4.2199999094009399E-2</v>
      </c>
      <c r="E55">
        <v>4.2500000447034836E-2</v>
      </c>
      <c r="F55">
        <v>4.1900001466274261E-2</v>
      </c>
      <c r="G55">
        <v>4.1700001806020737E-2</v>
      </c>
      <c r="H55">
        <v>4.2300000786781311E-2</v>
      </c>
      <c r="I55">
        <v>4.2500000447034836E-2</v>
      </c>
      <c r="J55">
        <v>4.2599998414516449E-2</v>
      </c>
      <c r="K55">
        <v>4.2700000107288361E-2</v>
      </c>
      <c r="L55">
        <v>4.2700000107288361E-2</v>
      </c>
      <c r="M55">
        <v>4.2199999094009399E-2</v>
      </c>
    </row>
    <row r="56" spans="1:13" x14ac:dyDescent="0.35">
      <c r="A56" s="2" t="s">
        <v>36</v>
      </c>
      <c r="B56">
        <v>0.45980000495910645</v>
      </c>
      <c r="C56">
        <v>0.27739998698234558</v>
      </c>
      <c r="D56">
        <v>0.17569999396800995</v>
      </c>
      <c r="E56">
        <v>0.12020000070333481</v>
      </c>
      <c r="F56">
        <v>9.2500001192092896E-2</v>
      </c>
      <c r="G56">
        <v>7.4900001287460327E-2</v>
      </c>
      <c r="H56">
        <v>6.4999997615814209E-2</v>
      </c>
      <c r="I56">
        <v>6.4599998295307159E-2</v>
      </c>
      <c r="J56">
        <v>5.7399999350309372E-2</v>
      </c>
      <c r="K56">
        <v>6.2300000339746475E-2</v>
      </c>
      <c r="L56">
        <v>4.3000001460313797E-2</v>
      </c>
      <c r="M56">
        <v>4.2899999767541885E-2</v>
      </c>
    </row>
    <row r="60" spans="1:13" x14ac:dyDescent="0.35">
      <c r="A60" t="s">
        <v>37</v>
      </c>
      <c r="B60" s="1" t="s">
        <v>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MzcuN3wxNDcyNzgvMjkvRW50cnlQYXJ0LzMxOTQ3MDk4NzJ8OTUuNjk5OTk5OTk5OTk5OTk=</eid>
  <version>1</version>
  <updated-at>2025-06-30T02:09:16Z</updated-at>
</LabArchives>
</file>

<file path=customXml/itemProps1.xml><?xml version="1.0" encoding="utf-8"?>
<ds:datastoreItem xmlns:ds="http://schemas.openxmlformats.org/officeDocument/2006/customXml" ds:itemID="{BAFB13D4-B9CA-41A2-8045-9CAB3145F31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2025-06-30T02:06:20Z</dcterms:created>
  <dcterms:modified xsi:type="dcterms:W3CDTF">2025-07-01T04:52:24Z</dcterms:modified>
</cp:coreProperties>
</file>