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77 RESULTS\"/>
    </mc:Choice>
  </mc:AlternateContent>
  <xr:revisionPtr revIDLastSave="0" documentId="13_ncr:1_{FAFF6195-2FBF-4670-A724-1AE3180069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14" i="3" l="1"/>
  <c r="AW15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16" i="3"/>
  <c r="Z31" i="3" a="1"/>
  <c r="AD31" i="3" s="1"/>
  <c r="S31" i="3" a="1"/>
  <c r="W31" i="3" s="1"/>
  <c r="Z30" i="3" a="1"/>
  <c r="AD30" i="3" s="1"/>
  <c r="S30" i="3" a="1"/>
  <c r="W30" i="3" s="1"/>
  <c r="Z29" i="3" a="1"/>
  <c r="Z29" i="3" s="1"/>
  <c r="S29" i="3" a="1"/>
  <c r="S29" i="3" s="1"/>
  <c r="Z28" i="3" a="1"/>
  <c r="AD28" i="3" s="1"/>
  <c r="S28" i="3" a="1"/>
  <c r="W28" i="3" s="1"/>
  <c r="Z27" i="3" a="1"/>
  <c r="AD27" i="3" s="1"/>
  <c r="S27" i="3" a="1"/>
  <c r="W27" i="3" s="1"/>
  <c r="Z26" i="3" a="1"/>
  <c r="AD26" i="3" s="1"/>
  <c r="S26" i="3" a="1"/>
  <c r="W26" i="3" s="1"/>
  <c r="Z25" i="3" a="1"/>
  <c r="AD25" i="3" s="1"/>
  <c r="S25" i="3" a="1"/>
  <c r="S25" i="3" s="1"/>
  <c r="Z24" i="3" a="1"/>
  <c r="Z24" i="3" s="1"/>
  <c r="S24" i="3" a="1"/>
  <c r="W24" i="3" s="1"/>
  <c r="Z23" i="3" a="1"/>
  <c r="AD23" i="3" s="1"/>
  <c r="S23" i="3" a="1"/>
  <c r="W23" i="3" s="1"/>
  <c r="Z22" i="3" a="1"/>
  <c r="Z22" i="3" s="1"/>
  <c r="S22" i="3" a="1"/>
  <c r="W22" i="3" s="1"/>
  <c r="Z21" i="3" a="1"/>
  <c r="AD21" i="3" s="1"/>
  <c r="S21" i="3" a="1"/>
  <c r="W21" i="3" s="1"/>
  <c r="Z20" i="3" a="1"/>
  <c r="Z20" i="3" s="1"/>
  <c r="S20" i="3" a="1"/>
  <c r="S20" i="3" s="1"/>
  <c r="AK19" i="3" a="1"/>
  <c r="AK19" i="3" s="1"/>
  <c r="Z19" i="3" a="1"/>
  <c r="Z19" i="3" s="1"/>
  <c r="S19" i="3" a="1"/>
  <c r="S19" i="3" s="1"/>
  <c r="Z18" i="3" a="1"/>
  <c r="AD18" i="3" s="1"/>
  <c r="S18" i="3" a="1"/>
  <c r="W18" i="3" s="1"/>
  <c r="Z17" i="3" a="1"/>
  <c r="AD17" i="3" s="1"/>
  <c r="S17" i="3" a="1"/>
  <c r="W17" i="3" s="1"/>
  <c r="Z16" i="3" a="1"/>
  <c r="AD16" i="3" s="1"/>
  <c r="S16" i="3" a="1"/>
  <c r="W16" i="3" s="1"/>
  <c r="AK15" i="3" a="1"/>
  <c r="AK15" i="3" s="1"/>
  <c r="AV13" i="3" s="1"/>
  <c r="S26" i="3" l="1"/>
  <c r="X26" i="3" s="1"/>
  <c r="S23" i="3"/>
  <c r="AV19" i="3"/>
  <c r="AU18" i="3"/>
  <c r="AV20" i="3"/>
  <c r="Y22" i="3"/>
  <c r="Y23" i="3"/>
  <c r="Y24" i="3"/>
  <c r="X24" i="3"/>
  <c r="W29" i="3"/>
  <c r="S18" i="3"/>
  <c r="X18" i="3" s="1"/>
  <c r="AD20" i="3"/>
  <c r="Z26" i="3"/>
  <c r="AD29" i="3"/>
  <c r="Z18" i="3"/>
  <c r="S21" i="3"/>
  <c r="X21" i="3" s="1"/>
  <c r="S24" i="3"/>
  <c r="S27" i="3"/>
  <c r="X27" i="3" s="1"/>
  <c r="S30" i="3"/>
  <c r="X30" i="3" s="1"/>
  <c r="S16" i="3"/>
  <c r="X16" i="3" s="1"/>
  <c r="W19" i="3"/>
  <c r="AD24" i="3"/>
  <c r="Z27" i="3"/>
  <c r="Z30" i="3"/>
  <c r="Z16" i="3"/>
  <c r="AD19" i="3"/>
  <c r="W25" i="3"/>
  <c r="S28" i="3"/>
  <c r="X28" i="3" s="1"/>
  <c r="AD22" i="3"/>
  <c r="Z25" i="3"/>
  <c r="Z28" i="3"/>
  <c r="Z31" i="3"/>
  <c r="Z17" i="3"/>
  <c r="W20" i="3"/>
  <c r="X23" i="3"/>
  <c r="Z23" i="3"/>
  <c r="Z21" i="3"/>
  <c r="S22" i="3"/>
  <c r="X22" i="3" s="1"/>
  <c r="S31" i="3"/>
  <c r="X31" i="3" s="1"/>
  <c r="S17" i="3"/>
  <c r="X17" i="3" s="1"/>
  <c r="Y27" i="3" l="1"/>
  <c r="Y16" i="3"/>
  <c r="AF20" i="3"/>
  <c r="AF21" i="3"/>
  <c r="AG21" i="3" s="1"/>
  <c r="AF22" i="3"/>
  <c r="AG22" i="3" s="1"/>
  <c r="AF23" i="3"/>
  <c r="AG23" i="3" s="1"/>
  <c r="AF24" i="3"/>
  <c r="AF25" i="3"/>
  <c r="AF26" i="3"/>
  <c r="AF27" i="3"/>
  <c r="AG27" i="3" s="1"/>
  <c r="AF28" i="3"/>
  <c r="AF29" i="3"/>
  <c r="AF30" i="3"/>
  <c r="AF31" i="3"/>
  <c r="AF17" i="3"/>
  <c r="AF16" i="3"/>
  <c r="AF19" i="3"/>
  <c r="AF18" i="3"/>
  <c r="Y21" i="3"/>
  <c r="X29" i="3"/>
  <c r="Y29" i="3"/>
  <c r="Y31" i="3"/>
  <c r="Y25" i="3"/>
  <c r="X25" i="3"/>
  <c r="AG25" i="3"/>
  <c r="AG24" i="3"/>
  <c r="Y19" i="3"/>
  <c r="X19" i="3"/>
  <c r="Y26" i="3"/>
  <c r="AG26" i="3" s="1"/>
  <c r="AG31" i="3"/>
  <c r="Y18" i="3"/>
  <c r="AG18" i="3" s="1"/>
  <c r="X20" i="3"/>
  <c r="Y20" i="3"/>
  <c r="Y28" i="3"/>
  <c r="Y17" i="3"/>
  <c r="Y30" i="3"/>
  <c r="AG17" i="3" l="1"/>
  <c r="AG16" i="3"/>
  <c r="AG30" i="3"/>
  <c r="AG28" i="3"/>
  <c r="AG19" i="3"/>
  <c r="AG20" i="3"/>
  <c r="AG2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<sst xmlns="http://schemas.openxmlformats.org/spreadsheetml/2006/main" count="162" uniqueCount="82">
  <si>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</si>
  <si>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</si>
  <si>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</si>
  <si>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</si>
  <si>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</si>
  <si>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</si>
  <si>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</si>
  <si>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Time:</t>
  </si>
  <si>
    <t>12:03:16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</si>
  <si>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</si>
  <si>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</si>
  <si>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</si>
  <si>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</si>
  <si>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</si>
  <si>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</si>
  <si>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</si>
  <si>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</si>
  <si>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</si>
  <si>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</si>
  <si>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</si>
  <si>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</si>
  <si>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</si>
  <si>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</si>
  <si>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</si>
  <si>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</si>
  <si>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1/07/2025 12:03:16 PM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</si>
  <si>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</si>
  <si>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</si>
  <si>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</si>
  <si>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</si>
  <si>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</si>
  <si>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</si>
  <si>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</si>
  <si>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</si>
  <si>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</si>
  <si>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</si>
  <si>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</si>
  <si>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1/07/2025 12:03:31 PM</t>
  </si>
  <si>
    <t>Label: protein</t>
  </si>
  <si>
    <t>Temperature: 22.4 °C</t>
  </si>
  <si>
    <t>1/07/2025 12:03:45 PM</t>
  </si>
  <si>
    <t>12:04:22 PM</t>
  </si>
  <si>
    <t>1/07/2025 12:04:22 PM</t>
  </si>
  <si>
    <t>1/07/2025 12:04:35 PM</t>
  </si>
  <si>
    <t>1/07/2025 12:04:48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</si>
  <si>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</si>
  <si>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</si>
  <si>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</si>
  <si>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</si>
  <si>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</si>
  <si>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</si>
  <si>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</si>
  <si>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</si>
  <si>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</si>
  <si>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</si>
  <si>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</si>
  <si>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</si>
  <si>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</si>
  <si>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</si>
  <si>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</si>
  <si>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</si>
  <si>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</si>
  <si>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</si>
  <si>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</si>
  <si>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</si>
  <si>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</si>
  <si>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</si>
  <si>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</si>
  <si>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B4.07A.2</t>
  </si>
  <si>
    <t>B4.07A.4</t>
  </si>
  <si>
    <t>B4.07B.4</t>
  </si>
  <si>
    <t>B4.07B.1</t>
  </si>
  <si>
    <t>B4.07C.3</t>
  </si>
  <si>
    <t>B4.07C.1</t>
  </si>
  <si>
    <t>B4.07D.1</t>
  </si>
  <si>
    <t>B4.07D.2</t>
  </si>
  <si>
    <t>B4.77A.2</t>
  </si>
  <si>
    <t>B4.77B.2</t>
  </si>
  <si>
    <t>B4.77B.4</t>
  </si>
  <si>
    <t>B4.77C.3</t>
  </si>
  <si>
    <t>B4.77C.4</t>
  </si>
  <si>
    <t>B4.77D.2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</si>
</sst>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/>
    <xf numFmtId="0" fontId="5" fillId="0" borderId="5" xfId="0" applyFont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U6" zoomScale="85" zoomScaleNormal="85" workbookViewId="0">
      <selection activeCell="AQ34" sqref="AQ34"/>
    </sheetView>
  </sheetViews>
  <sheetFormatPr defaultRowHeight="14.5" x14ac:dyDescent="0.35"/>
  <cols>
    <col min="31" max="31" width="12.7265625" bestFit="1" customWidth="1"/>
  </cols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s="1">
        <v>45664</v>
      </c>
    </row>
    <row r="6" spans="1:49" x14ac:dyDescent="0.35">
      <c r="A6" t="s">
        <v>7</v>
      </c>
      <c r="B6" s="2" t="s">
        <v>41</v>
      </c>
    </row>
    <row r="9" spans="1:49" x14ac:dyDescent="0.35">
      <c r="A9" t="s">
        <v>9</v>
      </c>
      <c r="E9" t="s">
        <v>10</v>
      </c>
    </row>
    <row r="10" spans="1:49" x14ac:dyDescent="0.35">
      <c r="A10" t="s">
        <v>11</v>
      </c>
      <c r="E10" t="s">
        <v>12</v>
      </c>
    </row>
    <row r="11" spans="1:49" x14ac:dyDescent="0.35">
      <c r="A11" t="s">
        <v>13</v>
      </c>
      <c r="E11" t="s">
        <v>14</v>
      </c>
    </row>
    <row r="12" spans="1:49" x14ac:dyDescent="0.35">
      <c r="A12" t="s">
        <v>15</v>
      </c>
    </row>
    <row r="13" spans="1:49" ht="15" thickBot="1" x14ac:dyDescent="0.4">
      <c r="AJ13" t="s">
        <v>45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0.9679x + 0.0628   (R² = 0.9983)</v>
      </c>
    </row>
    <row r="14" spans="1:49" ht="15" thickBot="1" x14ac:dyDescent="0.4">
      <c r="AJ14" t="s">
        <v>46</v>
      </c>
      <c r="AK14" s="4"/>
      <c r="AL14" s="5">
        <v>0.390625</v>
      </c>
      <c r="AM14" s="5">
        <v>0.1953125</v>
      </c>
      <c r="AN14" s="5">
        <v>9.765625E-2</v>
      </c>
      <c r="AO14" s="5">
        <v>4.8828125E-2</v>
      </c>
      <c r="AP14" s="5">
        <v>2.44140625E-2</v>
      </c>
      <c r="AQ14" s="5">
        <v>1.220703125E-2</v>
      </c>
      <c r="AR14" s="5">
        <v>6.103515625E-3</v>
      </c>
      <c r="AS14" s="5">
        <v>3.0517578130000002E-3</v>
      </c>
      <c r="AT14" s="6">
        <v>0</v>
      </c>
      <c r="AV14" t="s">
        <v>47</v>
      </c>
      <c r="AW14">
        <f>SLOPE(_xlfn.ANCHORARRAY(AK15),AK14:AT14)</f>
        <v>0.96789022906499944</v>
      </c>
    </row>
    <row r="15" spans="1:49" ht="15" thickBot="1" x14ac:dyDescent="0.4">
      <c r="A15" t="s">
        <v>16</v>
      </c>
      <c r="R15" t="s">
        <v>48</v>
      </c>
      <c r="S15" t="s">
        <v>49</v>
      </c>
      <c r="T15" t="s">
        <v>50</v>
      </c>
      <c r="U15" t="s">
        <v>51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s">
        <v>62</v>
      </c>
      <c r="AJ15" t="s">
        <v>63</v>
      </c>
      <c r="AK15" cm="1">
        <f t="array" ref="AK15:AT15">B31:K31</f>
        <v>0.41280001401901245</v>
      </c>
      <c r="AL15">
        <v>0.44420000910758972</v>
      </c>
      <c r="AM15">
        <v>0.24339999258518219</v>
      </c>
      <c r="AN15">
        <v>0.1624000072479248</v>
      </c>
      <c r="AO15">
        <v>0.11020000278949738</v>
      </c>
      <c r="AP15">
        <v>8.0799996852874756E-2</v>
      </c>
      <c r="AQ15">
        <v>7.6700001955032349E-2</v>
      </c>
      <c r="AR15">
        <v>6.3500002026557922E-2</v>
      </c>
      <c r="AS15">
        <v>6.8999998271465302E-2</v>
      </c>
      <c r="AT15">
        <v>6.8400003015995026E-2</v>
      </c>
      <c r="AV15" t="s">
        <v>64</v>
      </c>
      <c r="AW15">
        <f>INTERCEPT(_xlfn.ANCHORARRAY(AK15),AK14:AT14)</f>
        <v>6.2821059884755143E-2</v>
      </c>
    </row>
    <row r="16" spans="1:49" x14ac:dyDescent="0.35">
      <c r="A16" t="s">
        <v>17</v>
      </c>
      <c r="E16" t="s">
        <v>18</v>
      </c>
      <c r="R16" s="11" t="s">
        <v>68</v>
      </c>
      <c r="S16" s="7" cm="1">
        <f t="array" ref="S16:V16">B49:E49</f>
        <v>4.5499999076128006E-2</v>
      </c>
      <c r="T16" s="8">
        <v>0.1111999973654747</v>
      </c>
      <c r="U16" s="9">
        <v>0.1039000004529953</v>
      </c>
      <c r="V16" s="9">
        <v>0.10869999974966049</v>
      </c>
      <c r="W16" s="9">
        <f>AVERAGE(T16:V16)</f>
        <v>0.10793333252271016</v>
      </c>
      <c r="X16" s="9">
        <f>W16-S16</f>
        <v>6.2433333446582154E-2</v>
      </c>
      <c r="Y16" s="7">
        <f t="shared" ref="Y16:Y31" si="0">(W16-$AV$20)/$AV$19</f>
        <v>0.15404754086796482</v>
      </c>
      <c r="Z16" s="8" cm="1">
        <f t="array" ref="Z16:AC16">B24:E24</f>
        <v>3.9500001817941666E-2</v>
      </c>
      <c r="AA16" s="9">
        <v>0.13359999656677246</v>
      </c>
      <c r="AB16" s="9">
        <v>0.13189999759197235</v>
      </c>
      <c r="AC16" s="9">
        <v>0.13140000402927399</v>
      </c>
      <c r="AD16" s="9">
        <f>AVERAGE(AA16:AC16)</f>
        <v>0.13229999939600626</v>
      </c>
      <c r="AE16" s="9">
        <f>AD16*4-Z16</f>
        <v>0.48969999576608336</v>
      </c>
      <c r="AF16" s="9">
        <f>(AE16-$AW$15)/$AW$14</f>
        <v>0.44104065013002708</v>
      </c>
      <c r="AG16" s="9">
        <f t="shared" ref="AG16:AG31" si="1">AF16/Y16</f>
        <v>2.8630164924738786</v>
      </c>
    </row>
    <row r="17" spans="1:48" x14ac:dyDescent="0.35">
      <c r="A17" t="s">
        <v>19</v>
      </c>
      <c r="E17">
        <v>540</v>
      </c>
      <c r="F17" t="s">
        <v>20</v>
      </c>
      <c r="R17" s="12" t="s">
        <v>69</v>
      </c>
      <c r="S17" s="7" cm="1">
        <f t="array" ref="S17:V17">F49:I49</f>
        <v>4.9899999052286148E-2</v>
      </c>
      <c r="T17" s="8">
        <v>0.11519999802112579</v>
      </c>
      <c r="U17" s="9">
        <v>0.11270000040531158</v>
      </c>
      <c r="V17" s="9">
        <v>0.11420000344514847</v>
      </c>
      <c r="W17" s="9">
        <f t="shared" ref="W17:W31" si="2">AVERAGE(T17:V17)</f>
        <v>0.11403333395719528</v>
      </c>
      <c r="X17" s="9">
        <f t="shared" ref="X17:X27" si="3">W17-S17</f>
        <v>6.4133334904909134E-2</v>
      </c>
      <c r="Y17" s="7">
        <f t="shared" si="0"/>
        <v>0.17880766781995985</v>
      </c>
      <c r="Z17" s="8" cm="1">
        <f t="array" ref="Z17:AC17">F24:I24</f>
        <v>4.2500000447034836E-2</v>
      </c>
      <c r="AA17" s="9">
        <v>0.20170000195503235</v>
      </c>
      <c r="AB17" s="9">
        <v>0.22550000250339508</v>
      </c>
      <c r="AC17" s="9">
        <v>0.20990000665187836</v>
      </c>
      <c r="AD17" s="9">
        <f t="shared" ref="AD17:AD31" si="4">AVERAGE(AA17:AC17)</f>
        <v>0.21236667037010193</v>
      </c>
      <c r="AE17" s="9">
        <f t="shared" ref="AE17:AE31" si="5">AD17*4-Z17</f>
        <v>0.80696668103337288</v>
      </c>
      <c r="AF17" s="9">
        <f t="shared" ref="AF17:AF31" si="6">(AE17-$AW$15)/$AW$14</f>
        <v>0.7688326618065735</v>
      </c>
      <c r="AG17" s="9">
        <f t="shared" si="1"/>
        <v>4.2997745632514235</v>
      </c>
      <c r="AJ17" t="s">
        <v>65</v>
      </c>
    </row>
    <row r="18" spans="1:48" ht="15" thickBot="1" x14ac:dyDescent="0.4">
      <c r="A18" t="s">
        <v>21</v>
      </c>
      <c r="E18">
        <v>30</v>
      </c>
      <c r="R18" s="12" t="s">
        <v>70</v>
      </c>
      <c r="S18" s="7" cm="1">
        <f t="array" ref="S18:V18">J49:M49</f>
        <v>4.8000000417232513E-2</v>
      </c>
      <c r="T18" s="8">
        <v>0.11460000276565552</v>
      </c>
      <c r="U18" s="9">
        <v>0.11450000107288361</v>
      </c>
      <c r="V18" s="9">
        <v>0.11890000104904175</v>
      </c>
      <c r="W18" s="9">
        <f t="shared" si="2"/>
        <v>0.11600000162919362</v>
      </c>
      <c r="X18" s="9">
        <f t="shared" si="3"/>
        <v>6.8000001211961106E-2</v>
      </c>
      <c r="Y18" s="7">
        <f t="shared" si="0"/>
        <v>0.18679044319371246</v>
      </c>
      <c r="Z18" s="8" cm="1">
        <f t="array" ref="Z18:AC18">J24:M24</f>
        <v>4.1600000113248825E-2</v>
      </c>
      <c r="AA18" s="9">
        <v>0.19220000505447388</v>
      </c>
      <c r="AB18" s="9">
        <v>0.19370000064373016</v>
      </c>
      <c r="AC18" s="9">
        <v>0.20630000531673431</v>
      </c>
      <c r="AD18" s="9">
        <f t="shared" si="4"/>
        <v>0.19740000367164612</v>
      </c>
      <c r="AE18" s="9">
        <f t="shared" si="5"/>
        <v>0.74800001457333565</v>
      </c>
      <c r="AF18" s="9">
        <f t="shared" si="6"/>
        <v>0.70790977541996314</v>
      </c>
      <c r="AG18" s="9">
        <f t="shared" si="1"/>
        <v>3.7898607836473723</v>
      </c>
      <c r="AJ18" t="s">
        <v>66</v>
      </c>
      <c r="AK18" s="5"/>
      <c r="AL18" s="5">
        <v>1</v>
      </c>
      <c r="AM18" s="5">
        <v>0.5</v>
      </c>
      <c r="AN18" s="5">
        <v>0.25</v>
      </c>
      <c r="AO18" s="5">
        <v>0.125</v>
      </c>
      <c r="AP18" s="5">
        <v>6.25E-2</v>
      </c>
      <c r="AQ18" s="5">
        <v>3.125E-2</v>
      </c>
      <c r="AR18" s="10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0.2464x + 0.0700   (R² = 0.9964)</v>
      </c>
    </row>
    <row r="19" spans="1:48" x14ac:dyDescent="0.35">
      <c r="A19" t="s">
        <v>22</v>
      </c>
      <c r="E19">
        <v>0</v>
      </c>
      <c r="F19" t="s">
        <v>23</v>
      </c>
      <c r="R19" s="12" t="s">
        <v>71</v>
      </c>
      <c r="S19" s="7" cm="1">
        <f t="array" ref="S19:V19">B50:E50</f>
        <v>5.3500000387430191E-2</v>
      </c>
      <c r="T19" s="8">
        <v>0.12020000070333481</v>
      </c>
      <c r="U19" s="9">
        <v>0.1185000017285347</v>
      </c>
      <c r="V19" s="9">
        <v>0.11739999800920486</v>
      </c>
      <c r="W19" s="9">
        <f t="shared" si="2"/>
        <v>0.1187000001470248</v>
      </c>
      <c r="X19" s="9">
        <f t="shared" si="3"/>
        <v>6.5199999759594604E-2</v>
      </c>
      <c r="Y19" s="7">
        <f t="shared" si="0"/>
        <v>0.1977498350544688</v>
      </c>
      <c r="Z19" s="8" cm="1">
        <f t="array" ref="Z19:AC19">B25:E25</f>
        <v>4.1099999099969864E-2</v>
      </c>
      <c r="AA19" s="7">
        <v>0.1363999992609024</v>
      </c>
      <c r="AB19" s="9">
        <v>0.12610000371932983</v>
      </c>
      <c r="AC19" s="9">
        <v>0.13179999589920044</v>
      </c>
      <c r="AD19" s="9">
        <f t="shared" si="4"/>
        <v>0.13143333295981088</v>
      </c>
      <c r="AE19" s="9">
        <f t="shared" si="5"/>
        <v>0.48463333273927367</v>
      </c>
      <c r="AF19" s="9">
        <f t="shared" si="6"/>
        <v>0.43580590049141965</v>
      </c>
      <c r="AG19" s="9">
        <f t="shared" si="1"/>
        <v>2.2038243438806409</v>
      </c>
      <c r="AJ19" t="s">
        <v>63</v>
      </c>
      <c r="AK19" cm="1">
        <f t="array" ref="AK19:AR19">B56:I56</f>
        <v>0.45820000767707825</v>
      </c>
      <c r="AL19">
        <v>0.31369999051094055</v>
      </c>
      <c r="AM19">
        <v>0.19959999620914459</v>
      </c>
      <c r="AN19">
        <v>0.1273999959230423</v>
      </c>
      <c r="AO19">
        <v>0.10140000283718109</v>
      </c>
      <c r="AP19">
        <v>9.3699999153614044E-2</v>
      </c>
      <c r="AQ19">
        <v>7.3600001633167267E-2</v>
      </c>
      <c r="AR19">
        <v>6.549999862909317E-2</v>
      </c>
      <c r="AU19" t="s">
        <v>47</v>
      </c>
      <c r="AV19">
        <f>SLOPE(_xlfn.ANCHORARRAY(AK19),AK18:AR18)</f>
        <v>0.24636389976157283</v>
      </c>
    </row>
    <row r="20" spans="1:48" x14ac:dyDescent="0.35">
      <c r="A20" t="s">
        <v>24</v>
      </c>
      <c r="B20" s="2" t="s">
        <v>42</v>
      </c>
      <c r="R20" s="12" t="s">
        <v>72</v>
      </c>
      <c r="S20" s="7" cm="1">
        <f t="array" ref="S20:V20">F50:I50</f>
        <v>4.8799999058246613E-2</v>
      </c>
      <c r="T20" s="9">
        <v>0.10040000081062317</v>
      </c>
      <c r="U20" s="9">
        <v>0.10010000318288803</v>
      </c>
      <c r="V20" s="9">
        <v>9.4400003552436829E-2</v>
      </c>
      <c r="W20" s="9">
        <f t="shared" si="2"/>
        <v>9.830000251531601E-2</v>
      </c>
      <c r="X20" s="9">
        <f t="shared" si="3"/>
        <v>4.9500003457069397E-2</v>
      </c>
      <c r="Y20" s="7">
        <f t="shared" si="0"/>
        <v>0.11494550515284123</v>
      </c>
      <c r="Z20" s="9" cm="1">
        <f t="array" ref="Z20:AC20">F25:I25</f>
        <v>4.3000001460313797E-2</v>
      </c>
      <c r="AA20" s="9">
        <v>0.17470000684261322</v>
      </c>
      <c r="AB20" s="9">
        <v>0.17249999940395355</v>
      </c>
      <c r="AC20" s="9">
        <v>0.16840000450611115</v>
      </c>
      <c r="AD20" s="9">
        <f t="shared" si="4"/>
        <v>0.17186667025089264</v>
      </c>
      <c r="AE20" s="9">
        <f t="shared" si="5"/>
        <v>0.64446667954325676</v>
      </c>
      <c r="AF20" s="9">
        <f t="shared" si="6"/>
        <v>0.60094172065398621</v>
      </c>
      <c r="AG20" s="9">
        <f t="shared" si="1"/>
        <v>5.2280575900286266</v>
      </c>
      <c r="AU20" t="s">
        <v>67</v>
      </c>
      <c r="AV20">
        <f>INTERCEPT(_xlfn.ANCHORARRAY(AK19),AK18:AR18)</f>
        <v>6.998157960579808E-2</v>
      </c>
    </row>
    <row r="21" spans="1:48" x14ac:dyDescent="0.35">
      <c r="R21" s="12" t="s">
        <v>73</v>
      </c>
      <c r="S21" s="7" cm="1">
        <f t="array" ref="S21:V21">J50:M50</f>
        <v>4.9300000071525574E-2</v>
      </c>
      <c r="T21" s="9">
        <v>0.11150000244379044</v>
      </c>
      <c r="U21" s="9">
        <v>0.11169999837875366</v>
      </c>
      <c r="V21" s="9">
        <v>0.12070000171661377</v>
      </c>
      <c r="W21" s="9">
        <f t="shared" si="2"/>
        <v>0.11463333417971928</v>
      </c>
      <c r="X21" s="9">
        <f t="shared" si="3"/>
        <v>6.5333334108193711E-2</v>
      </c>
      <c r="Y21" s="7">
        <f t="shared" si="0"/>
        <v>0.18124309047362247</v>
      </c>
      <c r="Z21" s="9" cm="1">
        <f t="array" ref="Z21:AC21">J25:M25</f>
        <v>4.3200001120567322E-2</v>
      </c>
      <c r="AA21" s="9">
        <v>0.15790000557899475</v>
      </c>
      <c r="AB21" s="9">
        <v>0.14800000190734863</v>
      </c>
      <c r="AC21" s="9">
        <v>0.15070000290870667</v>
      </c>
      <c r="AD21" s="9">
        <f t="shared" si="4"/>
        <v>0.15220000346501669</v>
      </c>
      <c r="AE21" s="9">
        <f t="shared" si="5"/>
        <v>0.56560001273949945</v>
      </c>
      <c r="AF21" s="9">
        <f t="shared" si="6"/>
        <v>0.51945865115348711</v>
      </c>
      <c r="AG21" s="9">
        <f t="shared" si="1"/>
        <v>2.8660880246305855</v>
      </c>
    </row>
    <row r="22" spans="1:48" x14ac:dyDescent="0.35">
      <c r="B22" t="s">
        <v>39</v>
      </c>
      <c r="R22" s="12" t="s">
        <v>74</v>
      </c>
      <c r="S22" s="7" cm="1">
        <f t="array" ref="S22:V22">B51:E51</f>
        <v>5.000000074505806E-2</v>
      </c>
      <c r="T22" s="9">
        <v>0.11490000039339066</v>
      </c>
      <c r="U22" s="9">
        <v>0.1200999990105629</v>
      </c>
      <c r="V22" s="9">
        <v>0.11919999867677689</v>
      </c>
      <c r="W22" s="9">
        <f t="shared" si="2"/>
        <v>0.11806666602691014</v>
      </c>
      <c r="X22" s="9">
        <f t="shared" si="3"/>
        <v>6.8066665281852082E-2</v>
      </c>
      <c r="Y22" s="7">
        <f t="shared" si="0"/>
        <v>0.19517910890210807</v>
      </c>
      <c r="Z22" s="9" cm="1">
        <f t="array" ref="Z22:AC22">B26:E26</f>
        <v>4.4599998742341995E-2</v>
      </c>
      <c r="AA22" s="9">
        <v>0.12080000340938568</v>
      </c>
      <c r="AB22" s="9">
        <v>0.12259999662637711</v>
      </c>
      <c r="AC22" s="9">
        <v>0.13030000030994415</v>
      </c>
      <c r="AD22" s="9">
        <f t="shared" si="4"/>
        <v>0.12456666678190231</v>
      </c>
      <c r="AE22" s="9">
        <f t="shared" si="5"/>
        <v>0.45366666838526726</v>
      </c>
      <c r="AF22" s="9">
        <f t="shared" si="6"/>
        <v>0.40381191664480015</v>
      </c>
      <c r="AG22" s="9">
        <f t="shared" si="1"/>
        <v>2.0689300146735055</v>
      </c>
    </row>
    <row r="23" spans="1:48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R23" s="12" t="s">
        <v>75</v>
      </c>
      <c r="S23" s="7" cm="1">
        <f t="array" ref="S23:V23">F51:I51</f>
        <v>5.1500000059604645E-2</v>
      </c>
      <c r="T23" s="9">
        <v>0.14079999923706055</v>
      </c>
      <c r="U23" s="9">
        <v>0.13819999992847443</v>
      </c>
      <c r="V23" s="9">
        <v>0.13899999856948853</v>
      </c>
      <c r="W23" s="9">
        <f t="shared" si="2"/>
        <v>0.13933333257834116</v>
      </c>
      <c r="X23" s="9">
        <f t="shared" si="3"/>
        <v>8.7833332518736512E-2</v>
      </c>
      <c r="Y23" s="7">
        <f t="shared" si="0"/>
        <v>0.28150127936625713</v>
      </c>
      <c r="Z23" s="9" cm="1">
        <f t="array" ref="Z23:AC23">F26:I26</f>
        <v>4.3900001794099808E-2</v>
      </c>
      <c r="AA23" s="9">
        <v>0.10909999907016754</v>
      </c>
      <c r="AB23" s="9">
        <v>0.10769999772310257</v>
      </c>
      <c r="AC23" s="9">
        <v>0.10509999841451645</v>
      </c>
      <c r="AD23" s="9">
        <f t="shared" si="4"/>
        <v>0.10729999840259552</v>
      </c>
      <c r="AE23" s="9">
        <f t="shared" si="5"/>
        <v>0.38529999181628227</v>
      </c>
      <c r="AF23" s="9">
        <f t="shared" si="6"/>
        <v>0.33317717469164654</v>
      </c>
      <c r="AG23" s="9">
        <f t="shared" si="1"/>
        <v>1.1835725061062854</v>
      </c>
    </row>
    <row r="24" spans="1:48" x14ac:dyDescent="0.35">
      <c r="A24" s="3" t="s">
        <v>28</v>
      </c>
      <c r="B24">
        <v>3.9500001817941666E-2</v>
      </c>
      <c r="C24">
        <v>0.13359999656677246</v>
      </c>
      <c r="D24">
        <v>0.13189999759197235</v>
      </c>
      <c r="E24">
        <v>0.13140000402927399</v>
      </c>
      <c r="F24">
        <v>4.2500000447034836E-2</v>
      </c>
      <c r="G24">
        <v>0.20170000195503235</v>
      </c>
      <c r="H24">
        <v>0.22550000250339508</v>
      </c>
      <c r="I24">
        <v>0.20990000665187836</v>
      </c>
      <c r="J24">
        <v>4.1600000113248825E-2</v>
      </c>
      <c r="K24">
        <v>0.19220000505447388</v>
      </c>
      <c r="L24">
        <v>0.19370000064373016</v>
      </c>
      <c r="M24">
        <v>0.20630000531673431</v>
      </c>
      <c r="R24" s="12" t="s">
        <v>76</v>
      </c>
      <c r="S24" s="7" cm="1">
        <f t="array" ref="S24:V24">B52:E52</f>
        <v>5.2499998360872269E-2</v>
      </c>
      <c r="T24" s="9">
        <v>0.12030000239610672</v>
      </c>
      <c r="U24" s="9">
        <v>0.12729999423027039</v>
      </c>
      <c r="V24" s="9">
        <v>0.12039999663829803</v>
      </c>
      <c r="W24" s="9">
        <f t="shared" si="2"/>
        <v>0.12266666442155838</v>
      </c>
      <c r="X24" s="9">
        <f t="shared" si="3"/>
        <v>7.0166666060686111E-2</v>
      </c>
      <c r="Y24" s="7">
        <f t="shared" si="0"/>
        <v>0.21385066913922093</v>
      </c>
      <c r="Z24" s="9" cm="1">
        <f t="array" ref="Z24:AC24">B27:E27</f>
        <v>4.4300001114606857E-2</v>
      </c>
      <c r="AA24" s="9">
        <v>0.17339999973773956</v>
      </c>
      <c r="AB24" s="9">
        <v>0.18039999902248383</v>
      </c>
      <c r="AC24" s="9">
        <v>0.18549999594688416</v>
      </c>
      <c r="AD24" s="9">
        <f t="shared" si="4"/>
        <v>0.17976666490236917</v>
      </c>
      <c r="AE24" s="9">
        <f t="shared" si="5"/>
        <v>0.67476665849486983</v>
      </c>
      <c r="AF24" s="9">
        <f t="shared" si="6"/>
        <v>0.63224690180131882</v>
      </c>
      <c r="AG24" s="9">
        <f t="shared" si="1"/>
        <v>2.9564878349279975</v>
      </c>
    </row>
    <row r="25" spans="1:48" x14ac:dyDescent="0.35">
      <c r="A25" s="3" t="s">
        <v>29</v>
      </c>
      <c r="B25">
        <v>4.1099999099969864E-2</v>
      </c>
      <c r="C25">
        <v>0.1363999992609024</v>
      </c>
      <c r="D25">
        <v>0.12610000371932983</v>
      </c>
      <c r="E25">
        <v>0.13179999589920044</v>
      </c>
      <c r="F25">
        <v>4.3000001460313797E-2</v>
      </c>
      <c r="G25">
        <v>0.17470000684261322</v>
      </c>
      <c r="H25">
        <v>0.17249999940395355</v>
      </c>
      <c r="I25">
        <v>0.16840000450611115</v>
      </c>
      <c r="J25">
        <v>4.3200001120567322E-2</v>
      </c>
      <c r="K25">
        <v>0.15790000557899475</v>
      </c>
      <c r="L25">
        <v>0.14800000190734863</v>
      </c>
      <c r="M25">
        <v>0.15070000290870667</v>
      </c>
      <c r="R25" s="12" t="s">
        <v>76</v>
      </c>
      <c r="S25" s="7" cm="1">
        <f t="array" ref="S25:V25">F52:I52</f>
        <v>5.2900001406669617E-2</v>
      </c>
      <c r="T25" s="9">
        <v>0.11540000140666962</v>
      </c>
      <c r="U25" s="9">
        <v>0.11450000107288361</v>
      </c>
      <c r="V25" s="9">
        <v>0.11680000275373459</v>
      </c>
      <c r="W25" s="9">
        <f t="shared" si="2"/>
        <v>0.11556666841109593</v>
      </c>
      <c r="X25" s="9">
        <f t="shared" si="3"/>
        <v>6.2666667004426316E-2</v>
      </c>
      <c r="Y25" s="7">
        <f t="shared" si="0"/>
        <v>0.1850315279528145</v>
      </c>
      <c r="Z25" s="9" cm="1">
        <f t="array" ref="Z25:AC25">F27:I27</f>
        <v>4.5600000768899918E-2</v>
      </c>
      <c r="AA25" s="9">
        <v>0.17949999868869781</v>
      </c>
      <c r="AB25" s="9">
        <v>0.1761000007390976</v>
      </c>
      <c r="AC25" s="9">
        <v>0.17759999632835388</v>
      </c>
      <c r="AD25" s="9">
        <f t="shared" si="4"/>
        <v>0.17773333191871643</v>
      </c>
      <c r="AE25" s="9">
        <f t="shared" si="5"/>
        <v>0.66533332690596581</v>
      </c>
      <c r="AF25" s="9">
        <f t="shared" si="6"/>
        <v>0.62250061931428846</v>
      </c>
      <c r="AG25" s="9">
        <f t="shared" si="1"/>
        <v>3.3642948647812845</v>
      </c>
    </row>
    <row r="26" spans="1:48" x14ac:dyDescent="0.35">
      <c r="A26" s="3" t="s">
        <v>30</v>
      </c>
      <c r="B26">
        <v>4.4599998742341995E-2</v>
      </c>
      <c r="C26">
        <v>0.12080000340938568</v>
      </c>
      <c r="D26">
        <v>0.12259999662637711</v>
      </c>
      <c r="E26">
        <v>0.13030000030994415</v>
      </c>
      <c r="F26">
        <v>4.3900001794099808E-2</v>
      </c>
      <c r="G26">
        <v>0.10909999907016754</v>
      </c>
      <c r="H26">
        <v>0.10769999772310257</v>
      </c>
      <c r="I26">
        <v>0.10509999841451645</v>
      </c>
      <c r="J26">
        <v>4.5200001448392868E-2</v>
      </c>
      <c r="K26">
        <v>4.6900000423192978E-2</v>
      </c>
      <c r="L26">
        <v>4.5000001788139343E-2</v>
      </c>
      <c r="M26">
        <v>4.4199999421834946E-2</v>
      </c>
      <c r="R26" s="12" t="s">
        <v>77</v>
      </c>
      <c r="S26" s="7" cm="1">
        <f t="array" ref="S26:V26">J52:M52</f>
        <v>4.8500001430511475E-2</v>
      </c>
      <c r="T26" s="9">
        <v>0.12120000272989273</v>
      </c>
      <c r="U26" s="9">
        <v>0.12620000541210175</v>
      </c>
      <c r="V26" s="9">
        <v>0.12049999833106995</v>
      </c>
      <c r="W26" s="9">
        <f t="shared" si="2"/>
        <v>0.12263333549102147</v>
      </c>
      <c r="X26" s="9">
        <f t="shared" si="3"/>
        <v>7.4133334060509995E-2</v>
      </c>
      <c r="Y26" s="7">
        <f t="shared" si="0"/>
        <v>0.21371538580197399</v>
      </c>
      <c r="Z26" s="9" cm="1">
        <f t="array" ref="Z26:AC26">J27:M27</f>
        <v>4.3200001120567322E-2</v>
      </c>
      <c r="AA26" s="9">
        <v>0.11940000206232071</v>
      </c>
      <c r="AB26" s="9">
        <v>0.1193000003695488</v>
      </c>
      <c r="AC26" s="9">
        <v>0.12790000438690186</v>
      </c>
      <c r="AD26" s="9">
        <f t="shared" si="4"/>
        <v>0.12220000227292378</v>
      </c>
      <c r="AE26" s="9">
        <f t="shared" si="5"/>
        <v>0.44560000797112781</v>
      </c>
      <c r="AF26" s="9">
        <f t="shared" si="6"/>
        <v>0.39547764466652846</v>
      </c>
      <c r="AG26" s="9">
        <f t="shared" si="1"/>
        <v>1.8504874751178331</v>
      </c>
    </row>
    <row r="27" spans="1:48" x14ac:dyDescent="0.35">
      <c r="A27" s="3" t="s">
        <v>31</v>
      </c>
      <c r="B27">
        <v>4.4300001114606857E-2</v>
      </c>
      <c r="C27">
        <v>0.17339999973773956</v>
      </c>
      <c r="D27">
        <v>0.18039999902248383</v>
      </c>
      <c r="E27">
        <v>0.18549999594688416</v>
      </c>
      <c r="F27">
        <v>4.5600000768899918E-2</v>
      </c>
      <c r="G27">
        <v>0.17949999868869781</v>
      </c>
      <c r="H27">
        <v>0.1761000007390976</v>
      </c>
      <c r="I27">
        <v>0.17759999632835388</v>
      </c>
      <c r="J27">
        <v>4.3200001120567322E-2</v>
      </c>
      <c r="K27">
        <v>0.11940000206232071</v>
      </c>
      <c r="L27">
        <v>0.1193000003695488</v>
      </c>
      <c r="M27">
        <v>0.12790000438690186</v>
      </c>
      <c r="R27" s="12" t="s">
        <v>78</v>
      </c>
      <c r="S27" s="7" cm="1">
        <f t="array" ref="S27:V27">B53:E53</f>
        <v>4.6199999749660492E-2</v>
      </c>
      <c r="T27" s="9">
        <v>0.11410000175237656</v>
      </c>
      <c r="U27" s="9">
        <v>0.11420000344514847</v>
      </c>
      <c r="V27" s="9">
        <v>0.11659999936819077</v>
      </c>
      <c r="W27" s="9">
        <f t="shared" si="2"/>
        <v>0.11496666818857193</v>
      </c>
      <c r="X27" s="9">
        <f t="shared" si="3"/>
        <v>6.8766668438911438E-2</v>
      </c>
      <c r="Y27" s="7">
        <f t="shared" si="0"/>
        <v>0.18259610529915188</v>
      </c>
      <c r="Z27" s="9" cm="1">
        <f t="array" ref="Z27:AC27">B28:E28</f>
        <v>4.0600001811981201E-2</v>
      </c>
      <c r="AA27" s="9">
        <v>0.13529999554157257</v>
      </c>
      <c r="AB27" s="9">
        <v>0.13770000636577606</v>
      </c>
      <c r="AC27" s="9">
        <v>0.13609999418258667</v>
      </c>
      <c r="AD27" s="9">
        <f t="shared" si="4"/>
        <v>0.13636666536331177</v>
      </c>
      <c r="AE27" s="9">
        <f t="shared" si="5"/>
        <v>0.50486665964126587</v>
      </c>
      <c r="AF27" s="9">
        <f t="shared" si="6"/>
        <v>0.45671046827648548</v>
      </c>
      <c r="AG27" s="9">
        <f t="shared" si="1"/>
        <v>2.5012059678285308</v>
      </c>
    </row>
    <row r="28" spans="1:48" x14ac:dyDescent="0.35">
      <c r="A28" s="3" t="s">
        <v>32</v>
      </c>
      <c r="B28">
        <v>4.0600001811981201E-2</v>
      </c>
      <c r="C28">
        <v>0.13529999554157257</v>
      </c>
      <c r="D28">
        <v>0.13770000636577606</v>
      </c>
      <c r="E28">
        <v>0.13609999418258667</v>
      </c>
      <c r="F28">
        <v>4.2100001126527786E-2</v>
      </c>
      <c r="G28">
        <v>0.20250000059604645</v>
      </c>
      <c r="H28">
        <v>0.19220000505447388</v>
      </c>
      <c r="I28">
        <v>0.18840000033378601</v>
      </c>
      <c r="J28">
        <v>4.7100000083446503E-2</v>
      </c>
      <c r="K28">
        <v>0.12110000103712082</v>
      </c>
      <c r="L28">
        <v>0.12800000607967377</v>
      </c>
      <c r="M28">
        <v>0.12099999934434891</v>
      </c>
      <c r="R28" s="12" t="s">
        <v>79</v>
      </c>
      <c r="S28" s="9" cm="1">
        <f t="array" ref="S28:V28">F53:I53</f>
        <v>4.6199999749660492E-2</v>
      </c>
      <c r="T28" s="9">
        <v>0.10700000077486038</v>
      </c>
      <c r="U28" s="9">
        <v>0.10040000081062317</v>
      </c>
      <c r="V28" s="9">
        <v>0.10980000346899033</v>
      </c>
      <c r="W28" s="9">
        <f t="shared" si="2"/>
        <v>0.10573333501815796</v>
      </c>
      <c r="X28" s="9">
        <f>W28-S28</f>
        <v>5.9533335268497467E-2</v>
      </c>
      <c r="Y28" s="7">
        <f t="shared" si="0"/>
        <v>0.14511767124550259</v>
      </c>
      <c r="Z28" s="9" cm="1">
        <f t="array" ref="Z28:AC28">F28:I28</f>
        <v>4.2100001126527786E-2</v>
      </c>
      <c r="AA28" s="9">
        <v>0.20250000059604645</v>
      </c>
      <c r="AB28" s="9">
        <v>0.19220000505447388</v>
      </c>
      <c r="AC28" s="9">
        <v>0.18840000033378601</v>
      </c>
      <c r="AD28" s="9">
        <f t="shared" si="4"/>
        <v>0.19436666866143545</v>
      </c>
      <c r="AE28" s="9">
        <f t="shared" si="5"/>
        <v>0.73536667351921403</v>
      </c>
      <c r="AF28" s="9">
        <f t="shared" si="6"/>
        <v>0.69485732311209591</v>
      </c>
      <c r="AG28" s="9">
        <f t="shared" si="1"/>
        <v>4.7882336944104633</v>
      </c>
    </row>
    <row r="29" spans="1:48" x14ac:dyDescent="0.35">
      <c r="A29" s="3" t="s">
        <v>33</v>
      </c>
      <c r="B29">
        <v>4.6399999409914017E-2</v>
      </c>
      <c r="C29">
        <v>0.15440000593662262</v>
      </c>
      <c r="D29">
        <v>0.15549999475479126</v>
      </c>
      <c r="E29">
        <v>0.15870000422000885</v>
      </c>
      <c r="F29">
        <v>4.8500001430511475E-2</v>
      </c>
      <c r="G29">
        <v>0.14319999516010284</v>
      </c>
      <c r="H29">
        <v>0.14640000462532043</v>
      </c>
      <c r="I29">
        <v>0.14480000734329224</v>
      </c>
      <c r="J29">
        <v>3.9599999785423279E-2</v>
      </c>
      <c r="K29">
        <v>4.3200001120567322E-2</v>
      </c>
      <c r="L29">
        <v>4.2700000107288361E-2</v>
      </c>
      <c r="M29">
        <v>4.3200001120567322E-2</v>
      </c>
      <c r="R29" s="12" t="s">
        <v>80</v>
      </c>
      <c r="S29" s="9" cm="1">
        <f t="array" ref="S29:V29">J53:M53</f>
        <v>4.5899998396635056E-2</v>
      </c>
      <c r="T29" s="9">
        <v>0.10920000076293945</v>
      </c>
      <c r="U29" s="9">
        <v>0.11410000175237656</v>
      </c>
      <c r="V29" s="9">
        <v>0.10989999771118164</v>
      </c>
      <c r="W29" s="9">
        <f t="shared" si="2"/>
        <v>0.11106666674216588</v>
      </c>
      <c r="X29" s="9">
        <f t="shared" ref="X29:X31" si="7">W29-S29</f>
        <v>6.5166668345530823E-2</v>
      </c>
      <c r="Y29" s="7">
        <f t="shared" si="0"/>
        <v>0.16676585805034466</v>
      </c>
      <c r="Z29" s="9" cm="1">
        <f t="array" ref="Z29:AC29">J28:M28</f>
        <v>4.7100000083446503E-2</v>
      </c>
      <c r="AA29" s="9">
        <v>0.12110000103712082</v>
      </c>
      <c r="AB29" s="9">
        <v>0.12800000607967377</v>
      </c>
      <c r="AC29" s="9">
        <v>0.12099999934434891</v>
      </c>
      <c r="AD29" s="9">
        <f t="shared" si="4"/>
        <v>0.12336666882038116</v>
      </c>
      <c r="AE29" s="9">
        <f t="shared" si="5"/>
        <v>0.44636667519807816</v>
      </c>
      <c r="AF29" s="9">
        <f t="shared" si="6"/>
        <v>0.39626974608870202</v>
      </c>
      <c r="AG29" s="9">
        <f t="shared" si="1"/>
        <v>2.3762042825880632</v>
      </c>
    </row>
    <row r="30" spans="1:48" x14ac:dyDescent="0.35">
      <c r="A30" s="3" t="s">
        <v>34</v>
      </c>
      <c r="B30">
        <v>4.4199999421834946E-2</v>
      </c>
      <c r="C30">
        <v>4.4599998742341995E-2</v>
      </c>
      <c r="D30">
        <v>4.479999840259552E-2</v>
      </c>
      <c r="E30">
        <v>4.4700000435113907E-2</v>
      </c>
      <c r="F30">
        <v>4.3900001794099808E-2</v>
      </c>
      <c r="G30">
        <v>4.3800000101327896E-2</v>
      </c>
      <c r="H30">
        <v>4.4700000435113907E-2</v>
      </c>
      <c r="I30">
        <v>4.4700000435113907E-2</v>
      </c>
      <c r="J30">
        <v>4.4599998742341995E-2</v>
      </c>
      <c r="K30">
        <v>4.4199999421834946E-2</v>
      </c>
      <c r="L30">
        <v>4.5600000768899918E-2</v>
      </c>
      <c r="M30">
        <v>4.4599998742341995E-2</v>
      </c>
      <c r="R30" s="12" t="s">
        <v>81</v>
      </c>
      <c r="S30" s="9" cm="1">
        <f t="array" ref="S30:V30">B54:E54</f>
        <v>6.6500000655651093E-2</v>
      </c>
      <c r="T30" s="9">
        <v>0.11800000071525574</v>
      </c>
      <c r="U30" s="9">
        <v>0.11389999836683273</v>
      </c>
      <c r="V30" s="9">
        <v>0.10740000009536743</v>
      </c>
      <c r="W30" s="9">
        <f t="shared" si="2"/>
        <v>0.11309999972581863</v>
      </c>
      <c r="X30" s="9">
        <f t="shared" si="7"/>
        <v>4.6599999070167542E-2</v>
      </c>
      <c r="Y30" s="7">
        <f t="shared" si="0"/>
        <v>0.17501923034076783</v>
      </c>
      <c r="Z30" s="9" cm="1">
        <f t="array" ref="Z30:AC30">B29:E29</f>
        <v>4.6399999409914017E-2</v>
      </c>
      <c r="AA30" s="9">
        <v>0.15440000593662262</v>
      </c>
      <c r="AB30" s="9">
        <v>0.15549999475479126</v>
      </c>
      <c r="AC30" s="9">
        <v>0.15870000422000885</v>
      </c>
      <c r="AD30" s="9">
        <f t="shared" si="4"/>
        <v>0.1562000016371409</v>
      </c>
      <c r="AE30" s="9">
        <f t="shared" si="5"/>
        <v>0.57840000713864959</v>
      </c>
      <c r="AF30" s="9">
        <f t="shared" si="6"/>
        <v>0.53268328553327127</v>
      </c>
      <c r="AG30" s="9">
        <f t="shared" si="1"/>
        <v>3.0435700379673736</v>
      </c>
    </row>
    <row r="31" spans="1:48" x14ac:dyDescent="0.35">
      <c r="A31" s="3" t="s">
        <v>35</v>
      </c>
      <c r="B31">
        <v>0.41280001401901245</v>
      </c>
      <c r="C31">
        <v>0.44420000910758972</v>
      </c>
      <c r="D31">
        <v>0.24339999258518219</v>
      </c>
      <c r="E31">
        <v>0.1624000072479248</v>
      </c>
      <c r="F31">
        <v>0.11020000278949738</v>
      </c>
      <c r="G31">
        <v>8.0799996852874756E-2</v>
      </c>
      <c r="H31">
        <v>7.6700001955032349E-2</v>
      </c>
      <c r="I31">
        <v>6.3500002026557922E-2</v>
      </c>
      <c r="J31">
        <v>6.8999998271465302E-2</v>
      </c>
      <c r="K31">
        <v>6.8400003015995026E-2</v>
      </c>
      <c r="L31">
        <v>4.3000001460313797E-2</v>
      </c>
      <c r="M31">
        <v>4.2599998414516449E-2</v>
      </c>
      <c r="R31" s="12" t="s">
        <v>81</v>
      </c>
      <c r="S31" s="9" cm="1">
        <f t="array" ref="S31:V31">F54:I54</f>
        <v>5.6499999016523361E-2</v>
      </c>
      <c r="T31" s="9">
        <v>0.14730000495910645</v>
      </c>
      <c r="U31" s="9">
        <v>0.14749999344348907</v>
      </c>
      <c r="V31" s="9">
        <v>0.1526000052690506</v>
      </c>
      <c r="W31" s="9">
        <f t="shared" si="2"/>
        <v>0.14913333455721536</v>
      </c>
      <c r="X31" s="9">
        <f t="shared" si="7"/>
        <v>9.2633335540692002E-2</v>
      </c>
      <c r="Y31" s="7">
        <f t="shared" si="0"/>
        <v>0.32127984265559656</v>
      </c>
      <c r="Z31" s="9" cm="1">
        <f t="array" ref="Z31:AC31">F29:I29</f>
        <v>4.8500001430511475E-2</v>
      </c>
      <c r="AA31" s="9">
        <v>0.14319999516010284</v>
      </c>
      <c r="AB31" s="9">
        <v>0.14640000462532043</v>
      </c>
      <c r="AC31" s="9">
        <v>0.14480000734329224</v>
      </c>
      <c r="AD31" s="9">
        <f t="shared" si="4"/>
        <v>0.1448000023762385</v>
      </c>
      <c r="AE31" s="9">
        <f t="shared" si="5"/>
        <v>0.53070000807444251</v>
      </c>
      <c r="AF31" s="9">
        <f t="shared" si="6"/>
        <v>0.48340083837985159</v>
      </c>
      <c r="AG31" s="9">
        <f t="shared" si="1"/>
        <v>1.5046099200753296</v>
      </c>
    </row>
    <row r="35" spans="1:13" x14ac:dyDescent="0.35">
      <c r="A35" t="s">
        <v>36</v>
      </c>
      <c r="B35" s="2" t="s">
        <v>43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43</v>
      </c>
    </row>
    <row r="47" spans="1:13" x14ac:dyDescent="0.35">
      <c r="B47" t="s">
        <v>26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4.5499999076128006E-2</v>
      </c>
      <c r="C49">
        <v>0.1111999973654747</v>
      </c>
      <c r="D49">
        <v>0.1039000004529953</v>
      </c>
      <c r="E49">
        <v>0.10869999974966049</v>
      </c>
      <c r="F49">
        <v>4.9899999052286148E-2</v>
      </c>
      <c r="G49">
        <v>0.11519999802112579</v>
      </c>
      <c r="H49">
        <v>0.11270000040531158</v>
      </c>
      <c r="I49">
        <v>0.11420000344514847</v>
      </c>
      <c r="J49">
        <v>4.8000000417232513E-2</v>
      </c>
      <c r="K49">
        <v>0.11460000276565552</v>
      </c>
      <c r="L49">
        <v>0.11450000107288361</v>
      </c>
      <c r="M49">
        <v>0.11890000104904175</v>
      </c>
    </row>
    <row r="50" spans="1:13" x14ac:dyDescent="0.35">
      <c r="A50" s="3" t="s">
        <v>29</v>
      </c>
      <c r="B50">
        <v>5.3500000387430191E-2</v>
      </c>
      <c r="C50">
        <v>0.12020000070333481</v>
      </c>
      <c r="D50">
        <v>0.1185000017285347</v>
      </c>
      <c r="E50">
        <v>0.11739999800920486</v>
      </c>
      <c r="F50">
        <v>4.8799999058246613E-2</v>
      </c>
      <c r="G50">
        <v>0.10040000081062317</v>
      </c>
      <c r="H50">
        <v>0.10010000318288803</v>
      </c>
      <c r="I50">
        <v>9.4400003552436829E-2</v>
      </c>
      <c r="J50">
        <v>4.9300000071525574E-2</v>
      </c>
      <c r="K50">
        <v>0.11150000244379044</v>
      </c>
      <c r="L50">
        <v>0.11169999837875366</v>
      </c>
      <c r="M50">
        <v>0.12070000171661377</v>
      </c>
    </row>
    <row r="51" spans="1:13" x14ac:dyDescent="0.35">
      <c r="A51" s="3" t="s">
        <v>30</v>
      </c>
      <c r="B51">
        <v>5.000000074505806E-2</v>
      </c>
      <c r="C51">
        <v>0.11490000039339066</v>
      </c>
      <c r="D51">
        <v>0.1200999990105629</v>
      </c>
      <c r="E51">
        <v>0.11919999867677689</v>
      </c>
      <c r="F51">
        <v>5.1500000059604645E-2</v>
      </c>
      <c r="G51">
        <v>0.14079999923706055</v>
      </c>
      <c r="H51">
        <v>0.13819999992847443</v>
      </c>
      <c r="I51">
        <v>0.13899999856948853</v>
      </c>
      <c r="J51">
        <v>4.2300000786781311E-2</v>
      </c>
      <c r="K51">
        <v>4.179999977350235E-2</v>
      </c>
      <c r="L51">
        <v>4.2599998414516449E-2</v>
      </c>
      <c r="M51">
        <v>4.2199999094009399E-2</v>
      </c>
    </row>
    <row r="52" spans="1:13" x14ac:dyDescent="0.35">
      <c r="A52" s="3" t="s">
        <v>31</v>
      </c>
      <c r="B52">
        <v>5.2499998360872269E-2</v>
      </c>
      <c r="C52">
        <v>0.12030000239610672</v>
      </c>
      <c r="D52">
        <v>0.12729999423027039</v>
      </c>
      <c r="E52">
        <v>0.12039999663829803</v>
      </c>
      <c r="F52">
        <v>5.2900001406669617E-2</v>
      </c>
      <c r="G52">
        <v>0.11540000140666962</v>
      </c>
      <c r="H52">
        <v>0.11450000107288361</v>
      </c>
      <c r="I52">
        <v>0.11680000275373459</v>
      </c>
      <c r="J52">
        <v>4.8500001430511475E-2</v>
      </c>
      <c r="K52">
        <v>0.12120000272989273</v>
      </c>
      <c r="L52">
        <v>0.12620000541210175</v>
      </c>
      <c r="M52">
        <v>0.12049999833106995</v>
      </c>
    </row>
    <row r="53" spans="1:13" x14ac:dyDescent="0.35">
      <c r="A53" s="3" t="s">
        <v>32</v>
      </c>
      <c r="B53">
        <v>4.6199999749660492E-2</v>
      </c>
      <c r="C53">
        <v>0.11410000175237656</v>
      </c>
      <c r="D53">
        <v>0.11420000344514847</v>
      </c>
      <c r="E53">
        <v>0.11659999936819077</v>
      </c>
      <c r="F53">
        <v>4.6199999749660492E-2</v>
      </c>
      <c r="G53">
        <v>0.10700000077486038</v>
      </c>
      <c r="H53">
        <v>0.10040000081062317</v>
      </c>
      <c r="I53">
        <v>0.10980000346899033</v>
      </c>
      <c r="J53">
        <v>4.5899998396635056E-2</v>
      </c>
      <c r="K53">
        <v>0.10920000076293945</v>
      </c>
      <c r="L53">
        <v>0.11410000175237656</v>
      </c>
      <c r="M53">
        <v>0.10989999771118164</v>
      </c>
    </row>
    <row r="54" spans="1:13" x14ac:dyDescent="0.35">
      <c r="A54" s="3" t="s">
        <v>33</v>
      </c>
      <c r="B54">
        <v>6.6500000655651093E-2</v>
      </c>
      <c r="C54">
        <v>0.11800000071525574</v>
      </c>
      <c r="D54">
        <v>0.11389999836683273</v>
      </c>
      <c r="E54">
        <v>0.10740000009536743</v>
      </c>
      <c r="F54">
        <v>5.6499999016523361E-2</v>
      </c>
      <c r="G54">
        <v>0.14730000495910645</v>
      </c>
      <c r="H54">
        <v>0.14749999344348907</v>
      </c>
      <c r="I54">
        <v>0.1526000052690506</v>
      </c>
      <c r="J54">
        <v>4.3200001120567322E-2</v>
      </c>
      <c r="K54">
        <v>4.3999999761581421E-2</v>
      </c>
      <c r="L54">
        <v>4.3600000441074371E-2</v>
      </c>
      <c r="M54">
        <v>4.6900000423192978E-2</v>
      </c>
    </row>
    <row r="55" spans="1:13" x14ac:dyDescent="0.35">
      <c r="A55" s="3" t="s">
        <v>34</v>
      </c>
      <c r="B55">
        <v>4.2599998414516449E-2</v>
      </c>
      <c r="C55">
        <v>4.3000001460313797E-2</v>
      </c>
      <c r="D55">
        <v>4.2399998754262924E-2</v>
      </c>
      <c r="E55">
        <v>4.2500000447034836E-2</v>
      </c>
      <c r="F55">
        <v>4.2100001126527786E-2</v>
      </c>
      <c r="G55">
        <v>4.1700001806020737E-2</v>
      </c>
      <c r="H55">
        <v>4.2800001800060272E-2</v>
      </c>
      <c r="I55">
        <v>4.3999999761581421E-2</v>
      </c>
      <c r="J55">
        <v>4.2899999767541885E-2</v>
      </c>
      <c r="K55">
        <v>4.2899999767541885E-2</v>
      </c>
      <c r="L55">
        <v>4.3000001460313797E-2</v>
      </c>
      <c r="M55">
        <v>4.2500000447034836E-2</v>
      </c>
    </row>
    <row r="56" spans="1:13" x14ac:dyDescent="0.35">
      <c r="A56" s="3" t="s">
        <v>35</v>
      </c>
      <c r="B56">
        <v>0.45820000767707825</v>
      </c>
      <c r="C56">
        <v>0.31369999051094055</v>
      </c>
      <c r="D56">
        <v>0.19959999620914459</v>
      </c>
      <c r="E56">
        <v>0.1273999959230423</v>
      </c>
      <c r="F56">
        <v>0.10140000283718109</v>
      </c>
      <c r="G56">
        <v>9.3699999153614044E-2</v>
      </c>
      <c r="H56">
        <v>7.3600001633167267E-2</v>
      </c>
      <c r="I56">
        <v>6.549999862909317E-2</v>
      </c>
      <c r="J56">
        <v>6.0300000011920929E-2</v>
      </c>
      <c r="K56">
        <v>4.8799999058246613E-2</v>
      </c>
      <c r="L56">
        <v>4.349999874830246E-2</v>
      </c>
      <c r="M56">
        <v>4.2800001800060272E-2</v>
      </c>
    </row>
    <row r="60" spans="1:13" x14ac:dyDescent="0.35">
      <c r="A60" t="s">
        <v>36</v>
      </c>
      <c r="B60" s="2" t="s">
        <v>44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10"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45664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13" x14ac:dyDescent="0.35">
      <c r="A17" t="s">
        <v>19</v>
      </c>
      <c r="E17">
        <v>540</v>
      </c>
      <c r="F17" t="s">
        <v>20</v>
      </c>
    </row>
    <row r="18" spans="1:13" x14ac:dyDescent="0.35">
      <c r="A18" t="s">
        <v>21</v>
      </c>
      <c r="E18">
        <v>30</v>
      </c>
    </row>
    <row r="19" spans="1:13" x14ac:dyDescent="0.35">
      <c r="A19" t="s">
        <v>22</v>
      </c>
      <c r="E19">
        <v>0</v>
      </c>
      <c r="F19" t="s">
        <v>23</v>
      </c>
    </row>
    <row r="20" spans="1:13" x14ac:dyDescent="0.35">
      <c r="A20" t="s">
        <v>24</v>
      </c>
      <c r="B20" s="2" t="s">
        <v>25</v>
      </c>
    </row>
    <row r="22" spans="1:13" x14ac:dyDescent="0.35">
      <c r="B22" t="s">
        <v>26</v>
      </c>
    </row>
    <row r="23" spans="1:13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35">
      <c r="A24" s="3" t="s">
        <v>28</v>
      </c>
      <c r="B24">
        <v>3.9500001817941666E-2</v>
      </c>
      <c r="C24">
        <v>0.13359999656677246</v>
      </c>
      <c r="D24">
        <v>0.13189999759197235</v>
      </c>
      <c r="E24">
        <v>0.13140000402927399</v>
      </c>
      <c r="F24">
        <v>4.2500000447034836E-2</v>
      </c>
      <c r="G24">
        <v>0.20170000195503235</v>
      </c>
      <c r="H24">
        <v>0.22550000250339508</v>
      </c>
      <c r="I24">
        <v>0.20990000665187836</v>
      </c>
      <c r="J24">
        <v>4.1600000113248825E-2</v>
      </c>
      <c r="K24">
        <v>0.19220000505447388</v>
      </c>
      <c r="L24">
        <v>0.19370000064373016</v>
      </c>
      <c r="M24">
        <v>0.20630000531673431</v>
      </c>
    </row>
    <row r="25" spans="1:13" x14ac:dyDescent="0.35">
      <c r="A25" s="3" t="s">
        <v>29</v>
      </c>
      <c r="B25">
        <v>4.1099999099969864E-2</v>
      </c>
      <c r="C25">
        <v>0.1363999992609024</v>
      </c>
      <c r="D25">
        <v>0.12610000371932983</v>
      </c>
      <c r="E25">
        <v>0.13179999589920044</v>
      </c>
      <c r="F25">
        <v>4.3000001460313797E-2</v>
      </c>
      <c r="G25">
        <v>0.17470000684261322</v>
      </c>
      <c r="H25">
        <v>0.17249999940395355</v>
      </c>
      <c r="I25">
        <v>0.16840000450611115</v>
      </c>
      <c r="J25">
        <v>4.3200001120567322E-2</v>
      </c>
      <c r="K25">
        <v>0.15790000557899475</v>
      </c>
      <c r="L25">
        <v>0.14800000190734863</v>
      </c>
      <c r="M25">
        <v>0.15070000290870667</v>
      </c>
    </row>
    <row r="26" spans="1:13" x14ac:dyDescent="0.35">
      <c r="A26" s="3" t="s">
        <v>30</v>
      </c>
      <c r="B26">
        <v>4.4599998742341995E-2</v>
      </c>
      <c r="C26">
        <v>0.12080000340938568</v>
      </c>
      <c r="D26">
        <v>0.12259999662637711</v>
      </c>
      <c r="E26">
        <v>0.13030000030994415</v>
      </c>
      <c r="F26">
        <v>4.3900001794099808E-2</v>
      </c>
      <c r="G26">
        <v>0.10909999907016754</v>
      </c>
      <c r="H26">
        <v>0.10769999772310257</v>
      </c>
      <c r="I26">
        <v>0.10509999841451645</v>
      </c>
      <c r="J26">
        <v>4.5200001448392868E-2</v>
      </c>
      <c r="K26">
        <v>4.6900000423192978E-2</v>
      </c>
      <c r="L26">
        <v>4.5000001788139343E-2</v>
      </c>
      <c r="M26">
        <v>4.4199999421834946E-2</v>
      </c>
    </row>
    <row r="27" spans="1:13" x14ac:dyDescent="0.35">
      <c r="A27" s="3" t="s">
        <v>31</v>
      </c>
      <c r="B27">
        <v>4.4300001114606857E-2</v>
      </c>
      <c r="C27">
        <v>0.17339999973773956</v>
      </c>
      <c r="D27">
        <v>0.18039999902248383</v>
      </c>
      <c r="E27">
        <v>0.18549999594688416</v>
      </c>
      <c r="F27">
        <v>4.5600000768899918E-2</v>
      </c>
      <c r="G27">
        <v>0.17949999868869781</v>
      </c>
      <c r="H27">
        <v>0.1761000007390976</v>
      </c>
      <c r="I27">
        <v>0.17759999632835388</v>
      </c>
      <c r="J27">
        <v>4.3200001120567322E-2</v>
      </c>
      <c r="K27">
        <v>0.11940000206232071</v>
      </c>
      <c r="L27">
        <v>0.1193000003695488</v>
      </c>
      <c r="M27">
        <v>0.12790000438690186</v>
      </c>
    </row>
    <row r="28" spans="1:13" x14ac:dyDescent="0.35">
      <c r="A28" s="3" t="s">
        <v>32</v>
      </c>
      <c r="B28">
        <v>4.0600001811981201E-2</v>
      </c>
      <c r="C28">
        <v>0.13529999554157257</v>
      </c>
      <c r="D28">
        <v>0.13770000636577606</v>
      </c>
      <c r="E28">
        <v>0.13609999418258667</v>
      </c>
      <c r="F28">
        <v>4.2100001126527786E-2</v>
      </c>
      <c r="G28">
        <v>0.20250000059604645</v>
      </c>
      <c r="H28">
        <v>0.19220000505447388</v>
      </c>
      <c r="I28">
        <v>0.18840000033378601</v>
      </c>
      <c r="J28">
        <v>4.7100000083446503E-2</v>
      </c>
      <c r="K28">
        <v>0.12110000103712082</v>
      </c>
      <c r="L28">
        <v>0.12800000607967377</v>
      </c>
      <c r="M28">
        <v>0.12099999934434891</v>
      </c>
    </row>
    <row r="29" spans="1:13" x14ac:dyDescent="0.35">
      <c r="A29" s="3" t="s">
        <v>33</v>
      </c>
      <c r="B29">
        <v>4.6399999409914017E-2</v>
      </c>
      <c r="C29">
        <v>0.15440000593662262</v>
      </c>
      <c r="D29">
        <v>0.15549999475479126</v>
      </c>
      <c r="E29">
        <v>0.15870000422000885</v>
      </c>
      <c r="F29">
        <v>4.8500001430511475E-2</v>
      </c>
      <c r="G29">
        <v>0.14319999516010284</v>
      </c>
      <c r="H29">
        <v>0.14640000462532043</v>
      </c>
      <c r="I29">
        <v>0.14480000734329224</v>
      </c>
      <c r="J29">
        <v>3.9599999785423279E-2</v>
      </c>
      <c r="K29">
        <v>4.3200001120567322E-2</v>
      </c>
      <c r="L29">
        <v>4.2700000107288361E-2</v>
      </c>
      <c r="M29">
        <v>4.3200001120567322E-2</v>
      </c>
    </row>
    <row r="30" spans="1:13" x14ac:dyDescent="0.35">
      <c r="A30" s="3" t="s">
        <v>34</v>
      </c>
      <c r="B30">
        <v>4.4199999421834946E-2</v>
      </c>
      <c r="C30">
        <v>4.4599998742341995E-2</v>
      </c>
      <c r="D30">
        <v>4.479999840259552E-2</v>
      </c>
      <c r="E30">
        <v>4.4700000435113907E-2</v>
      </c>
      <c r="F30">
        <v>4.3900001794099808E-2</v>
      </c>
      <c r="G30">
        <v>4.3800000101327896E-2</v>
      </c>
      <c r="H30">
        <v>4.4700000435113907E-2</v>
      </c>
      <c r="I30">
        <v>4.4700000435113907E-2</v>
      </c>
      <c r="J30">
        <v>4.4599998742341995E-2</v>
      </c>
      <c r="K30">
        <v>4.4199999421834946E-2</v>
      </c>
      <c r="L30">
        <v>4.5600000768899918E-2</v>
      </c>
      <c r="M30">
        <v>4.4599998742341995E-2</v>
      </c>
    </row>
    <row r="31" spans="1:13" x14ac:dyDescent="0.35">
      <c r="A31" s="3" t="s">
        <v>35</v>
      </c>
      <c r="B31">
        <v>0.41280001401901245</v>
      </c>
      <c r="C31">
        <v>0.44420000910758972</v>
      </c>
      <c r="D31">
        <v>0.24339999258518219</v>
      </c>
      <c r="E31">
        <v>0.1624000072479248</v>
      </c>
      <c r="F31">
        <v>0.11020000278949738</v>
      </c>
      <c r="G31">
        <v>8.0799996852874756E-2</v>
      </c>
      <c r="H31">
        <v>7.6700001955032349E-2</v>
      </c>
      <c r="I31">
        <v>6.3500002026557922E-2</v>
      </c>
      <c r="J31">
        <v>6.8999998271465302E-2</v>
      </c>
      <c r="K31">
        <v>6.8400003015995026E-2</v>
      </c>
      <c r="L31">
        <v>4.3000001460313797E-2</v>
      </c>
      <c r="M31">
        <v>4.2599998414516449E-2</v>
      </c>
    </row>
    <row r="35" spans="1:13" x14ac:dyDescent="0.35">
      <c r="A35" t="s">
        <v>36</v>
      </c>
      <c r="B35" s="2" t="s">
        <v>37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37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3.9999999105930328E-2</v>
      </c>
      <c r="C49">
        <v>0.1023000031709671</v>
      </c>
      <c r="D49">
        <v>0.10040000081062317</v>
      </c>
      <c r="E49">
        <v>0.10350000113248825</v>
      </c>
      <c r="F49">
        <v>4.2800001800060272E-2</v>
      </c>
      <c r="G49">
        <v>0.14599999785423279</v>
      </c>
      <c r="H49">
        <v>0.16159999370574951</v>
      </c>
      <c r="I49">
        <v>0.15070000290870667</v>
      </c>
      <c r="J49">
        <v>4.1999999433755875E-2</v>
      </c>
      <c r="K49">
        <v>0.13979999721050262</v>
      </c>
      <c r="L49">
        <v>0.14030000567436218</v>
      </c>
      <c r="M49">
        <v>0.14880000054836273</v>
      </c>
    </row>
    <row r="50" spans="1:13" x14ac:dyDescent="0.35">
      <c r="A50" s="3" t="s">
        <v>29</v>
      </c>
      <c r="B50">
        <v>4.2599998414516449E-2</v>
      </c>
      <c r="C50">
        <v>0.10409999638795853</v>
      </c>
      <c r="D50">
        <v>9.8600000143051147E-2</v>
      </c>
      <c r="E50">
        <v>0.1023000031709671</v>
      </c>
      <c r="F50">
        <v>4.3999999761581421E-2</v>
      </c>
      <c r="G50">
        <v>0.12989999353885651</v>
      </c>
      <c r="H50">
        <v>0.12839999794960022</v>
      </c>
      <c r="I50">
        <v>0.12590000033378601</v>
      </c>
      <c r="J50">
        <v>4.5400001108646393E-2</v>
      </c>
      <c r="K50">
        <v>0.11949999630451202</v>
      </c>
      <c r="L50">
        <v>0.11240000277757645</v>
      </c>
      <c r="M50">
        <v>0.11429999768733978</v>
      </c>
    </row>
    <row r="51" spans="1:13" x14ac:dyDescent="0.35">
      <c r="A51" s="3" t="s">
        <v>30</v>
      </c>
      <c r="B51">
        <v>4.2399998754262924E-2</v>
      </c>
      <c r="C51">
        <v>9.3099996447563171E-2</v>
      </c>
      <c r="D51">
        <v>9.5200002193450928E-2</v>
      </c>
      <c r="E51">
        <v>9.8200000822544098E-2</v>
      </c>
      <c r="F51">
        <v>4.1999999433755875E-2</v>
      </c>
      <c r="G51">
        <v>8.5000000894069672E-2</v>
      </c>
      <c r="H51">
        <v>8.6499996483325958E-2</v>
      </c>
      <c r="I51">
        <v>8.4200002253055573E-2</v>
      </c>
      <c r="J51">
        <v>4.3200001120567322E-2</v>
      </c>
      <c r="K51">
        <v>4.5000001788139343E-2</v>
      </c>
      <c r="L51">
        <v>4.2700000107288361E-2</v>
      </c>
      <c r="M51">
        <v>4.2100001126527786E-2</v>
      </c>
    </row>
    <row r="52" spans="1:13" x14ac:dyDescent="0.35">
      <c r="A52" s="3" t="s">
        <v>31</v>
      </c>
      <c r="B52">
        <v>4.439999908208847E-2</v>
      </c>
      <c r="C52">
        <v>0.12919999659061432</v>
      </c>
      <c r="D52">
        <v>0.13459999859333038</v>
      </c>
      <c r="E52">
        <v>0.1363999992609024</v>
      </c>
      <c r="F52">
        <v>4.6000000089406967E-2</v>
      </c>
      <c r="G52">
        <v>0.13400000333786011</v>
      </c>
      <c r="H52">
        <v>0.13439999520778656</v>
      </c>
      <c r="I52">
        <v>0.13220000267028809</v>
      </c>
      <c r="J52">
        <v>4.3900001794099808E-2</v>
      </c>
      <c r="K52">
        <v>9.3299999833106995E-2</v>
      </c>
      <c r="L52">
        <v>9.3800000846385956E-2</v>
      </c>
      <c r="M52">
        <v>0.10220000147819519</v>
      </c>
    </row>
    <row r="53" spans="1:13" x14ac:dyDescent="0.35">
      <c r="A53" s="3" t="s">
        <v>32</v>
      </c>
      <c r="B53">
        <v>4.0899999439716339E-2</v>
      </c>
      <c r="C53">
        <v>0.10300000011920929</v>
      </c>
      <c r="D53">
        <v>0.10490000247955322</v>
      </c>
      <c r="E53">
        <v>0.10379999876022339</v>
      </c>
      <c r="F53">
        <v>4.2599998414516449E-2</v>
      </c>
      <c r="G53">
        <v>0.14740000665187836</v>
      </c>
      <c r="H53">
        <v>0.14000000059604645</v>
      </c>
      <c r="I53">
        <v>0.13689999282360077</v>
      </c>
      <c r="J53">
        <v>4.7299999743700027E-2</v>
      </c>
      <c r="K53">
        <v>9.4400003552436829E-2</v>
      </c>
      <c r="L53">
        <v>9.7499996423721313E-2</v>
      </c>
      <c r="M53">
        <v>9.3800000846385956E-2</v>
      </c>
    </row>
    <row r="54" spans="1:13" x14ac:dyDescent="0.35">
      <c r="A54" s="3" t="s">
        <v>33</v>
      </c>
      <c r="B54">
        <v>4.6300001442432404E-2</v>
      </c>
      <c r="C54">
        <v>0.11599999666213989</v>
      </c>
      <c r="D54">
        <v>0.11710000038146973</v>
      </c>
      <c r="E54">
        <v>0.12039999663829803</v>
      </c>
      <c r="F54">
        <v>4.9300000071525574E-2</v>
      </c>
      <c r="G54">
        <v>0.11289999634027481</v>
      </c>
      <c r="H54">
        <v>0.11330000311136246</v>
      </c>
      <c r="I54">
        <v>0.11029999703168869</v>
      </c>
      <c r="J54">
        <v>4.0899999439716339E-2</v>
      </c>
      <c r="K54">
        <v>4.4199999421834946E-2</v>
      </c>
      <c r="L54">
        <v>4.4100001454353333E-2</v>
      </c>
      <c r="M54">
        <v>4.3800000101327896E-2</v>
      </c>
    </row>
    <row r="55" spans="1:13" x14ac:dyDescent="0.35">
      <c r="A55" s="3" t="s">
        <v>34</v>
      </c>
      <c r="B55">
        <v>4.2800001800060272E-2</v>
      </c>
      <c r="C55">
        <v>4.3299999088048935E-2</v>
      </c>
      <c r="D55">
        <v>4.2800001800060272E-2</v>
      </c>
      <c r="E55">
        <v>4.2800001800060272E-2</v>
      </c>
      <c r="F55">
        <v>4.2599998414516449E-2</v>
      </c>
      <c r="G55">
        <v>4.2100001126527786E-2</v>
      </c>
      <c r="H55">
        <v>4.2800001800060272E-2</v>
      </c>
      <c r="I55">
        <v>4.2599998414516449E-2</v>
      </c>
      <c r="J55">
        <v>4.2800001800060272E-2</v>
      </c>
      <c r="K55">
        <v>4.309999942779541E-2</v>
      </c>
      <c r="L55">
        <v>4.309999942779541E-2</v>
      </c>
      <c r="M55">
        <v>4.2599998414516449E-2</v>
      </c>
    </row>
    <row r="56" spans="1:13" x14ac:dyDescent="0.35">
      <c r="A56" s="3" t="s">
        <v>35</v>
      </c>
      <c r="B56">
        <v>0.28290000557899475</v>
      </c>
      <c r="C56">
        <v>0.30230000615119934</v>
      </c>
      <c r="D56">
        <v>0.17399999499320984</v>
      </c>
      <c r="E56">
        <v>0.12300000339746475</v>
      </c>
      <c r="F56">
        <v>9.2399999499320984E-2</v>
      </c>
      <c r="G56">
        <v>7.1000002324581146E-2</v>
      </c>
      <c r="H56">
        <v>6.849999725818634E-2</v>
      </c>
      <c r="I56">
        <v>5.8100000023841858E-2</v>
      </c>
      <c r="J56">
        <v>6.289999932050705E-2</v>
      </c>
      <c r="K56">
        <v>6.2700003385543823E-2</v>
      </c>
      <c r="L56">
        <v>4.3299999088048935E-2</v>
      </c>
      <c r="M56">
        <v>4.3200001120567322E-2</v>
      </c>
    </row>
    <row r="60" spans="1:13" x14ac:dyDescent="0.35">
      <c r="A60" t="s">
        <v>36</v>
      </c>
      <c r="B60" s="2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NDEuNnwxNDcyNzgvMzIvRW50cnlQYXJ0LzEwMTAwNjAwODl8MTA1LjY=</eid>
  <version>1</version>
  <updated-at>2025-07-01T02:05:26Z</updated-at>
</LabArchives>
</file>

<file path=customXml/itemProps1.xml><?xml version="1.0" encoding="utf-8"?>
<ds:datastoreItem xmlns:ds="http://schemas.openxmlformats.org/officeDocument/2006/customXml" ds:itemID="{C10EDCF0-5E9F-4B76-B152-0DC2EC93BA4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2025-07-01T02:03:12Z</dcterms:created>
  <dcterms:modified xsi:type="dcterms:W3CDTF">2025-07-02T01:45:27Z</dcterms:modified>
</cp:coreProperties>
</file>