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77 RESULTS\"/>
    </mc:Choice>
  </mc:AlternateContent>
  <xr:revisionPtr revIDLastSave="0" documentId="13_ncr:1_{60E621D2-661A-452A-A53D-45597CCD69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2" i="3" l="1" a="1"/>
  <c r="S22" i="3" s="1"/>
  <c r="Z31" i="3" a="1"/>
  <c r="AD31" i="3" s="1"/>
  <c r="S31" i="3" a="1"/>
  <c r="W31" i="3" s="1"/>
  <c r="Z30" i="3" a="1"/>
  <c r="AD30" i="3" s="1"/>
  <c r="S30" i="3" a="1"/>
  <c r="W30" i="3" s="1"/>
  <c r="Z29" i="3" a="1"/>
  <c r="AD29" i="3" s="1"/>
  <c r="S29" i="3" a="1"/>
  <c r="W29" i="3" s="1"/>
  <c r="Z28" i="3" a="1"/>
  <c r="AD28" i="3" s="1"/>
  <c r="S28" i="3" a="1"/>
  <c r="W28" i="3" s="1"/>
  <c r="Z27" i="3" a="1"/>
  <c r="AD27" i="3" s="1"/>
  <c r="S27" i="3" a="1"/>
  <c r="W27" i="3" s="1"/>
  <c r="Z26" i="3" a="1"/>
  <c r="AD26" i="3" s="1"/>
  <c r="S26" i="3" a="1"/>
  <c r="S26" i="3" s="1"/>
  <c r="Z25" i="3" a="1"/>
  <c r="AD25" i="3" s="1"/>
  <c r="S25" i="3" a="1"/>
  <c r="W25" i="3" s="1"/>
  <c r="AD24" i="3"/>
  <c r="AE24" i="3" s="1"/>
  <c r="Z24" i="3"/>
  <c r="Z24" i="3" a="1"/>
  <c r="S24" i="3" a="1"/>
  <c r="W24" i="3" s="1"/>
  <c r="Z23" i="3" a="1"/>
  <c r="AD23" i="3" s="1"/>
  <c r="W23" i="3"/>
  <c r="X23" i="3" s="1"/>
  <c r="S23" i="3"/>
  <c r="S23" i="3" a="1"/>
  <c r="Z22" i="3" a="1"/>
  <c r="Z22" i="3" s="1"/>
  <c r="W22" i="3"/>
  <c r="Z21" i="3" a="1"/>
  <c r="Z21" i="3" s="1"/>
  <c r="S21" i="3" a="1"/>
  <c r="W21" i="3" s="1"/>
  <c r="Z20" i="3" a="1"/>
  <c r="AD20" i="3" s="1"/>
  <c r="S20" i="3" a="1"/>
  <c r="W20" i="3" s="1"/>
  <c r="Z19" i="3" a="1"/>
  <c r="Z19" i="3" s="1"/>
  <c r="W19" i="3"/>
  <c r="S19" i="3"/>
  <c r="S19" i="3" a="1"/>
  <c r="Z18" i="3" a="1"/>
  <c r="AD18" i="3" s="1"/>
  <c r="S18" i="3" a="1"/>
  <c r="S18" i="3" s="1"/>
  <c r="Z17" i="3" a="1"/>
  <c r="AD17" i="3" s="1"/>
  <c r="S17" i="3" a="1"/>
  <c r="S17" i="3" s="1"/>
  <c r="Z16" i="3" a="1"/>
  <c r="Z16" i="3" s="1"/>
  <c r="S16" i="3" a="1"/>
  <c r="W16" i="3" s="1"/>
  <c r="AK15" i="3" a="1"/>
  <c r="AK15" i="3" s="1"/>
  <c r="AE31" i="3" l="1"/>
  <c r="AD21" i="3"/>
  <c r="AE21" i="3" s="1"/>
  <c r="Z31" i="3"/>
  <c r="AV19" i="3"/>
  <c r="AU18" i="3"/>
  <c r="AV20" i="3"/>
  <c r="X20" i="3"/>
  <c r="X22" i="3"/>
  <c r="X27" i="3"/>
  <c r="AW15" i="3"/>
  <c r="AW14" i="3"/>
  <c r="AV13" i="3"/>
  <c r="X16" i="3"/>
  <c r="X29" i="3"/>
  <c r="S29" i="3"/>
  <c r="Z20" i="3"/>
  <c r="AE20" i="3" s="1"/>
  <c r="W18" i="3"/>
  <c r="Z23" i="3"/>
  <c r="AE23" i="3" s="1"/>
  <c r="AF23" i="3" s="1"/>
  <c r="Z26" i="3"/>
  <c r="AE26" i="3" s="1"/>
  <c r="Z29" i="3"/>
  <c r="AE29" i="3" s="1"/>
  <c r="AF29" i="3" s="1"/>
  <c r="Z18" i="3"/>
  <c r="AE18" i="3" s="1"/>
  <c r="AF18" i="3" s="1"/>
  <c r="S21" i="3"/>
  <c r="X21" i="3" s="1"/>
  <c r="S24" i="3"/>
  <c r="X24" i="3" s="1"/>
  <c r="S27" i="3"/>
  <c r="S30" i="3"/>
  <c r="X30" i="3" s="1"/>
  <c r="S16" i="3"/>
  <c r="W26" i="3"/>
  <c r="Z27" i="3"/>
  <c r="AE27" i="3" s="1"/>
  <c r="AF27" i="3" s="1"/>
  <c r="AD16" i="3"/>
  <c r="AE16" i="3" s="1"/>
  <c r="AD19" i="3"/>
  <c r="AE19" i="3" s="1"/>
  <c r="S25" i="3"/>
  <c r="X25" i="3" s="1"/>
  <c r="S28" i="3"/>
  <c r="X28" i="3" s="1"/>
  <c r="W17" i="3"/>
  <c r="AD22" i="3"/>
  <c r="AE22" i="3" s="1"/>
  <c r="Z25" i="3"/>
  <c r="AE25" i="3" s="1"/>
  <c r="Z28" i="3"/>
  <c r="AE28" i="3" s="1"/>
  <c r="X19" i="3"/>
  <c r="Z30" i="3"/>
  <c r="AE30" i="3" s="1"/>
  <c r="S31" i="3"/>
  <c r="X31" i="3" s="1"/>
  <c r="Z17" i="3"/>
  <c r="AE17" i="3" s="1"/>
  <c r="AF17" i="3" s="1"/>
  <c r="S20" i="3"/>
  <c r="Y28" i="3" l="1"/>
  <c r="Y16" i="3"/>
  <c r="AF31" i="3"/>
  <c r="AF30" i="3"/>
  <c r="AF28" i="3"/>
  <c r="AF25" i="3"/>
  <c r="AF22" i="3"/>
  <c r="X17" i="3"/>
  <c r="Y17" i="3"/>
  <c r="AG17" i="3" s="1"/>
  <c r="AF16" i="3"/>
  <c r="Y27" i="3"/>
  <c r="AG27" i="3" s="1"/>
  <c r="AF26" i="3"/>
  <c r="Y23" i="3"/>
  <c r="AG23" i="3" s="1"/>
  <c r="Y25" i="3"/>
  <c r="AF20" i="3"/>
  <c r="Y19" i="3"/>
  <c r="Y31" i="3"/>
  <c r="Y24" i="3"/>
  <c r="Y22" i="3"/>
  <c r="AG22" i="3"/>
  <c r="AF19" i="3"/>
  <c r="Y26" i="3"/>
  <c r="X26" i="3"/>
  <c r="AF24" i="3"/>
  <c r="Y18" i="3"/>
  <c r="AG18" i="3" s="1"/>
  <c r="X18" i="3"/>
  <c r="AF21" i="3"/>
  <c r="Y30" i="3"/>
  <c r="Y21" i="3"/>
  <c r="Y20" i="3"/>
  <c r="Y29" i="3"/>
  <c r="AG29" i="3" s="1"/>
  <c r="AG28" i="3" l="1"/>
  <c r="AG24" i="3"/>
  <c r="AG19" i="3"/>
  <c r="AG16" i="3"/>
  <c r="AG30" i="3"/>
  <c r="AG31" i="3"/>
  <c r="AG25" i="3"/>
  <c r="AG21" i="3"/>
  <c r="AG20" i="3"/>
  <c r="AG2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<sst xmlns="http://schemas.openxmlformats.org/spreadsheetml/2006/main" count="162" uniqueCount="83">
  <si>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</si>
  <si>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</si>
  <si>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</si>
  <si>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</si>
  <si>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</si>
  <si>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</si>
  <si>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</si>
  <si>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</si>
  <si>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5:45:27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</si>
  <si>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</si>
  <si>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</si>
  <si>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</si>
  <si>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</si>
  <si>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</si>
  <si>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</si>
  <si>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</si>
  <si>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</si>
  <si>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</si>
  <si>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</si>
  <si>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</si>
  <si>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</si>
  <si>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</si>
  <si>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</si>
  <si>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</si>
  <si>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</si>
  <si>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2/07/2025 5:45:27 PM</t>
  </si>
  <si>
    <t>Temperature: 23.5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</si>
  <si>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</si>
  <si>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</si>
  <si>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</si>
  <si>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</si>
  <si>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</si>
  <si>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</si>
  <si>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</si>
  <si>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</si>
  <si>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</si>
  <si>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</si>
  <si>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2/07/2025 5:45:42 PM</t>
  </si>
  <si>
    <t>Label: protein</t>
  </si>
  <si>
    <t>Temperature: 23.4 °C</t>
  </si>
  <si>
    <t>2/07/2025 5:45:55 PM</t>
  </si>
  <si>
    <t>5:46:31 PM</t>
  </si>
  <si>
    <t>2/07/2025 5:46:31 PM</t>
  </si>
  <si>
    <t>2/07/2025 5:46:44 PM</t>
  </si>
  <si>
    <t>2/07/2025 5:46:57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</si>
  <si>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</si>
  <si>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</si>
  <si>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</si>
  <si>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</si>
  <si>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</si>
  <si>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</si>
  <si>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</si>
  <si>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</si>
  <si>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</si>
  <si>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</si>
  <si>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</si>
  <si>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</si>
  <si>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</si>
  <si>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</si>
  <si>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</si>
  <si>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</si>
  <si>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</si>
  <si>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</si>
  <si>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</si>
  <si>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</si>
  <si>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</si>
  <si>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</si>
  <si>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</si>
  <si>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B8.07A.3</t>
  </si>
  <si>
    <t>B8.07A.4</t>
  </si>
  <si>
    <t>B8.07B.1</t>
  </si>
  <si>
    <t>B8.07B.2</t>
  </si>
  <si>
    <t>B8.07C.2</t>
  </si>
  <si>
    <t>B8.07D.2</t>
  </si>
  <si>
    <t>B8.07D.3</t>
  </si>
  <si>
    <t>B8.77A.4</t>
  </si>
  <si>
    <t>B8.77A.3</t>
  </si>
  <si>
    <t>B8.77B.1</t>
  </si>
  <si>
    <t>B8.77B.4</t>
  </si>
  <si>
    <t>B8.77C.3</t>
  </si>
  <si>
    <t>B8.77C.2</t>
  </si>
  <si>
    <t>B8.77D.3</t>
  </si>
  <si>
    <t>B8.77D.4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</si>
</sst>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L9" zoomScale="80" workbookViewId="0">
      <selection activeCell="R16" sqref="R16:AG31"/>
    </sheetView>
  </sheetViews>
  <sheetFormatPr defaultRowHeight="14.5" x14ac:dyDescent="0.35"/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45695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45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0.9556x + 0.0761   (R² = 0.9976)</v>
      </c>
    </row>
    <row r="14" spans="1:49" ht="15" thickBot="1" x14ac:dyDescent="0.4">
      <c r="AJ14" t="s">
        <v>46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47</v>
      </c>
      <c r="AW14">
        <f>SLOPE(_xlfn.ANCHORARRAY(AK15),AK14:AT14)</f>
        <v>0.9555766215251178</v>
      </c>
    </row>
    <row r="15" spans="1:49" ht="15" thickBot="1" x14ac:dyDescent="0.4">
      <c r="A15" t="s">
        <v>16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J15" t="s">
        <v>63</v>
      </c>
      <c r="AK15" cm="1">
        <f t="array" ref="AK15:AT15">B31:K31</f>
        <v>0.80659997463226318</v>
      </c>
      <c r="AL15">
        <v>0.47710001468658447</v>
      </c>
      <c r="AM15">
        <v>0.2736000120639801</v>
      </c>
      <c r="AN15">
        <v>0.16969999670982361</v>
      </c>
      <c r="AO15">
        <v>0.11789999902248383</v>
      </c>
      <c r="AP15">
        <v>9.3999996781349182E-2</v>
      </c>
      <c r="AQ15">
        <v>8.5400000214576721E-2</v>
      </c>
      <c r="AR15">
        <v>8.2599997520446777E-2</v>
      </c>
      <c r="AS15">
        <v>7.3799997568130493E-2</v>
      </c>
      <c r="AT15">
        <v>7.0699997246265411E-2</v>
      </c>
      <c r="AV15" t="s">
        <v>64</v>
      </c>
      <c r="AW15">
        <f>INTERCEPT(_xlfn.ANCHORARRAY(AK15),AK14:AT14)</f>
        <v>7.6122770373261095E-2</v>
      </c>
    </row>
    <row r="16" spans="1:49" x14ac:dyDescent="0.35">
      <c r="A16" t="s">
        <v>17</v>
      </c>
      <c r="E16" t="s">
        <v>18</v>
      </c>
      <c r="R16" s="7" t="s">
        <v>68</v>
      </c>
      <c r="S16" s="8" cm="1">
        <f t="array" ref="S16:V16">B49:E49</f>
        <v>4.5699998736381531E-2</v>
      </c>
      <c r="T16" s="9">
        <v>9.4599999487400055E-2</v>
      </c>
      <c r="U16" s="10">
        <v>9.4700001180171967E-2</v>
      </c>
      <c r="V16" s="10">
        <v>8.9900001883506775E-2</v>
      </c>
      <c r="W16" s="10">
        <f>AVERAGE(T16:V16)</f>
        <v>9.3066667517026261E-2</v>
      </c>
      <c r="X16" s="10">
        <f>W16-S16</f>
        <v>4.736666878064473E-2</v>
      </c>
      <c r="Y16" s="8">
        <f t="shared" ref="Y16:Y31" si="0">(W16-$AV$20)/$AV$19</f>
        <v>0.11860516404206976</v>
      </c>
      <c r="Z16" s="9" cm="1">
        <f t="array" ref="Z16:AC16">B24:E24</f>
        <v>4.0699999779462814E-2</v>
      </c>
      <c r="AA16" s="10">
        <v>0.14630000293254852</v>
      </c>
      <c r="AB16" s="10">
        <v>0.1500999927520752</v>
      </c>
      <c r="AC16" s="10">
        <v>0.15369999408721924</v>
      </c>
      <c r="AD16" s="10">
        <f>AVERAGE(AA16:AC16)</f>
        <v>0.15003332992394766</v>
      </c>
      <c r="AE16" s="10">
        <f>AD16*4-Z16</f>
        <v>0.55943331991632783</v>
      </c>
      <c r="AF16" s="10">
        <f>(AE16-$AW$15)/$AW$14</f>
        <v>0.50577895969419406</v>
      </c>
      <c r="AG16" s="10">
        <f t="shared" ref="AG16:AG31" si="1">AF16/Y16</f>
        <v>4.2643923962264587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1" t="s">
        <v>69</v>
      </c>
      <c r="S17" s="8" cm="1">
        <f t="array" ref="S17:V17">F49:I49</f>
        <v>4.6700000762939453E-2</v>
      </c>
      <c r="T17" s="9">
        <v>9.7599998116493225E-2</v>
      </c>
      <c r="U17" s="10">
        <v>0.10069999843835831</v>
      </c>
      <c r="V17" s="10">
        <v>9.5700003206729889E-2</v>
      </c>
      <c r="W17" s="10">
        <f t="shared" ref="W17:W31" si="2">AVERAGE(T17:V17)</f>
        <v>9.7999999920527145E-2</v>
      </c>
      <c r="X17" s="10">
        <f t="shared" ref="X17:X27" si="3">W17-S17</f>
        <v>5.1299999157587692E-2</v>
      </c>
      <c r="Y17" s="8">
        <f t="shared" si="0"/>
        <v>0.14731815294645265</v>
      </c>
      <c r="Z17" s="9" cm="1">
        <f t="array" ref="Z17:AC17">F24:I24</f>
        <v>3.880000114440918E-2</v>
      </c>
      <c r="AA17" s="10">
        <v>0.10540000349283218</v>
      </c>
      <c r="AB17" s="10">
        <v>0.10360000282526016</v>
      </c>
      <c r="AC17" s="10">
        <v>0.10520000010728836</v>
      </c>
      <c r="AD17" s="10">
        <f t="shared" ref="AD17:AD31" si="4">AVERAGE(AA17:AC17)</f>
        <v>0.10473333547512691</v>
      </c>
      <c r="AE17" s="10">
        <f t="shared" ref="AE17:AE31" si="5">AD17*4-Z17</f>
        <v>0.38013334075609845</v>
      </c>
      <c r="AF17" s="10">
        <f t="shared" ref="AF17:AF31" si="6">(AE17-$AW$15)/$AW$14</f>
        <v>0.31814358318816016</v>
      </c>
      <c r="AG17" s="10">
        <f t="shared" si="1"/>
        <v>2.1595680968373214</v>
      </c>
      <c r="AH17">
        <v>2</v>
      </c>
      <c r="AJ17" t="s">
        <v>65</v>
      </c>
    </row>
    <row r="18" spans="1:48" ht="15" thickBot="1" x14ac:dyDescent="0.4">
      <c r="A18" t="s">
        <v>21</v>
      </c>
      <c r="E18">
        <v>30</v>
      </c>
      <c r="R18" s="11" t="s">
        <v>70</v>
      </c>
      <c r="S18" s="8" cm="1">
        <f t="array" ref="S18:V18">J49:M49</f>
        <v>4.4300001114606857E-2</v>
      </c>
      <c r="T18" s="9">
        <v>0.11140000075101852</v>
      </c>
      <c r="U18" s="10">
        <v>9.8499998450279236E-2</v>
      </c>
      <c r="V18" s="10">
        <v>0.10040000081062317</v>
      </c>
      <c r="W18" s="10">
        <f t="shared" si="2"/>
        <v>0.10343333333730698</v>
      </c>
      <c r="X18" s="10">
        <f t="shared" si="3"/>
        <v>5.9133332222700119E-2</v>
      </c>
      <c r="Y18" s="8">
        <f t="shared" si="0"/>
        <v>0.17894124852361326</v>
      </c>
      <c r="Z18" s="9" cm="1">
        <f t="array" ref="Z18:AC18">J24:M24</f>
        <v>3.880000114440918E-2</v>
      </c>
      <c r="AA18" s="10">
        <v>0.10109999775886536</v>
      </c>
      <c r="AB18" s="10">
        <v>9.8700001835823059E-2</v>
      </c>
      <c r="AC18" s="10">
        <v>0.1005999967455864</v>
      </c>
      <c r="AD18" s="10">
        <f t="shared" si="4"/>
        <v>0.10013333211342494</v>
      </c>
      <c r="AE18" s="10">
        <f t="shared" si="5"/>
        <v>0.36173332730929059</v>
      </c>
      <c r="AF18" s="10">
        <f t="shared" si="6"/>
        <v>0.29888817966286135</v>
      </c>
      <c r="AG18" s="10">
        <f t="shared" si="1"/>
        <v>1.6703145983885308</v>
      </c>
      <c r="AH18">
        <v>3</v>
      </c>
      <c r="AJ18" t="s">
        <v>66</v>
      </c>
      <c r="AK18" s="5">
        <v>2</v>
      </c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2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0.1718x + 0.0727   (R² = 0.9931)</v>
      </c>
    </row>
    <row r="19" spans="1:48" x14ac:dyDescent="0.35">
      <c r="A19" t="s">
        <v>22</v>
      </c>
      <c r="E19">
        <v>0</v>
      </c>
      <c r="F19" t="s">
        <v>23</v>
      </c>
      <c r="R19" s="11" t="s">
        <v>71</v>
      </c>
      <c r="S19" s="8" cm="1">
        <f t="array" ref="S19:V19">B50:E50</f>
        <v>4.479999840259552E-2</v>
      </c>
      <c r="T19" s="9">
        <v>8.35999995470047E-2</v>
      </c>
      <c r="U19" s="10">
        <v>7.9499997198581696E-2</v>
      </c>
      <c r="V19" s="10">
        <v>8.190000057220459E-2</v>
      </c>
      <c r="W19" s="10">
        <f t="shared" si="2"/>
        <v>8.1666665772597E-2</v>
      </c>
      <c r="X19" s="10">
        <f t="shared" si="3"/>
        <v>3.686666737000148E-2</v>
      </c>
      <c r="Y19" s="8">
        <f t="shared" si="0"/>
        <v>5.2254856212526783E-2</v>
      </c>
      <c r="Z19" s="9" cm="1">
        <f t="array" ref="Z19:AC19">B25:E25</f>
        <v>4.1600000113248825E-2</v>
      </c>
      <c r="AA19" s="8">
        <v>0.10819999873638153</v>
      </c>
      <c r="AB19" s="10">
        <v>0.10159999877214432</v>
      </c>
      <c r="AC19" s="10">
        <v>0.10029999911785126</v>
      </c>
      <c r="AD19" s="10">
        <f t="shared" si="4"/>
        <v>0.1033666655421257</v>
      </c>
      <c r="AE19" s="10">
        <f t="shared" si="5"/>
        <v>0.37186666205525398</v>
      </c>
      <c r="AF19" s="10">
        <f t="shared" si="6"/>
        <v>0.30949259852127842</v>
      </c>
      <c r="AG19" s="10">
        <f t="shared" si="1"/>
        <v>5.9227528492765309</v>
      </c>
      <c r="AH19">
        <v>4</v>
      </c>
      <c r="AJ19" t="s">
        <v>63</v>
      </c>
      <c r="AK19">
        <v>0.41100001335144043</v>
      </c>
      <c r="AL19">
        <v>0.2460000067949295</v>
      </c>
      <c r="AM19">
        <v>0.17460000514984131</v>
      </c>
      <c r="AN19">
        <v>0.11739999800920486</v>
      </c>
      <c r="AO19">
        <v>9.960000216960907E-2</v>
      </c>
      <c r="AP19">
        <v>8.9699998497962952E-2</v>
      </c>
      <c r="AQ19">
        <v>6.6200003027915955E-2</v>
      </c>
      <c r="AR19">
        <v>5.8899998664855957E-2</v>
      </c>
      <c r="AU19" t="s">
        <v>47</v>
      </c>
      <c r="AV19">
        <f>SLOPE(AK19:AR19,AK18:AR18)</f>
        <v>0.17181535575865592</v>
      </c>
    </row>
    <row r="20" spans="1:48" x14ac:dyDescent="0.35">
      <c r="A20" t="s">
        <v>24</v>
      </c>
      <c r="B20" s="2" t="s">
        <v>42</v>
      </c>
      <c r="R20" s="11" t="s">
        <v>72</v>
      </c>
      <c r="S20" s="8" cm="1">
        <f t="array" ref="S20:V20">F50:I50</f>
        <v>5.4999999701976776E-2</v>
      </c>
      <c r="T20" s="10">
        <v>8.5199996829032898E-2</v>
      </c>
      <c r="U20" s="10">
        <v>8.8600002229213715E-2</v>
      </c>
      <c r="V20" s="10">
        <v>9.0000003576278687E-2</v>
      </c>
      <c r="W20" s="10">
        <f t="shared" si="2"/>
        <v>8.7933334211508438E-2</v>
      </c>
      <c r="X20" s="10">
        <f t="shared" si="3"/>
        <v>3.2933334509531662E-2</v>
      </c>
      <c r="Y20" s="8">
        <f t="shared" si="0"/>
        <v>8.8728129577650486E-2</v>
      </c>
      <c r="Z20" s="10" cm="1">
        <f t="array" ref="Z20:AC20">F25:I25</f>
        <v>4.2899999767541885E-2</v>
      </c>
      <c r="AA20" s="10">
        <v>0.17129999399185181</v>
      </c>
      <c r="AB20" s="10">
        <v>0.16449999809265137</v>
      </c>
      <c r="AC20" s="10">
        <v>0.17309999465942383</v>
      </c>
      <c r="AD20" s="10">
        <f t="shared" si="4"/>
        <v>0.16963332891464233</v>
      </c>
      <c r="AE20" s="10">
        <f t="shared" si="5"/>
        <v>0.63563331589102745</v>
      </c>
      <c r="AF20" s="10">
        <f t="shared" si="6"/>
        <v>0.58552138354408179</v>
      </c>
      <c r="AG20" s="10">
        <f t="shared" si="1"/>
        <v>6.5990502260240067</v>
      </c>
      <c r="AH20">
        <v>5</v>
      </c>
      <c r="AU20" t="s">
        <v>67</v>
      </c>
      <c r="AV20">
        <f>INTERCEPT(AK19:AR19,AK18:AR18)</f>
        <v>7.2688479062324299E-2</v>
      </c>
    </row>
    <row r="21" spans="1:48" x14ac:dyDescent="0.35">
      <c r="R21" s="11" t="s">
        <v>72</v>
      </c>
      <c r="S21" s="8" cm="1">
        <f t="array" ref="S21:V21">J50:M50</f>
        <v>4.8000000417232513E-2</v>
      </c>
      <c r="T21" s="10">
        <v>9.3599997460842133E-2</v>
      </c>
      <c r="U21" s="10">
        <v>9.3900002539157867E-2</v>
      </c>
      <c r="V21" s="10">
        <v>9.0099997818470001E-2</v>
      </c>
      <c r="W21" s="10">
        <f t="shared" si="2"/>
        <v>9.2533332606156662E-2</v>
      </c>
      <c r="X21" s="10">
        <f t="shared" si="3"/>
        <v>4.4533332188924149E-2</v>
      </c>
      <c r="Y21" s="8">
        <f t="shared" si="0"/>
        <v>0.11550104736684803</v>
      </c>
      <c r="Z21" s="10" cm="1">
        <f t="array" ref="Z21:AC21">J25:M25</f>
        <v>4.3000001460313797E-2</v>
      </c>
      <c r="AA21" s="10">
        <v>0.15739999711513519</v>
      </c>
      <c r="AB21" s="10">
        <v>0.15999999642372131</v>
      </c>
      <c r="AC21" s="10">
        <v>0.15819999575614929</v>
      </c>
      <c r="AD21" s="10">
        <f t="shared" si="4"/>
        <v>0.15853332976500192</v>
      </c>
      <c r="AE21" s="10">
        <f t="shared" si="5"/>
        <v>0.5911333175996939</v>
      </c>
      <c r="AF21" s="10">
        <f t="shared" si="6"/>
        <v>0.53895264453463343</v>
      </c>
      <c r="AG21" s="10">
        <f t="shared" si="1"/>
        <v>4.6662143488867409</v>
      </c>
      <c r="AH21">
        <v>6</v>
      </c>
    </row>
    <row r="22" spans="1:48" x14ac:dyDescent="0.35">
      <c r="B22" t="s">
        <v>39</v>
      </c>
      <c r="R22" s="11" t="s">
        <v>73</v>
      </c>
      <c r="S22" s="8" cm="1">
        <f t="array" ref="S22:V22">B51:E51</f>
        <v>5.5399999022483826E-2</v>
      </c>
      <c r="T22" s="10">
        <v>0.10279999673366547</v>
      </c>
      <c r="U22" s="10">
        <v>9.5799997448921204E-2</v>
      </c>
      <c r="V22" s="10">
        <v>0.13590000569820404</v>
      </c>
      <c r="W22" s="10">
        <f t="shared" si="2"/>
        <v>0.11149999996026357</v>
      </c>
      <c r="X22" s="10">
        <f t="shared" si="3"/>
        <v>5.610000093777974E-2</v>
      </c>
      <c r="Y22" s="8">
        <f>(X22-$AV$20)/$AV$19</f>
        <v>-9.6548286102238243E-2</v>
      </c>
      <c r="Z22" s="10" cm="1">
        <f t="array" ref="Z22:AC22">B26:E26</f>
        <v>4.5000001788139343E-2</v>
      </c>
      <c r="AA22" s="10">
        <v>0.16459999978542328</v>
      </c>
      <c r="AB22" s="10">
        <v>0.14939999580383301</v>
      </c>
      <c r="AC22" s="10">
        <v>0.15950000286102295</v>
      </c>
      <c r="AD22" s="10">
        <f t="shared" si="4"/>
        <v>0.15783333281675974</v>
      </c>
      <c r="AE22" s="10">
        <f t="shared" si="5"/>
        <v>0.5863333294788996</v>
      </c>
      <c r="AF22" s="10">
        <f>(AE22-$AW$15)/$AW$14</f>
        <v>0.53392951189129456</v>
      </c>
      <c r="AG22" s="10">
        <f t="shared" si="1"/>
        <v>-5.5301811502474374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1" t="s">
        <v>74</v>
      </c>
      <c r="S23" s="8" cm="1">
        <f t="array" ref="S23:V23">F51:I51</f>
        <v>5.7999998331069946E-2</v>
      </c>
      <c r="T23" s="10">
        <v>0.13130000233650208</v>
      </c>
      <c r="U23" s="10">
        <v>0.10670000314712524</v>
      </c>
      <c r="V23" s="10">
        <v>0.10170000046491623</v>
      </c>
      <c r="W23" s="10">
        <f t="shared" si="2"/>
        <v>0.11323333531618118</v>
      </c>
      <c r="X23" s="10">
        <f t="shared" si="3"/>
        <v>5.5233336985111237E-2</v>
      </c>
      <c r="Y23" s="8">
        <f t="shared" ref="Y23:Y31" si="7">(W23-$AV$20)/$AV$19</f>
        <v>0.23597923523674494</v>
      </c>
      <c r="Z23" s="10" cm="1">
        <f t="array" ref="Z23:AC23">F26:I26</f>
        <v>4.6100001782178879E-2</v>
      </c>
      <c r="AA23" s="10">
        <v>0.1882999986410141</v>
      </c>
      <c r="AB23" s="10">
        <v>0.19439999759197235</v>
      </c>
      <c r="AC23" s="10">
        <v>0.19120000302791595</v>
      </c>
      <c r="AD23" s="10">
        <f t="shared" si="4"/>
        <v>0.19129999975363413</v>
      </c>
      <c r="AE23" s="10">
        <f t="shared" si="5"/>
        <v>0.71909999723235762</v>
      </c>
      <c r="AF23" s="10">
        <f t="shared" ref="AF23:AF31" si="8">(AE23-$AW$15)/$AW$14</f>
        <v>0.67286831047927176</v>
      </c>
      <c r="AG23" s="10">
        <f t="shared" si="1"/>
        <v>2.8513877918293113</v>
      </c>
      <c r="AH23">
        <v>8</v>
      </c>
    </row>
    <row r="24" spans="1:48" x14ac:dyDescent="0.35">
      <c r="A24" s="3" t="s">
        <v>28</v>
      </c>
      <c r="B24">
        <v>4.0699999779462814E-2</v>
      </c>
      <c r="C24">
        <v>0.14630000293254852</v>
      </c>
      <c r="D24">
        <v>0.1500999927520752</v>
      </c>
      <c r="E24">
        <v>0.15369999408721924</v>
      </c>
      <c r="F24">
        <v>3.880000114440918E-2</v>
      </c>
      <c r="G24">
        <v>0.10540000349283218</v>
      </c>
      <c r="H24">
        <v>0.10360000282526016</v>
      </c>
      <c r="I24">
        <v>0.10520000010728836</v>
      </c>
      <c r="J24">
        <v>3.880000114440918E-2</v>
      </c>
      <c r="K24">
        <v>0.10109999775886536</v>
      </c>
      <c r="L24">
        <v>9.8700001835823059E-2</v>
      </c>
      <c r="M24">
        <v>0.1005999967455864</v>
      </c>
      <c r="R24" s="11" t="s">
        <v>75</v>
      </c>
      <c r="S24" s="8" cm="1">
        <f t="array" ref="S24:V24">B52:E52</f>
        <v>5.0400000065565109E-2</v>
      </c>
      <c r="T24" s="10">
        <v>0.11680000275373459</v>
      </c>
      <c r="U24" s="10">
        <v>0.12999999523162842</v>
      </c>
      <c r="V24" s="10">
        <v>0.12989999353885651</v>
      </c>
      <c r="W24" s="10">
        <f t="shared" si="2"/>
        <v>0.1255666638414065</v>
      </c>
      <c r="X24" s="10">
        <f t="shared" si="3"/>
        <v>7.5166663775841386E-2</v>
      </c>
      <c r="Y24" s="8">
        <f t="shared" si="7"/>
        <v>0.30776169304307505</v>
      </c>
      <c r="Z24" s="10" cm="1">
        <f t="array" ref="Z24:AC24">B27:E27</f>
        <v>4.4199999421834946E-2</v>
      </c>
      <c r="AA24" s="10">
        <v>0.1445000022649765</v>
      </c>
      <c r="AB24" s="10">
        <v>0.15309999883174896</v>
      </c>
      <c r="AC24" s="10">
        <v>0.14900000393390656</v>
      </c>
      <c r="AD24" s="10">
        <f t="shared" si="4"/>
        <v>0.14886666834354401</v>
      </c>
      <c r="AE24" s="10">
        <f t="shared" si="5"/>
        <v>0.55126667395234108</v>
      </c>
      <c r="AF24" s="10">
        <f t="shared" si="8"/>
        <v>0.49723265814178419</v>
      </c>
      <c r="AG24" s="10">
        <f t="shared" si="1"/>
        <v>1.6156418078717494</v>
      </c>
      <c r="AH24">
        <v>9</v>
      </c>
    </row>
    <row r="25" spans="1:48" x14ac:dyDescent="0.35">
      <c r="A25" s="3" t="s">
        <v>29</v>
      </c>
      <c r="B25">
        <v>4.1600000113248825E-2</v>
      </c>
      <c r="C25">
        <v>0.10819999873638153</v>
      </c>
      <c r="D25">
        <v>0.10159999877214432</v>
      </c>
      <c r="E25">
        <v>0.10029999911785126</v>
      </c>
      <c r="F25">
        <v>4.2899999767541885E-2</v>
      </c>
      <c r="G25">
        <v>0.17129999399185181</v>
      </c>
      <c r="H25">
        <v>0.16449999809265137</v>
      </c>
      <c r="I25">
        <v>0.17309999465942383</v>
      </c>
      <c r="J25">
        <v>4.3000001460313797E-2</v>
      </c>
      <c r="K25">
        <v>0.15739999711513519</v>
      </c>
      <c r="L25">
        <v>0.15999999642372131</v>
      </c>
      <c r="M25">
        <v>0.15819999575614929</v>
      </c>
      <c r="R25" s="11" t="s">
        <v>76</v>
      </c>
      <c r="S25" s="8" cm="1">
        <f t="array" ref="S25:V25">F52:I52</f>
        <v>5.6699998676776886E-2</v>
      </c>
      <c r="T25" s="10">
        <v>0.10939999669790268</v>
      </c>
      <c r="U25" s="10">
        <v>0.11089999973773956</v>
      </c>
      <c r="V25" s="10">
        <v>0.1160999983549118</v>
      </c>
      <c r="W25" s="10">
        <f t="shared" si="2"/>
        <v>0.11213333159685135</v>
      </c>
      <c r="X25" s="10">
        <f t="shared" si="3"/>
        <v>5.5433332920074463E-2</v>
      </c>
      <c r="Y25" s="8">
        <f t="shared" si="7"/>
        <v>0.22957699188385758</v>
      </c>
      <c r="Z25" s="10" cm="1">
        <f t="array" ref="Z25:AC25">F27:I27</f>
        <v>4.5899998396635056E-2</v>
      </c>
      <c r="AA25" s="10">
        <v>0.15860000252723694</v>
      </c>
      <c r="AB25" s="10">
        <v>0.16529999673366547</v>
      </c>
      <c r="AC25" s="10">
        <v>0.17659999430179596</v>
      </c>
      <c r="AD25" s="10">
        <f t="shared" si="4"/>
        <v>0.16683333118756613</v>
      </c>
      <c r="AE25" s="10">
        <f t="shared" si="5"/>
        <v>0.62143332635362947</v>
      </c>
      <c r="AF25" s="10">
        <f t="shared" si="8"/>
        <v>0.57066125698014958</v>
      </c>
      <c r="AG25" s="10">
        <f t="shared" si="1"/>
        <v>2.4857075279949905</v>
      </c>
      <c r="AH25">
        <v>10</v>
      </c>
    </row>
    <row r="26" spans="1:48" x14ac:dyDescent="0.35">
      <c r="A26" s="3" t="s">
        <v>30</v>
      </c>
      <c r="B26">
        <v>4.5000001788139343E-2</v>
      </c>
      <c r="C26">
        <v>0.16459999978542328</v>
      </c>
      <c r="D26">
        <v>0.14939999580383301</v>
      </c>
      <c r="E26">
        <v>0.15950000286102295</v>
      </c>
      <c r="F26">
        <v>4.6100001782178879E-2</v>
      </c>
      <c r="G26">
        <v>0.1882999986410141</v>
      </c>
      <c r="H26">
        <v>0.19439999759197235</v>
      </c>
      <c r="I26">
        <v>0.19120000302791595</v>
      </c>
      <c r="J26">
        <v>4.349999874830246E-2</v>
      </c>
      <c r="K26">
        <v>4.2100001126527786E-2</v>
      </c>
      <c r="L26">
        <v>4.309999942779541E-2</v>
      </c>
      <c r="M26">
        <v>4.2599998414516449E-2</v>
      </c>
      <c r="R26" s="11" t="s">
        <v>77</v>
      </c>
      <c r="S26" s="8" cm="1">
        <f t="array" ref="S26:V26">J52:M52</f>
        <v>4.9400001764297485E-2</v>
      </c>
      <c r="T26" s="10">
        <v>0.11389999836683273</v>
      </c>
      <c r="U26" s="10">
        <v>0.11129999905824661</v>
      </c>
      <c r="V26" s="10">
        <v>0.11420000344514847</v>
      </c>
      <c r="W26" s="10">
        <f t="shared" si="2"/>
        <v>0.11313333362340927</v>
      </c>
      <c r="X26" s="10">
        <f t="shared" si="3"/>
        <v>6.3733331859111786E-2</v>
      </c>
      <c r="Y26" s="8">
        <f t="shared" si="7"/>
        <v>0.23539720522941324</v>
      </c>
      <c r="Z26" s="10" cm="1">
        <f t="array" ref="Z26:AC26">J27:M27</f>
        <v>4.1600000113248825E-2</v>
      </c>
      <c r="AA26" s="10">
        <v>0.1120000034570694</v>
      </c>
      <c r="AB26" s="10">
        <v>0.11240000277757645</v>
      </c>
      <c r="AC26" s="10">
        <v>0.11270000040531158</v>
      </c>
      <c r="AD26" s="10">
        <f t="shared" si="4"/>
        <v>0.11236666887998581</v>
      </c>
      <c r="AE26" s="10">
        <f t="shared" si="5"/>
        <v>0.40786667540669441</v>
      </c>
      <c r="AF26" s="10">
        <f t="shared" si="8"/>
        <v>0.34716620055434588</v>
      </c>
      <c r="AG26" s="10">
        <f t="shared" si="1"/>
        <v>1.4748102052273939</v>
      </c>
      <c r="AH26">
        <v>11</v>
      </c>
    </row>
    <row r="27" spans="1:48" x14ac:dyDescent="0.35">
      <c r="A27" s="3" t="s">
        <v>31</v>
      </c>
      <c r="B27">
        <v>4.4199999421834946E-2</v>
      </c>
      <c r="C27">
        <v>0.1445000022649765</v>
      </c>
      <c r="D27">
        <v>0.15309999883174896</v>
      </c>
      <c r="E27">
        <v>0.14900000393390656</v>
      </c>
      <c r="F27">
        <v>4.5899998396635056E-2</v>
      </c>
      <c r="G27">
        <v>0.15860000252723694</v>
      </c>
      <c r="H27">
        <v>0.16529999673366547</v>
      </c>
      <c r="I27">
        <v>0.17659999430179596</v>
      </c>
      <c r="J27">
        <v>4.1600000113248825E-2</v>
      </c>
      <c r="K27">
        <v>0.1120000034570694</v>
      </c>
      <c r="L27">
        <v>0.11240000277757645</v>
      </c>
      <c r="M27">
        <v>0.11270000040531158</v>
      </c>
      <c r="R27" s="11" t="s">
        <v>78</v>
      </c>
      <c r="S27" s="8" cm="1">
        <f t="array" ref="S27:V27">B53:E53</f>
        <v>4.5299999415874481E-2</v>
      </c>
      <c r="T27" s="10">
        <v>0.10199999809265137</v>
      </c>
      <c r="U27" s="10">
        <v>9.4099998474121094E-2</v>
      </c>
      <c r="V27" s="10">
        <v>0.10890000313520432</v>
      </c>
      <c r="W27" s="10">
        <f t="shared" si="2"/>
        <v>0.10166666656732559</v>
      </c>
      <c r="X27" s="10">
        <f t="shared" si="3"/>
        <v>5.6366667151451111E-2</v>
      </c>
      <c r="Y27" s="8">
        <f t="shared" si="7"/>
        <v>0.16865889184960928</v>
      </c>
      <c r="Z27" s="10" cm="1">
        <f t="array" ref="Z27:AC27">B28:E28</f>
        <v>3.9400000125169754E-2</v>
      </c>
      <c r="AA27" s="10">
        <v>0.11370000243186951</v>
      </c>
      <c r="AB27" s="10">
        <v>0.11990000307559967</v>
      </c>
      <c r="AC27" s="10">
        <v>0.11760000139474869</v>
      </c>
      <c r="AD27" s="10">
        <f t="shared" si="4"/>
        <v>0.11706666896740596</v>
      </c>
      <c r="AE27" s="10">
        <f t="shared" si="5"/>
        <v>0.42886667574445408</v>
      </c>
      <c r="AF27" s="10">
        <f t="shared" si="8"/>
        <v>0.36914246061002126</v>
      </c>
      <c r="AG27" s="10">
        <f t="shared" si="1"/>
        <v>2.1886925531277668</v>
      </c>
      <c r="AH27">
        <v>12</v>
      </c>
    </row>
    <row r="28" spans="1:48" x14ac:dyDescent="0.35">
      <c r="A28" s="3" t="s">
        <v>32</v>
      </c>
      <c r="B28">
        <v>3.9400000125169754E-2</v>
      </c>
      <c r="C28">
        <v>0.11370000243186951</v>
      </c>
      <c r="D28">
        <v>0.11990000307559967</v>
      </c>
      <c r="E28">
        <v>0.11760000139474869</v>
      </c>
      <c r="F28">
        <v>4.439999908208847E-2</v>
      </c>
      <c r="G28">
        <v>0.20610000193119049</v>
      </c>
      <c r="H28">
        <v>0.20110000669956207</v>
      </c>
      <c r="I28">
        <v>0.21729999780654907</v>
      </c>
      <c r="J28">
        <v>4.8099998384714127E-2</v>
      </c>
      <c r="K28">
        <v>0.19050000607967377</v>
      </c>
      <c r="L28">
        <v>0.19810000061988831</v>
      </c>
      <c r="M28">
        <v>0.18950000405311584</v>
      </c>
      <c r="R28" s="11" t="s">
        <v>79</v>
      </c>
      <c r="S28" s="10" cm="1">
        <f t="array" ref="S28:V28">F53:I53</f>
        <v>5.6800000369548798E-2</v>
      </c>
      <c r="T28" s="10">
        <v>0.17810000479221344</v>
      </c>
      <c r="U28" s="10">
        <v>0.11259999871253967</v>
      </c>
      <c r="V28" s="10">
        <v>0.1177000030875206</v>
      </c>
      <c r="W28" s="10">
        <f t="shared" si="2"/>
        <v>0.1361333355307579</v>
      </c>
      <c r="X28" s="10">
        <f>W28-S28</f>
        <v>7.9333335161209106E-2</v>
      </c>
      <c r="Y28" s="8">
        <f t="shared" si="7"/>
        <v>0.36926185199390887</v>
      </c>
      <c r="Z28" s="10" cm="1">
        <f t="array" ref="Z28:AC28">F28:I28</f>
        <v>4.439999908208847E-2</v>
      </c>
      <c r="AA28" s="10">
        <v>0.20610000193119049</v>
      </c>
      <c r="AB28" s="10">
        <v>0.20110000669956207</v>
      </c>
      <c r="AC28" s="10">
        <v>0.21729999780654907</v>
      </c>
      <c r="AD28" s="10">
        <f t="shared" si="4"/>
        <v>0.20816666881243387</v>
      </c>
      <c r="AE28" s="10">
        <f t="shared" si="5"/>
        <v>0.78826667616764701</v>
      </c>
      <c r="AF28" s="10">
        <f t="shared" si="8"/>
        <v>0.74525044852791733</v>
      </c>
      <c r="AG28" s="10">
        <f t="shared" si="1"/>
        <v>2.0182167329329501</v>
      </c>
      <c r="AH28">
        <v>13</v>
      </c>
    </row>
    <row r="29" spans="1:48" x14ac:dyDescent="0.35">
      <c r="A29" s="3" t="s">
        <v>33</v>
      </c>
      <c r="B29">
        <v>4.7299999743700027E-2</v>
      </c>
      <c r="C29">
        <v>0.2223999947309494</v>
      </c>
      <c r="D29">
        <v>0.22619999945163727</v>
      </c>
      <c r="E29">
        <v>0.19020000100135803</v>
      </c>
      <c r="F29">
        <v>4.4100001454353333E-2</v>
      </c>
      <c r="G29">
        <v>0.15979999303817749</v>
      </c>
      <c r="H29">
        <v>0.15639999508857727</v>
      </c>
      <c r="I29">
        <v>0.16359999775886536</v>
      </c>
      <c r="J29">
        <v>3.9900001138448715E-2</v>
      </c>
      <c r="K29">
        <v>4.309999942779541E-2</v>
      </c>
      <c r="L29">
        <v>4.2700000107288361E-2</v>
      </c>
      <c r="M29">
        <v>4.3299999088048935E-2</v>
      </c>
      <c r="R29" s="11" t="s">
        <v>80</v>
      </c>
      <c r="S29" s="10" cm="1">
        <f t="array" ref="S29:V29">J53:M53</f>
        <v>5.2299998700618744E-2</v>
      </c>
      <c r="T29" s="10">
        <v>9.6500001847743988E-2</v>
      </c>
      <c r="U29" s="10">
        <v>9.6000000834465027E-2</v>
      </c>
      <c r="V29" s="10">
        <v>9.5399998128414154E-2</v>
      </c>
      <c r="W29" s="10">
        <f t="shared" si="2"/>
        <v>9.596666693687439E-2</v>
      </c>
      <c r="X29" s="10">
        <f t="shared" ref="X29:X31" si="9">W29-S29</f>
        <v>4.3666668236255646E-2</v>
      </c>
      <c r="Y29" s="8">
        <f t="shared" si="7"/>
        <v>0.13548374516215123</v>
      </c>
      <c r="Z29" s="10" cm="1">
        <f t="array" ref="Z29:AC29">J28:M28</f>
        <v>4.8099998384714127E-2</v>
      </c>
      <c r="AA29" s="10">
        <v>0.19050000607967377</v>
      </c>
      <c r="AB29" s="10">
        <v>0.19810000061988831</v>
      </c>
      <c r="AC29" s="10">
        <v>0.18950000405311584</v>
      </c>
      <c r="AD29" s="10">
        <f t="shared" si="4"/>
        <v>0.19270000358422598</v>
      </c>
      <c r="AE29" s="10">
        <f t="shared" si="5"/>
        <v>0.7227000159521898</v>
      </c>
      <c r="AF29" s="10">
        <f t="shared" si="8"/>
        <v>0.67663568887545567</v>
      </c>
      <c r="AG29" s="10">
        <f t="shared" si="1"/>
        <v>4.994220436301319</v>
      </c>
      <c r="AH29">
        <v>14</v>
      </c>
    </row>
    <row r="30" spans="1:48" x14ac:dyDescent="0.35">
      <c r="A30" s="3" t="s">
        <v>34</v>
      </c>
      <c r="B30">
        <v>4.2700000107288361E-2</v>
      </c>
      <c r="C30">
        <v>4.3299999088048935E-2</v>
      </c>
      <c r="D30">
        <v>4.3299999088048935E-2</v>
      </c>
      <c r="E30">
        <v>4.3400000780820847E-2</v>
      </c>
      <c r="F30">
        <v>4.2599998414516449E-2</v>
      </c>
      <c r="G30">
        <v>4.2399998754262924E-2</v>
      </c>
      <c r="H30">
        <v>4.3299999088048935E-2</v>
      </c>
      <c r="I30">
        <v>4.309999942779541E-2</v>
      </c>
      <c r="J30">
        <v>4.3299999088048935E-2</v>
      </c>
      <c r="K30">
        <v>4.2899999767541885E-2</v>
      </c>
      <c r="L30">
        <v>4.4199999421834946E-2</v>
      </c>
      <c r="M30">
        <v>4.309999942779541E-2</v>
      </c>
      <c r="R30" s="11" t="s">
        <v>81</v>
      </c>
      <c r="S30" s="10" cm="1">
        <f t="array" ref="S30:V30">B54:E54</f>
        <v>5.3599998354911804E-2</v>
      </c>
      <c r="T30" s="10">
        <v>0.11219999939203262</v>
      </c>
      <c r="U30" s="10">
        <v>0.11580000072717667</v>
      </c>
      <c r="V30" s="10">
        <v>0.12150000035762787</v>
      </c>
      <c r="W30" s="10">
        <f t="shared" si="2"/>
        <v>0.11650000015894572</v>
      </c>
      <c r="X30" s="10">
        <f t="shared" si="9"/>
        <v>6.290000180403392E-2</v>
      </c>
      <c r="Y30" s="8">
        <f t="shared" si="7"/>
        <v>0.25499188301982861</v>
      </c>
      <c r="Z30" s="10" cm="1">
        <f t="array" ref="Z30:AC30">B29:E29</f>
        <v>4.7299999743700027E-2</v>
      </c>
      <c r="AA30" s="10">
        <v>0.2223999947309494</v>
      </c>
      <c r="AB30" s="10">
        <v>0.22619999945163727</v>
      </c>
      <c r="AC30" s="10">
        <v>0.19020000100135803</v>
      </c>
      <c r="AD30" s="10">
        <f t="shared" si="4"/>
        <v>0.21293333172798157</v>
      </c>
      <c r="AE30" s="10">
        <f t="shared" si="5"/>
        <v>0.80443332716822624</v>
      </c>
      <c r="AF30" s="10">
        <f t="shared" si="8"/>
        <v>0.7621686638090498</v>
      </c>
      <c r="AG30" s="10">
        <f t="shared" si="1"/>
        <v>2.9889918643009596</v>
      </c>
      <c r="AH30">
        <v>15</v>
      </c>
    </row>
    <row r="31" spans="1:48" x14ac:dyDescent="0.35">
      <c r="A31" s="3" t="s">
        <v>35</v>
      </c>
      <c r="B31">
        <v>0.80659997463226318</v>
      </c>
      <c r="C31">
        <v>0.47710001468658447</v>
      </c>
      <c r="D31">
        <v>0.2736000120639801</v>
      </c>
      <c r="E31">
        <v>0.16969999670982361</v>
      </c>
      <c r="F31">
        <v>0.11789999902248383</v>
      </c>
      <c r="G31">
        <v>9.3999996781349182E-2</v>
      </c>
      <c r="H31">
        <v>8.5400000214576721E-2</v>
      </c>
      <c r="I31">
        <v>8.2599997520446777E-2</v>
      </c>
      <c r="J31">
        <v>7.3799997568130493E-2</v>
      </c>
      <c r="K31">
        <v>7.0699997246265411E-2</v>
      </c>
      <c r="L31">
        <v>4.3000001460313797E-2</v>
      </c>
      <c r="M31">
        <v>4.2599998414516449E-2</v>
      </c>
      <c r="R31" s="11" t="s">
        <v>82</v>
      </c>
      <c r="S31" s="10" cm="1">
        <f t="array" ref="S31:V31">F54:I54</f>
        <v>5.3199999034404755E-2</v>
      </c>
      <c r="T31" s="10">
        <v>0.11969999969005585</v>
      </c>
      <c r="U31" s="10">
        <v>0.11050000041723251</v>
      </c>
      <c r="V31" s="10">
        <v>0.11760000139474869</v>
      </c>
      <c r="W31" s="10">
        <f t="shared" si="2"/>
        <v>0.11593333383401234</v>
      </c>
      <c r="X31" s="10">
        <f t="shared" si="9"/>
        <v>6.273333479960759E-2</v>
      </c>
      <c r="Y31" s="8">
        <f t="shared" si="7"/>
        <v>0.25169377079678984</v>
      </c>
      <c r="Z31" s="10" cm="1">
        <f t="array" ref="Z31:AC31">F29:I29</f>
        <v>4.4100001454353333E-2</v>
      </c>
      <c r="AA31" s="10">
        <v>0.15979999303817749</v>
      </c>
      <c r="AB31" s="10">
        <v>0.15639999508857727</v>
      </c>
      <c r="AC31" s="10">
        <v>0.16359999775886536</v>
      </c>
      <c r="AD31" s="10">
        <f t="shared" si="4"/>
        <v>0.15993332862854004</v>
      </c>
      <c r="AE31" s="10">
        <f t="shared" si="5"/>
        <v>0.59563331305980682</v>
      </c>
      <c r="AF31" s="10">
        <f t="shared" si="8"/>
        <v>0.54366183829131087</v>
      </c>
      <c r="AG31" s="10">
        <f t="shared" si="1"/>
        <v>2.1600130848301666</v>
      </c>
      <c r="AH31">
        <v>16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26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4.5699998736381531E-2</v>
      </c>
      <c r="C49">
        <v>9.4599999487400055E-2</v>
      </c>
      <c r="D49">
        <v>9.4700001180171967E-2</v>
      </c>
      <c r="E49">
        <v>8.9900001883506775E-2</v>
      </c>
      <c r="F49">
        <v>4.6700000762939453E-2</v>
      </c>
      <c r="G49">
        <v>9.7599998116493225E-2</v>
      </c>
      <c r="H49">
        <v>0.10069999843835831</v>
      </c>
      <c r="I49">
        <v>9.5700003206729889E-2</v>
      </c>
      <c r="J49">
        <v>4.4300001114606857E-2</v>
      </c>
      <c r="K49">
        <v>0.11140000075101852</v>
      </c>
      <c r="L49">
        <v>9.8499998450279236E-2</v>
      </c>
      <c r="M49">
        <v>0.10040000081062317</v>
      </c>
    </row>
    <row r="50" spans="1:13" x14ac:dyDescent="0.35">
      <c r="A50" s="3" t="s">
        <v>29</v>
      </c>
      <c r="B50">
        <v>4.479999840259552E-2</v>
      </c>
      <c r="C50">
        <v>8.35999995470047E-2</v>
      </c>
      <c r="D50">
        <v>7.9499997198581696E-2</v>
      </c>
      <c r="E50">
        <v>8.190000057220459E-2</v>
      </c>
      <c r="F50">
        <v>5.4999999701976776E-2</v>
      </c>
      <c r="G50">
        <v>8.5199996829032898E-2</v>
      </c>
      <c r="H50">
        <v>8.8600002229213715E-2</v>
      </c>
      <c r="I50">
        <v>9.0000003576278687E-2</v>
      </c>
      <c r="J50">
        <v>4.8000000417232513E-2</v>
      </c>
      <c r="K50">
        <v>9.3599997460842133E-2</v>
      </c>
      <c r="L50">
        <v>9.3900002539157867E-2</v>
      </c>
      <c r="M50">
        <v>9.0099997818470001E-2</v>
      </c>
    </row>
    <row r="51" spans="1:13" x14ac:dyDescent="0.35">
      <c r="A51" s="3" t="s">
        <v>30</v>
      </c>
      <c r="B51">
        <v>5.5399999022483826E-2</v>
      </c>
      <c r="C51">
        <v>0.10279999673366547</v>
      </c>
      <c r="D51">
        <v>9.5799997448921204E-2</v>
      </c>
      <c r="E51">
        <v>0.13590000569820404</v>
      </c>
      <c r="F51">
        <v>5.7999998331069946E-2</v>
      </c>
      <c r="G51">
        <v>0.13130000233650208</v>
      </c>
      <c r="H51">
        <v>0.10670000314712524</v>
      </c>
      <c r="I51">
        <v>0.10170000046491623</v>
      </c>
      <c r="J51">
        <v>4.309999942779541E-2</v>
      </c>
      <c r="K51">
        <v>4.179999977350235E-2</v>
      </c>
      <c r="L51">
        <v>4.2399998754262924E-2</v>
      </c>
      <c r="M51">
        <v>4.2100001126527786E-2</v>
      </c>
    </row>
    <row r="52" spans="1:13" x14ac:dyDescent="0.35">
      <c r="A52" s="3" t="s">
        <v>31</v>
      </c>
      <c r="B52">
        <v>5.0400000065565109E-2</v>
      </c>
      <c r="C52">
        <v>0.11680000275373459</v>
      </c>
      <c r="D52">
        <v>0.12999999523162842</v>
      </c>
      <c r="E52">
        <v>0.12989999353885651</v>
      </c>
      <c r="F52">
        <v>5.6699998676776886E-2</v>
      </c>
      <c r="G52">
        <v>0.10939999669790268</v>
      </c>
      <c r="H52">
        <v>0.11089999973773956</v>
      </c>
      <c r="I52">
        <v>0.1160999983549118</v>
      </c>
      <c r="J52">
        <v>4.9400001764297485E-2</v>
      </c>
      <c r="K52">
        <v>0.11389999836683273</v>
      </c>
      <c r="L52">
        <v>0.11129999905824661</v>
      </c>
      <c r="M52">
        <v>0.11420000344514847</v>
      </c>
    </row>
    <row r="53" spans="1:13" x14ac:dyDescent="0.35">
      <c r="A53" s="3" t="s">
        <v>32</v>
      </c>
      <c r="B53">
        <v>4.5299999415874481E-2</v>
      </c>
      <c r="C53">
        <v>0.10199999809265137</v>
      </c>
      <c r="D53">
        <v>9.4099998474121094E-2</v>
      </c>
      <c r="E53">
        <v>0.10890000313520432</v>
      </c>
      <c r="F53">
        <v>5.6800000369548798E-2</v>
      </c>
      <c r="G53">
        <v>0.17810000479221344</v>
      </c>
      <c r="H53">
        <v>0.11259999871253967</v>
      </c>
      <c r="I53">
        <v>0.1177000030875206</v>
      </c>
      <c r="J53">
        <v>5.2299998700618744E-2</v>
      </c>
      <c r="K53">
        <v>9.6500001847743988E-2</v>
      </c>
      <c r="L53">
        <v>9.6000000834465027E-2</v>
      </c>
      <c r="M53">
        <v>9.5399998128414154E-2</v>
      </c>
    </row>
    <row r="54" spans="1:13" x14ac:dyDescent="0.35">
      <c r="A54" s="3" t="s">
        <v>33</v>
      </c>
      <c r="B54">
        <v>5.3599998354911804E-2</v>
      </c>
      <c r="C54">
        <v>0.11219999939203262</v>
      </c>
      <c r="D54">
        <v>0.11580000072717667</v>
      </c>
      <c r="E54">
        <v>0.12150000035762787</v>
      </c>
      <c r="F54">
        <v>5.3199999034404755E-2</v>
      </c>
      <c r="G54">
        <v>0.11969999969005585</v>
      </c>
      <c r="H54">
        <v>0.11050000041723251</v>
      </c>
      <c r="I54">
        <v>0.11760000139474869</v>
      </c>
      <c r="J54">
        <v>4.179999977350235E-2</v>
      </c>
      <c r="K54">
        <v>4.4599998742341995E-2</v>
      </c>
      <c r="L54">
        <v>4.4199999421834946E-2</v>
      </c>
      <c r="M54">
        <v>4.3999999761581421E-2</v>
      </c>
    </row>
    <row r="55" spans="1:13" x14ac:dyDescent="0.35">
      <c r="A55" s="3" t="s">
        <v>34</v>
      </c>
      <c r="B55">
        <v>0.38479998707771301</v>
      </c>
      <c r="C55">
        <v>0.27009999752044678</v>
      </c>
      <c r="D55">
        <v>0.20110000669956207</v>
      </c>
      <c r="E55">
        <v>8.1200003623962402E-2</v>
      </c>
      <c r="F55">
        <v>8.3700001239776611E-2</v>
      </c>
      <c r="G55">
        <v>7.4199996888637543E-2</v>
      </c>
      <c r="H55">
        <v>7.1400001645088196E-2</v>
      </c>
      <c r="I55">
        <v>6.5399996936321259E-2</v>
      </c>
      <c r="J55">
        <v>4.309999942779541E-2</v>
      </c>
      <c r="K55">
        <v>4.309999942779541E-2</v>
      </c>
      <c r="L55">
        <v>4.3200001120567322E-2</v>
      </c>
      <c r="M55">
        <v>4.2800001800060272E-2</v>
      </c>
    </row>
    <row r="56" spans="1:13" x14ac:dyDescent="0.35">
      <c r="A56" s="3" t="s">
        <v>35</v>
      </c>
      <c r="B56">
        <v>5.1500000059604645E-2</v>
      </c>
      <c r="C56">
        <v>0.10989999771118164</v>
      </c>
      <c r="D56">
        <v>0.10689999908208847</v>
      </c>
      <c r="E56">
        <v>0.10949999839067459</v>
      </c>
      <c r="F56">
        <v>5.1899999380111694E-2</v>
      </c>
      <c r="G56">
        <v>5.2099999040365219E-2</v>
      </c>
      <c r="H56">
        <v>5.1800001412630081E-2</v>
      </c>
      <c r="I56">
        <v>5.469999834895134E-2</v>
      </c>
      <c r="J56">
        <v>4.2500000447034836E-2</v>
      </c>
      <c r="K56">
        <v>4.4100001454353333E-2</v>
      </c>
      <c r="L56">
        <v>4.2800001800060272E-2</v>
      </c>
      <c r="M56">
        <v>4.2800001800060272E-2</v>
      </c>
    </row>
    <row r="60" spans="1:13" x14ac:dyDescent="0.35">
      <c r="A60" t="s">
        <v>36</v>
      </c>
      <c r="B60" s="2" t="s">
        <v>44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12"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45695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4.0699999779462814E-2</v>
      </c>
      <c r="C24">
        <v>0.14630000293254852</v>
      </c>
      <c r="D24">
        <v>0.1500999927520752</v>
      </c>
      <c r="E24">
        <v>0.15369999408721924</v>
      </c>
      <c r="F24">
        <v>3.880000114440918E-2</v>
      </c>
      <c r="G24">
        <v>0.10540000349283218</v>
      </c>
      <c r="H24">
        <v>0.10360000282526016</v>
      </c>
      <c r="I24">
        <v>0.10520000010728836</v>
      </c>
      <c r="J24">
        <v>3.880000114440918E-2</v>
      </c>
      <c r="K24">
        <v>0.10109999775886536</v>
      </c>
      <c r="L24">
        <v>9.8700001835823059E-2</v>
      </c>
      <c r="M24">
        <v>0.1005999967455864</v>
      </c>
    </row>
    <row r="25" spans="1:13" x14ac:dyDescent="0.35">
      <c r="A25" s="3" t="s">
        <v>29</v>
      </c>
      <c r="B25">
        <v>4.1600000113248825E-2</v>
      </c>
      <c r="C25">
        <v>0.10819999873638153</v>
      </c>
      <c r="D25">
        <v>0.10159999877214432</v>
      </c>
      <c r="E25">
        <v>0.10029999911785126</v>
      </c>
      <c r="F25">
        <v>4.2899999767541885E-2</v>
      </c>
      <c r="G25">
        <v>0.17129999399185181</v>
      </c>
      <c r="H25">
        <v>0.16449999809265137</v>
      </c>
      <c r="I25">
        <v>0.17309999465942383</v>
      </c>
      <c r="J25">
        <v>4.3000001460313797E-2</v>
      </c>
      <c r="K25">
        <v>0.15739999711513519</v>
      </c>
      <c r="L25">
        <v>0.15999999642372131</v>
      </c>
      <c r="M25">
        <v>0.15819999575614929</v>
      </c>
    </row>
    <row r="26" spans="1:13" x14ac:dyDescent="0.35">
      <c r="A26" s="3" t="s">
        <v>30</v>
      </c>
      <c r="B26">
        <v>4.5000001788139343E-2</v>
      </c>
      <c r="C26">
        <v>0.16459999978542328</v>
      </c>
      <c r="D26">
        <v>0.14939999580383301</v>
      </c>
      <c r="E26">
        <v>0.15950000286102295</v>
      </c>
      <c r="F26">
        <v>4.6100001782178879E-2</v>
      </c>
      <c r="G26">
        <v>0.1882999986410141</v>
      </c>
      <c r="H26">
        <v>0.19439999759197235</v>
      </c>
      <c r="I26">
        <v>0.19120000302791595</v>
      </c>
      <c r="J26">
        <v>4.349999874830246E-2</v>
      </c>
      <c r="K26">
        <v>4.2100001126527786E-2</v>
      </c>
      <c r="L26">
        <v>4.309999942779541E-2</v>
      </c>
      <c r="M26">
        <v>4.2599998414516449E-2</v>
      </c>
    </row>
    <row r="27" spans="1:13" x14ac:dyDescent="0.35">
      <c r="A27" s="3" t="s">
        <v>31</v>
      </c>
      <c r="B27">
        <v>4.4199999421834946E-2</v>
      </c>
      <c r="C27">
        <v>0.1445000022649765</v>
      </c>
      <c r="D27">
        <v>0.15309999883174896</v>
      </c>
      <c r="E27">
        <v>0.14900000393390656</v>
      </c>
      <c r="F27">
        <v>4.5899998396635056E-2</v>
      </c>
      <c r="G27">
        <v>0.15860000252723694</v>
      </c>
      <c r="H27">
        <v>0.16529999673366547</v>
      </c>
      <c r="I27">
        <v>0.17659999430179596</v>
      </c>
      <c r="J27">
        <v>4.1600000113248825E-2</v>
      </c>
      <c r="K27">
        <v>0.1120000034570694</v>
      </c>
      <c r="L27">
        <v>0.11240000277757645</v>
      </c>
      <c r="M27">
        <v>0.11270000040531158</v>
      </c>
    </row>
    <row r="28" spans="1:13" x14ac:dyDescent="0.35">
      <c r="A28" s="3" t="s">
        <v>32</v>
      </c>
      <c r="B28">
        <v>3.9400000125169754E-2</v>
      </c>
      <c r="C28">
        <v>0.11370000243186951</v>
      </c>
      <c r="D28">
        <v>0.11990000307559967</v>
      </c>
      <c r="E28">
        <v>0.11760000139474869</v>
      </c>
      <c r="F28">
        <v>4.439999908208847E-2</v>
      </c>
      <c r="G28">
        <v>0.20610000193119049</v>
      </c>
      <c r="H28">
        <v>0.20110000669956207</v>
      </c>
      <c r="I28">
        <v>0.21729999780654907</v>
      </c>
      <c r="J28">
        <v>4.8099998384714127E-2</v>
      </c>
      <c r="K28">
        <v>0.19050000607967377</v>
      </c>
      <c r="L28">
        <v>0.19810000061988831</v>
      </c>
      <c r="M28">
        <v>0.18950000405311584</v>
      </c>
    </row>
    <row r="29" spans="1:13" x14ac:dyDescent="0.35">
      <c r="A29" s="3" t="s">
        <v>33</v>
      </c>
      <c r="B29">
        <v>4.7299999743700027E-2</v>
      </c>
      <c r="C29">
        <v>0.2223999947309494</v>
      </c>
      <c r="D29">
        <v>0.22619999945163727</v>
      </c>
      <c r="E29">
        <v>0.19020000100135803</v>
      </c>
      <c r="F29">
        <v>4.4100001454353333E-2</v>
      </c>
      <c r="G29">
        <v>0.15979999303817749</v>
      </c>
      <c r="H29">
        <v>0.15639999508857727</v>
      </c>
      <c r="I29">
        <v>0.16359999775886536</v>
      </c>
      <c r="J29">
        <v>3.9900001138448715E-2</v>
      </c>
      <c r="K29">
        <v>4.309999942779541E-2</v>
      </c>
      <c r="L29">
        <v>4.2700000107288361E-2</v>
      </c>
      <c r="M29">
        <v>4.3299999088048935E-2</v>
      </c>
    </row>
    <row r="30" spans="1:13" x14ac:dyDescent="0.35">
      <c r="A30" s="3" t="s">
        <v>34</v>
      </c>
      <c r="B30">
        <v>4.2700000107288361E-2</v>
      </c>
      <c r="C30">
        <v>4.3299999088048935E-2</v>
      </c>
      <c r="D30">
        <v>4.3299999088048935E-2</v>
      </c>
      <c r="E30">
        <v>4.3400000780820847E-2</v>
      </c>
      <c r="F30">
        <v>4.2599998414516449E-2</v>
      </c>
      <c r="G30">
        <v>4.2399998754262924E-2</v>
      </c>
      <c r="H30">
        <v>4.3299999088048935E-2</v>
      </c>
      <c r="I30">
        <v>4.309999942779541E-2</v>
      </c>
      <c r="J30">
        <v>4.3299999088048935E-2</v>
      </c>
      <c r="K30">
        <v>4.2899999767541885E-2</v>
      </c>
      <c r="L30">
        <v>4.4199999421834946E-2</v>
      </c>
      <c r="M30">
        <v>4.309999942779541E-2</v>
      </c>
    </row>
    <row r="31" spans="1:13" x14ac:dyDescent="0.35">
      <c r="A31" s="3" t="s">
        <v>35</v>
      </c>
      <c r="B31">
        <v>0.80659997463226318</v>
      </c>
      <c r="C31">
        <v>0.47710001468658447</v>
      </c>
      <c r="D31">
        <v>0.2736000120639801</v>
      </c>
      <c r="E31">
        <v>0.16969999670982361</v>
      </c>
      <c r="F31">
        <v>0.11789999902248383</v>
      </c>
      <c r="G31">
        <v>9.3999996781349182E-2</v>
      </c>
      <c r="H31">
        <v>8.5400000214576721E-2</v>
      </c>
      <c r="I31">
        <v>8.2599997520446777E-2</v>
      </c>
      <c r="J31">
        <v>7.3799997568130493E-2</v>
      </c>
      <c r="K31">
        <v>7.0699997246265411E-2</v>
      </c>
      <c r="L31">
        <v>4.3000001460313797E-2</v>
      </c>
      <c r="M31">
        <v>4.2599998414516449E-2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4.0699999779462814E-2</v>
      </c>
      <c r="C49">
        <v>0.10930000245571136</v>
      </c>
      <c r="D49">
        <v>0.1096000000834465</v>
      </c>
      <c r="E49">
        <v>0.11219999939203262</v>
      </c>
      <c r="F49">
        <v>3.8499999791383743E-2</v>
      </c>
      <c r="G49">
        <v>8.3700001239776611E-2</v>
      </c>
      <c r="H49">
        <v>8.2599997520446777E-2</v>
      </c>
      <c r="I49">
        <v>8.3899997174739838E-2</v>
      </c>
      <c r="J49">
        <v>3.9200000464916229E-2</v>
      </c>
      <c r="K49">
        <v>7.9400002956390381E-2</v>
      </c>
      <c r="L49">
        <v>7.7100001275539398E-2</v>
      </c>
      <c r="M49">
        <v>7.9599998891353607E-2</v>
      </c>
    </row>
    <row r="50" spans="1:13" x14ac:dyDescent="0.35">
      <c r="A50" s="3" t="s">
        <v>29</v>
      </c>
      <c r="B50">
        <v>4.3000001460313797E-2</v>
      </c>
      <c r="C50">
        <v>8.6499996483325958E-2</v>
      </c>
      <c r="D50">
        <v>8.1699997186660767E-2</v>
      </c>
      <c r="E50">
        <v>8.1200003623962402E-2</v>
      </c>
      <c r="F50">
        <v>4.309999942779541E-2</v>
      </c>
      <c r="G50">
        <v>0.1257999986410141</v>
      </c>
      <c r="H50">
        <v>0.12049999833106995</v>
      </c>
      <c r="I50">
        <v>0.12950000166893005</v>
      </c>
      <c r="J50">
        <v>4.3800000101327896E-2</v>
      </c>
      <c r="K50">
        <v>0.11829999834299088</v>
      </c>
      <c r="L50">
        <v>0.12110000103712082</v>
      </c>
      <c r="M50">
        <v>0.11800000071525574</v>
      </c>
    </row>
    <row r="51" spans="1:13" x14ac:dyDescent="0.35">
      <c r="A51" s="3" t="s">
        <v>30</v>
      </c>
      <c r="B51">
        <v>4.3900001794099808E-2</v>
      </c>
      <c r="C51">
        <v>0.11680000275373459</v>
      </c>
      <c r="D51">
        <v>0.11180000007152557</v>
      </c>
      <c r="E51">
        <v>0.11869999766349792</v>
      </c>
      <c r="F51">
        <v>4.4500000774860382E-2</v>
      </c>
      <c r="G51">
        <v>0.13670000433921814</v>
      </c>
      <c r="H51">
        <v>0.13889999687671661</v>
      </c>
      <c r="I51">
        <v>0.13789999485015869</v>
      </c>
      <c r="J51">
        <v>4.349999874830246E-2</v>
      </c>
      <c r="K51">
        <v>4.1299998760223389E-2</v>
      </c>
      <c r="L51">
        <v>4.1999999433755875E-2</v>
      </c>
      <c r="M51">
        <v>4.1200000792741776E-2</v>
      </c>
    </row>
    <row r="52" spans="1:13" x14ac:dyDescent="0.35">
      <c r="A52" s="3" t="s">
        <v>31</v>
      </c>
      <c r="B52">
        <v>4.4100001454353333E-2</v>
      </c>
      <c r="C52">
        <v>0.10849999636411667</v>
      </c>
      <c r="D52">
        <v>0.11519999802112579</v>
      </c>
      <c r="E52">
        <v>0.11379999667406082</v>
      </c>
      <c r="F52">
        <v>4.6199999749660492E-2</v>
      </c>
      <c r="G52">
        <v>0.11909999698400497</v>
      </c>
      <c r="H52">
        <v>0.12399999797344208</v>
      </c>
      <c r="I52">
        <v>0.13210000097751617</v>
      </c>
      <c r="J52">
        <v>4.1999999433755875E-2</v>
      </c>
      <c r="K52">
        <v>8.8799998164176941E-2</v>
      </c>
      <c r="L52">
        <v>8.6699999868869781E-2</v>
      </c>
      <c r="M52">
        <v>8.8799998164176941E-2</v>
      </c>
    </row>
    <row r="53" spans="1:13" x14ac:dyDescent="0.35">
      <c r="A53" s="3" t="s">
        <v>32</v>
      </c>
      <c r="B53">
        <v>3.9099998772144318E-2</v>
      </c>
      <c r="C53">
        <v>9.0999998152256012E-2</v>
      </c>
      <c r="D53">
        <v>9.4800002872943878E-2</v>
      </c>
      <c r="E53">
        <v>9.2699997127056122E-2</v>
      </c>
      <c r="F53">
        <v>4.3699998408555984E-2</v>
      </c>
      <c r="G53">
        <v>0.14800000190734863</v>
      </c>
      <c r="H53">
        <v>0.14589999616146088</v>
      </c>
      <c r="I53">
        <v>0.15590000152587891</v>
      </c>
      <c r="J53">
        <v>4.7600001096725464E-2</v>
      </c>
      <c r="K53">
        <v>0.13850000500679016</v>
      </c>
      <c r="L53">
        <v>0.14280000329017639</v>
      </c>
      <c r="M53">
        <v>0.13860000669956207</v>
      </c>
    </row>
    <row r="54" spans="1:13" x14ac:dyDescent="0.35">
      <c r="A54" s="3" t="s">
        <v>33</v>
      </c>
      <c r="B54">
        <v>4.7100000083446503E-2</v>
      </c>
      <c r="C54">
        <v>0.16099999845027924</v>
      </c>
      <c r="D54">
        <v>0.16140000522136688</v>
      </c>
      <c r="E54">
        <v>0.14069999754428864</v>
      </c>
      <c r="F54">
        <v>4.3900001794099808E-2</v>
      </c>
      <c r="G54">
        <v>0.12080000340938568</v>
      </c>
      <c r="H54">
        <v>0.11599999666213989</v>
      </c>
      <c r="I54">
        <v>0.12439999729394913</v>
      </c>
      <c r="J54">
        <v>4.0600001811981201E-2</v>
      </c>
      <c r="K54">
        <v>4.349999874830246E-2</v>
      </c>
      <c r="L54">
        <v>4.3200001120567322E-2</v>
      </c>
      <c r="M54">
        <v>4.349999874830246E-2</v>
      </c>
    </row>
    <row r="55" spans="1:13" x14ac:dyDescent="0.35">
      <c r="A55" s="3" t="s">
        <v>34</v>
      </c>
      <c r="B55">
        <v>4.2100001126527786E-2</v>
      </c>
      <c r="C55">
        <v>4.2599998414516449E-2</v>
      </c>
      <c r="D55">
        <v>4.2100001126527786E-2</v>
      </c>
      <c r="E55">
        <v>4.2199999094009399E-2</v>
      </c>
      <c r="F55">
        <v>4.1900001466274261E-2</v>
      </c>
      <c r="G55">
        <v>4.179999977350235E-2</v>
      </c>
      <c r="H55">
        <v>4.2100001126527786E-2</v>
      </c>
      <c r="I55">
        <v>4.2199999094009399E-2</v>
      </c>
      <c r="J55">
        <v>4.2500000447034836E-2</v>
      </c>
      <c r="K55">
        <v>4.2599998414516449E-2</v>
      </c>
      <c r="L55">
        <v>4.2399998754262924E-2</v>
      </c>
      <c r="M55">
        <v>4.2300000786781311E-2</v>
      </c>
    </row>
    <row r="56" spans="1:13" x14ac:dyDescent="0.35">
      <c r="A56" s="3" t="s">
        <v>35</v>
      </c>
      <c r="B56">
        <v>0.53579998016357422</v>
      </c>
      <c r="C56">
        <v>0.32760000228881836</v>
      </c>
      <c r="D56">
        <v>0.19480000436306</v>
      </c>
      <c r="E56">
        <v>0.12939999997615814</v>
      </c>
      <c r="F56">
        <v>9.4800002872943878E-2</v>
      </c>
      <c r="G56">
        <v>7.9599998891353607E-2</v>
      </c>
      <c r="H56">
        <v>7.8299999237060547E-2</v>
      </c>
      <c r="I56">
        <v>7.1999996900558472E-2</v>
      </c>
      <c r="J56">
        <v>7.1400001645088196E-2</v>
      </c>
      <c r="K56">
        <v>6.549999862909317E-2</v>
      </c>
      <c r="L56">
        <v>4.2899999767541885E-2</v>
      </c>
      <c r="M56">
        <v>4.2899999767541885E-2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NDguMXwxNDcyNzgvMzcvRW50cnlQYXJ0LzEyOTQ4MDA5MTJ8MTIyLjE=</eid>
  <version>1</version>
  <updated-at>2025-07-02T07:47:19Z</updated-at>
</LabArchives>
</file>

<file path=customXml/itemProps1.xml><?xml version="1.0" encoding="utf-8"?>
<ds:datastoreItem xmlns:ds="http://schemas.openxmlformats.org/officeDocument/2006/customXml" ds:itemID="{1A08C83D-96B5-4241-84C0-00A1E1FF18C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2025-07-02T07:45:23Z</dcterms:created>
  <dcterms:modified xsi:type="dcterms:W3CDTF">2025-07-02T09:30:00Z</dcterms:modified>
</cp:coreProperties>
</file>