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6275" windowHeight="7245" activeTab="1"/>
  </bookViews>
  <sheets>
    <sheet name="Sheet4" sheetId="17" r:id="rId1"/>
    <sheet name="Cyclistic trip 2022 Model" sheetId="5" r:id="rId2"/>
    <sheet name="Sheet2" sheetId="2" r:id="rId3"/>
    <sheet name="Sheet3" sheetId="3" r:id="rId4"/>
  </sheets>
  <calcPr calcId="144525"/>
  <pivotCaches>
    <pivotCache cacheId="8" r:id="rId5"/>
  </pivotCaches>
</workbook>
</file>

<file path=xl/calcChain.xml><?xml version="1.0" encoding="utf-8"?>
<calcChain xmlns="http://schemas.openxmlformats.org/spreadsheetml/2006/main">
  <c r="J102" i="5" l="1"/>
  <c r="J103" i="5"/>
  <c r="J104" i="5"/>
  <c r="J105" i="5"/>
  <c r="J106" i="5"/>
  <c r="J107" i="5"/>
  <c r="J108" i="5"/>
  <c r="J101" i="5"/>
  <c r="J84" i="5"/>
  <c r="J85" i="5"/>
  <c r="J86" i="5"/>
  <c r="J87" i="5"/>
  <c r="J88" i="5"/>
  <c r="J89" i="5"/>
  <c r="J90" i="5"/>
  <c r="J83" i="5"/>
  <c r="J57" i="5"/>
  <c r="J58" i="5"/>
  <c r="J59" i="5"/>
  <c r="J60" i="5"/>
  <c r="J61" i="5"/>
  <c r="J62" i="5"/>
  <c r="J63" i="5"/>
  <c r="J56" i="5"/>
  <c r="J39" i="5"/>
  <c r="J40" i="5"/>
  <c r="J41" i="5"/>
  <c r="J42" i="5"/>
  <c r="J43" i="5"/>
  <c r="J44" i="5"/>
  <c r="J45" i="5"/>
  <c r="J38" i="5"/>
  <c r="J30" i="5"/>
  <c r="J31" i="5"/>
  <c r="J32" i="5"/>
  <c r="J33" i="5"/>
  <c r="J34" i="5"/>
  <c r="J35" i="5"/>
  <c r="J36" i="5"/>
  <c r="J29" i="5"/>
  <c r="J3" i="5"/>
  <c r="J4" i="5"/>
  <c r="J5" i="5"/>
  <c r="J6" i="5"/>
  <c r="J7" i="5"/>
  <c r="J8" i="5"/>
  <c r="J9" i="5"/>
  <c r="J2" i="5"/>
  <c r="J11" i="5"/>
  <c r="J12" i="5"/>
  <c r="J13" i="5"/>
  <c r="J14" i="5"/>
  <c r="J15" i="5"/>
  <c r="J16" i="5"/>
  <c r="J17" i="5"/>
  <c r="J18" i="5"/>
  <c r="J20" i="5"/>
  <c r="J21" i="5"/>
  <c r="J22" i="5"/>
  <c r="J23" i="5"/>
  <c r="J24" i="5"/>
  <c r="J26" i="5"/>
  <c r="J27" i="5"/>
  <c r="J47" i="5"/>
  <c r="J48" i="5"/>
  <c r="J49" i="5"/>
  <c r="J50" i="5"/>
  <c r="J51" i="5"/>
  <c r="J52" i="5"/>
  <c r="J53" i="5"/>
  <c r="J54" i="5"/>
  <c r="J65" i="5"/>
  <c r="J66" i="5"/>
  <c r="J67" i="5"/>
  <c r="J68" i="5"/>
  <c r="J69" i="5"/>
  <c r="J70" i="5"/>
  <c r="J71" i="5"/>
  <c r="J72" i="5"/>
  <c r="J74" i="5"/>
  <c r="J75" i="5"/>
  <c r="J76" i="5"/>
  <c r="J77" i="5"/>
  <c r="J78" i="5"/>
  <c r="J79" i="5"/>
  <c r="J80" i="5"/>
  <c r="J81" i="5"/>
  <c r="J92" i="5"/>
  <c r="J93" i="5"/>
  <c r="J94" i="5"/>
  <c r="J95" i="5"/>
  <c r="J96" i="5"/>
  <c r="J97" i="5"/>
  <c r="J98" i="5"/>
  <c r="J99" i="5"/>
  <c r="G84" i="5"/>
  <c r="G85" i="5"/>
  <c r="G86" i="5"/>
  <c r="G87" i="5"/>
  <c r="G88" i="5"/>
  <c r="G89" i="5"/>
  <c r="G90" i="5"/>
  <c r="G83" i="5"/>
  <c r="G66" i="5"/>
  <c r="G67" i="5"/>
  <c r="G68" i="5"/>
  <c r="G69" i="5"/>
  <c r="G70" i="5"/>
  <c r="G71" i="5"/>
  <c r="G72" i="5"/>
  <c r="G65" i="5"/>
  <c r="G57" i="5"/>
  <c r="G58" i="5"/>
  <c r="G59" i="5"/>
  <c r="G60" i="5"/>
  <c r="G61" i="5"/>
  <c r="G62" i="5"/>
  <c r="G63" i="5"/>
  <c r="G56" i="5"/>
  <c r="G39" i="5"/>
  <c r="G40" i="5"/>
  <c r="G41" i="5"/>
  <c r="G42" i="5"/>
  <c r="G43" i="5"/>
  <c r="G44" i="5"/>
  <c r="G45" i="5"/>
  <c r="G47" i="5"/>
  <c r="G48" i="5"/>
  <c r="G49" i="5"/>
  <c r="G50" i="5"/>
  <c r="G51" i="5"/>
  <c r="G52" i="5"/>
  <c r="G53" i="5"/>
  <c r="G54" i="5"/>
  <c r="G74" i="5"/>
  <c r="G75" i="5"/>
  <c r="G76" i="5"/>
  <c r="G77" i="5"/>
  <c r="G78" i="5"/>
  <c r="G79" i="5"/>
  <c r="G80" i="5"/>
  <c r="G81" i="5"/>
  <c r="G92" i="5"/>
  <c r="G93" i="5"/>
  <c r="G94" i="5"/>
  <c r="G95" i="5"/>
  <c r="G96" i="5"/>
  <c r="G97" i="5"/>
  <c r="G98" i="5"/>
  <c r="G99" i="5"/>
  <c r="G101" i="5"/>
  <c r="G102" i="5"/>
  <c r="G103" i="5"/>
  <c r="G104" i="5"/>
  <c r="G105" i="5"/>
  <c r="G106" i="5"/>
  <c r="G107" i="5"/>
  <c r="G108" i="5"/>
  <c r="G38" i="5"/>
  <c r="G30" i="5"/>
  <c r="G31" i="5"/>
  <c r="G32" i="5"/>
  <c r="G33" i="5"/>
  <c r="G34" i="5"/>
  <c r="G35" i="5"/>
  <c r="G36" i="5"/>
  <c r="G29" i="5"/>
  <c r="G21" i="5"/>
  <c r="G22" i="5"/>
  <c r="G23" i="5"/>
  <c r="G24" i="5"/>
  <c r="G26" i="5"/>
  <c r="G27" i="5"/>
  <c r="G20" i="5"/>
  <c r="G12" i="5"/>
  <c r="G13" i="5"/>
  <c r="G14" i="5"/>
  <c r="G15" i="5"/>
  <c r="G16" i="5"/>
  <c r="G17" i="5"/>
  <c r="G18" i="5"/>
  <c r="G11" i="5"/>
  <c r="G3" i="5"/>
  <c r="G4" i="5"/>
  <c r="G5" i="5"/>
  <c r="G6" i="5"/>
  <c r="G7" i="5"/>
  <c r="G8" i="5"/>
  <c r="G9" i="5"/>
  <c r="G2" i="5"/>
  <c r="Q3" i="5"/>
  <c r="Q4" i="5"/>
  <c r="Q5" i="5"/>
  <c r="Q6" i="5"/>
  <c r="Q7" i="5"/>
  <c r="Q8" i="5"/>
  <c r="Q9" i="5"/>
  <c r="Q11" i="5"/>
  <c r="Q12" i="5"/>
  <c r="Q13" i="5"/>
  <c r="Q14" i="5"/>
  <c r="Q15" i="5"/>
  <c r="Q16" i="5"/>
  <c r="Q17" i="5"/>
  <c r="Q18" i="5"/>
  <c r="Q20" i="5"/>
  <c r="Q21" i="5"/>
  <c r="Q22" i="5"/>
  <c r="Q23" i="5"/>
  <c r="Q24" i="5"/>
  <c r="Q25" i="5"/>
  <c r="Q26" i="5"/>
  <c r="Q27" i="5"/>
  <c r="Q29" i="5"/>
  <c r="Q30" i="5"/>
  <c r="Q31" i="5"/>
  <c r="Q32" i="5"/>
  <c r="Q33" i="5"/>
  <c r="Q34" i="5"/>
  <c r="Q35" i="5"/>
  <c r="Q36" i="5"/>
  <c r="Q38" i="5"/>
  <c r="Q39" i="5"/>
  <c r="Q40" i="5"/>
  <c r="Q41" i="5"/>
  <c r="Q42" i="5"/>
  <c r="Q43" i="5"/>
  <c r="Q44" i="5"/>
  <c r="Q45" i="5"/>
  <c r="Q47" i="5"/>
  <c r="Q48" i="5"/>
  <c r="Q49" i="5"/>
  <c r="Q50" i="5"/>
  <c r="Q51" i="5"/>
  <c r="Q52" i="5"/>
  <c r="Q53" i="5"/>
  <c r="Q54" i="5"/>
  <c r="Q56" i="5"/>
  <c r="Q57" i="5"/>
  <c r="Q58" i="5"/>
  <c r="Q59" i="5"/>
  <c r="Q60" i="5"/>
  <c r="Q61" i="5"/>
  <c r="Q62" i="5"/>
  <c r="Q63" i="5"/>
  <c r="Q65" i="5"/>
  <c r="Q66" i="5"/>
  <c r="Q67" i="5"/>
  <c r="Q68" i="5"/>
  <c r="Q69" i="5"/>
  <c r="Q70" i="5"/>
  <c r="Q71" i="5"/>
  <c r="Q72" i="5"/>
  <c r="Q74" i="5"/>
  <c r="Q75" i="5"/>
  <c r="Q76" i="5"/>
  <c r="Q77" i="5"/>
  <c r="Q78" i="5"/>
  <c r="Q79" i="5"/>
  <c r="Q80" i="5"/>
  <c r="Q81" i="5"/>
  <c r="Q83" i="5"/>
  <c r="Q84" i="5"/>
  <c r="Q85" i="5"/>
  <c r="Q86" i="5"/>
  <c r="Q87" i="5"/>
  <c r="Q88" i="5"/>
  <c r="Q89" i="5"/>
  <c r="Q90" i="5"/>
  <c r="Q92" i="5"/>
  <c r="Q93" i="5"/>
  <c r="Q94" i="5"/>
  <c r="Q95" i="5"/>
  <c r="Q96" i="5"/>
  <c r="Q97" i="5"/>
  <c r="Q98" i="5"/>
  <c r="Q99" i="5"/>
  <c r="Q101" i="5"/>
  <c r="Q102" i="5"/>
  <c r="Q103" i="5"/>
  <c r="Q104" i="5"/>
  <c r="Q105" i="5"/>
  <c r="Q106" i="5"/>
  <c r="Q107" i="5"/>
  <c r="Q108" i="5"/>
  <c r="Q2" i="5"/>
  <c r="O3" i="5"/>
  <c r="O4" i="5"/>
  <c r="O5" i="5"/>
  <c r="O6" i="5"/>
  <c r="O7" i="5"/>
  <c r="O8" i="5"/>
  <c r="O9" i="5"/>
  <c r="O11" i="5"/>
  <c r="O12" i="5"/>
  <c r="O13" i="5"/>
  <c r="O14" i="5"/>
  <c r="O15" i="5"/>
  <c r="O16" i="5"/>
  <c r="O17" i="5"/>
  <c r="O18" i="5"/>
  <c r="O20" i="5"/>
  <c r="O21" i="5"/>
  <c r="O22" i="5"/>
  <c r="O23" i="5"/>
  <c r="O24" i="5"/>
  <c r="O25" i="5"/>
  <c r="O26" i="5"/>
  <c r="O27" i="5"/>
  <c r="O29" i="5"/>
  <c r="O30" i="5"/>
  <c r="O31" i="5"/>
  <c r="O32" i="5"/>
  <c r="O33" i="5"/>
  <c r="O34" i="5"/>
  <c r="O35" i="5"/>
  <c r="O36" i="5"/>
  <c r="O38" i="5"/>
  <c r="O39" i="5"/>
  <c r="O40" i="5"/>
  <c r="O41" i="5"/>
  <c r="O42" i="5"/>
  <c r="O43" i="5"/>
  <c r="O44" i="5"/>
  <c r="O45" i="5"/>
  <c r="O47" i="5"/>
  <c r="O48" i="5"/>
  <c r="O49" i="5"/>
  <c r="O50" i="5"/>
  <c r="O51" i="5"/>
  <c r="O52" i="5"/>
  <c r="O53" i="5"/>
  <c r="O54" i="5"/>
  <c r="O56" i="5"/>
  <c r="O57" i="5"/>
  <c r="O58" i="5"/>
  <c r="O59" i="5"/>
  <c r="O60" i="5"/>
  <c r="O61" i="5"/>
  <c r="O62" i="5"/>
  <c r="O63" i="5"/>
  <c r="O65" i="5"/>
  <c r="O66" i="5"/>
  <c r="O67" i="5"/>
  <c r="O68" i="5"/>
  <c r="O69" i="5"/>
  <c r="O70" i="5"/>
  <c r="O71" i="5"/>
  <c r="O72" i="5"/>
  <c r="O74" i="5"/>
  <c r="O75" i="5"/>
  <c r="O76" i="5"/>
  <c r="O77" i="5"/>
  <c r="O78" i="5"/>
  <c r="O79" i="5"/>
  <c r="O80" i="5"/>
  <c r="O81" i="5"/>
  <c r="O83" i="5"/>
  <c r="O84" i="5"/>
  <c r="O85" i="5"/>
  <c r="O86" i="5"/>
  <c r="O87" i="5"/>
  <c r="O88" i="5"/>
  <c r="O89" i="5"/>
  <c r="O90" i="5"/>
  <c r="O92" i="5"/>
  <c r="O93" i="5"/>
  <c r="O94" i="5"/>
  <c r="O95" i="5"/>
  <c r="O96" i="5"/>
  <c r="O97" i="5"/>
  <c r="O98" i="5"/>
  <c r="O99" i="5"/>
  <c r="O101" i="5"/>
  <c r="O102" i="5"/>
  <c r="O103" i="5"/>
  <c r="O104" i="5"/>
  <c r="O105" i="5"/>
  <c r="O106" i="5"/>
  <c r="O107" i="5"/>
  <c r="O108" i="5"/>
  <c r="O2" i="5"/>
  <c r="M3" i="5"/>
  <c r="M4" i="5"/>
  <c r="M5" i="5"/>
  <c r="M6" i="5"/>
  <c r="M7" i="5"/>
  <c r="M8" i="5"/>
  <c r="M9" i="5"/>
  <c r="M11" i="5"/>
  <c r="M12" i="5"/>
  <c r="M13" i="5"/>
  <c r="M14" i="5"/>
  <c r="M15" i="5"/>
  <c r="M16" i="5"/>
  <c r="M17" i="5"/>
  <c r="M18" i="5"/>
  <c r="M20" i="5"/>
  <c r="M21" i="5"/>
  <c r="M22" i="5"/>
  <c r="M23" i="5"/>
  <c r="M24" i="5"/>
  <c r="M25" i="5"/>
  <c r="M26" i="5"/>
  <c r="M27" i="5"/>
  <c r="M29" i="5"/>
  <c r="M30" i="5"/>
  <c r="M31" i="5"/>
  <c r="M32" i="5"/>
  <c r="M33" i="5"/>
  <c r="M34" i="5"/>
  <c r="M35" i="5"/>
  <c r="M36" i="5"/>
  <c r="M38" i="5"/>
  <c r="M39" i="5"/>
  <c r="M40" i="5"/>
  <c r="M41" i="5"/>
  <c r="M42" i="5"/>
  <c r="M43" i="5"/>
  <c r="M44" i="5"/>
  <c r="M45" i="5"/>
  <c r="M47" i="5"/>
  <c r="M48" i="5"/>
  <c r="M49" i="5"/>
  <c r="M50" i="5"/>
  <c r="M51" i="5"/>
  <c r="M52" i="5"/>
  <c r="M53" i="5"/>
  <c r="M54" i="5"/>
  <c r="M56" i="5"/>
  <c r="M57" i="5"/>
  <c r="M58" i="5"/>
  <c r="M59" i="5"/>
  <c r="M60" i="5"/>
  <c r="M61" i="5"/>
  <c r="M62" i="5"/>
  <c r="M63" i="5"/>
  <c r="M65" i="5"/>
  <c r="M66" i="5"/>
  <c r="M67" i="5"/>
  <c r="M68" i="5"/>
  <c r="M69" i="5"/>
  <c r="M70" i="5"/>
  <c r="M71" i="5"/>
  <c r="M72" i="5"/>
  <c r="M74" i="5"/>
  <c r="M75" i="5"/>
  <c r="M76" i="5"/>
  <c r="M77" i="5"/>
  <c r="M78" i="5"/>
  <c r="M79" i="5"/>
  <c r="M80" i="5"/>
  <c r="M81" i="5"/>
  <c r="M83" i="5"/>
  <c r="M84" i="5"/>
  <c r="M85" i="5"/>
  <c r="M86" i="5"/>
  <c r="M87" i="5"/>
  <c r="M88" i="5"/>
  <c r="M89" i="5"/>
  <c r="M90" i="5"/>
  <c r="M92" i="5"/>
  <c r="M93" i="5"/>
  <c r="M94" i="5"/>
  <c r="M95" i="5"/>
  <c r="M96" i="5"/>
  <c r="M97" i="5"/>
  <c r="M98" i="5"/>
  <c r="M99" i="5"/>
  <c r="M101" i="5"/>
  <c r="M102" i="5"/>
  <c r="M103" i="5"/>
  <c r="M104" i="5"/>
  <c r="M105" i="5"/>
  <c r="M106" i="5"/>
  <c r="M107" i="5"/>
  <c r="M108" i="5"/>
  <c r="M2" i="5"/>
  <c r="K3" i="5"/>
  <c r="K4" i="5"/>
  <c r="K5" i="5"/>
  <c r="K6" i="5"/>
  <c r="K7" i="5"/>
  <c r="K8" i="5"/>
  <c r="K9" i="5"/>
  <c r="K11" i="5"/>
  <c r="K12" i="5"/>
  <c r="K13" i="5"/>
  <c r="K14" i="5"/>
  <c r="K15" i="5"/>
  <c r="K16" i="5"/>
  <c r="K17" i="5"/>
  <c r="K18" i="5"/>
  <c r="K20" i="5"/>
  <c r="K21" i="5"/>
  <c r="K22" i="5"/>
  <c r="K23" i="5"/>
  <c r="K24" i="5"/>
  <c r="K25" i="5"/>
  <c r="K26" i="5"/>
  <c r="K27" i="5"/>
  <c r="K29" i="5"/>
  <c r="K30" i="5"/>
  <c r="K31" i="5"/>
  <c r="K32" i="5"/>
  <c r="K33" i="5"/>
  <c r="K34" i="5"/>
  <c r="K35" i="5"/>
  <c r="K36" i="5"/>
  <c r="K38" i="5"/>
  <c r="K39" i="5"/>
  <c r="K40" i="5"/>
  <c r="K41" i="5"/>
  <c r="K42" i="5"/>
  <c r="K43" i="5"/>
  <c r="K44" i="5"/>
  <c r="K45" i="5"/>
  <c r="K47" i="5"/>
  <c r="K48" i="5"/>
  <c r="K49" i="5"/>
  <c r="K50" i="5"/>
  <c r="K51" i="5"/>
  <c r="K52" i="5"/>
  <c r="K53" i="5"/>
  <c r="K54" i="5"/>
  <c r="K56" i="5"/>
  <c r="K57" i="5"/>
  <c r="K58" i="5"/>
  <c r="K59" i="5"/>
  <c r="K60" i="5"/>
  <c r="K61" i="5"/>
  <c r="K62" i="5"/>
  <c r="K63" i="5"/>
  <c r="K65" i="5"/>
  <c r="K66" i="5"/>
  <c r="K67" i="5"/>
  <c r="K68" i="5"/>
  <c r="K69" i="5"/>
  <c r="K70" i="5"/>
  <c r="K71" i="5"/>
  <c r="K72" i="5"/>
  <c r="K74" i="5"/>
  <c r="K75" i="5"/>
  <c r="K76" i="5"/>
  <c r="K77" i="5"/>
  <c r="K78" i="5"/>
  <c r="K79" i="5"/>
  <c r="K80" i="5"/>
  <c r="K81" i="5"/>
  <c r="K83" i="5"/>
  <c r="K84" i="5"/>
  <c r="K85" i="5"/>
  <c r="K86" i="5"/>
  <c r="K87" i="5"/>
  <c r="K88" i="5"/>
  <c r="K89" i="5"/>
  <c r="K90" i="5"/>
  <c r="K92" i="5"/>
  <c r="K93" i="5"/>
  <c r="K94" i="5"/>
  <c r="K95" i="5"/>
  <c r="K96" i="5"/>
  <c r="K97" i="5"/>
  <c r="K98" i="5"/>
  <c r="K99" i="5"/>
  <c r="K101" i="5"/>
  <c r="K102" i="5"/>
  <c r="K103" i="5"/>
  <c r="K104" i="5"/>
  <c r="K105" i="5"/>
  <c r="K106" i="5"/>
  <c r="K107" i="5"/>
  <c r="K108" i="5"/>
  <c r="K2" i="5"/>
</calcChain>
</file>

<file path=xl/sharedStrings.xml><?xml version="1.0" encoding="utf-8"?>
<sst xmlns="http://schemas.openxmlformats.org/spreadsheetml/2006/main" count="353" uniqueCount="40">
  <si>
    <t>S.NO.</t>
  </si>
  <si>
    <t>Member Type</t>
  </si>
  <si>
    <t>Bike Type</t>
  </si>
  <si>
    <t>Casual</t>
  </si>
  <si>
    <t>Electric</t>
  </si>
  <si>
    <t>Docked</t>
  </si>
  <si>
    <t>Classic</t>
  </si>
  <si>
    <t>Jan</t>
  </si>
  <si>
    <t>Member</t>
  </si>
  <si>
    <t>Morning</t>
  </si>
  <si>
    <t>Afternoon</t>
  </si>
  <si>
    <t>Evening</t>
  </si>
  <si>
    <t>Night</t>
  </si>
  <si>
    <t>Feb</t>
  </si>
  <si>
    <t>Mar</t>
  </si>
  <si>
    <t>Apr</t>
  </si>
  <si>
    <t>May</t>
  </si>
  <si>
    <t>Aug</t>
  </si>
  <si>
    <t>Jun</t>
  </si>
  <si>
    <t>Jul</t>
  </si>
  <si>
    <t>Sep</t>
  </si>
  <si>
    <t>Oct</t>
  </si>
  <si>
    <t>Nov</t>
  </si>
  <si>
    <t>Dec</t>
  </si>
  <si>
    <t>Average Ride Duration</t>
  </si>
  <si>
    <t>Average Ride Distance</t>
  </si>
  <si>
    <t>Month and Year</t>
  </si>
  <si>
    <t>Total No.of Rides</t>
  </si>
  <si>
    <t>Weekdays Average</t>
  </si>
  <si>
    <t>Weekends Average</t>
  </si>
  <si>
    <t>2022</t>
  </si>
  <si>
    <t>Column Labels</t>
  </si>
  <si>
    <t>Grand Total</t>
  </si>
  <si>
    <t>Casual Total</t>
  </si>
  <si>
    <t>Member Total</t>
  </si>
  <si>
    <t>Month</t>
  </si>
  <si>
    <t>Noon</t>
  </si>
  <si>
    <t>weekdays Average</t>
  </si>
  <si>
    <t>weekends Average</t>
  </si>
  <si>
    <t>Sum of Night2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</si>
</sst>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pivotButton="1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NTHARAMAN" refreshedDate="45006.627575347222" createdVersion="4" refreshedVersion="4" minRefreshableVersion="3" recordCount="117">
  <cacheSource type="worksheet">
    <worksheetSource ref="A1:T118" sheet="Cyclistic trip 2022 Model"/>
  </cacheSource>
  <cacheFields count="20">
    <cacheField name="S.NO." numFmtId="1">
      <sharedItems containsString="0" containsBlank="1" containsNumber="1" containsInteger="1" minValue="1" maxValue="104"/>
    </cacheField>
    <cacheField name="Member Type" numFmtId="0">
      <sharedItems containsBlank="1" count="3">
        <s v="Casual"/>
        <s v="Member"/>
        <m/>
      </sharedItems>
    </cacheField>
    <cacheField name="Bike Type" numFmtId="0">
      <sharedItems containsBlank="1" count="6">
        <s v="Electric"/>
        <s v="Docked"/>
        <s v="Classic"/>
        <s v="Casual"/>
        <s v="Member"/>
        <m/>
      </sharedItems>
    </cacheField>
    <cacheField name="Month and Year" numFmtId="49">
      <sharedItems containsMixedTypes="1" containsNumber="1" containsInteger="1" minValue="2022" maxValue="2022"/>
    </cacheField>
    <cacheField name="Month" numFmtId="0">
      <sharedItems containsString="0" containsBlank="1" containsNumber="1" containsInteger="1" minValue="1" maxValue="12"/>
    </cacheField>
    <cacheField name="Weekdays Average" numFmtId="1">
      <sharedItems containsString="0" containsBlank="1" containsNumber="1" containsInteger="1" minValue="0" maxValue="393942"/>
    </cacheField>
    <cacheField name="weekdays Average2" numFmtId="1">
      <sharedItems containsString="0" containsBlank="1" containsNumber="1" minValue="0" maxValue="11386.739130434782" count="86">
        <n v="155.47619047619048"/>
        <n v="24.047619047619047"/>
        <n v="208.33333333333334"/>
        <n v="387.85714285714283"/>
        <n v="723.33333333333337"/>
        <n v="0"/>
        <n v="1762.1428571428571"/>
        <n v="2485.4761904761904"/>
        <m/>
        <n v="195.75"/>
        <n v="36.5"/>
        <n v="262.25"/>
        <n v="494.5"/>
        <n v="904.75"/>
        <n v="1978.5"/>
        <n v="2883.25"/>
        <n v="698.91304347826087"/>
        <n v="208.2608695652174"/>
        <n v="920.21739130434787"/>
        <n v="1827.391304347826"/>
        <n v="1742.391304347826"/>
        <n v="3354.782608695652"/>
        <n v="5097.173913043478"/>
        <n v="946.19047619047615"/>
        <n v="259.04761904761904"/>
        <n v="1111.6666666666667"/>
        <n v="2316.9047619047619"/>
        <n v="2247.3809523809523"/>
        <n v="4129.5238095238092"/>
        <n v="6376.9047619047615"/>
        <n v="1985.4545454545455"/>
        <n v="640.68181818181813"/>
        <n v="3326.3636363636365"/>
        <n v="5952.5"/>
        <n v="2891.3636363636365"/>
        <n v="6551.136363636364"/>
        <n v="9442.5"/>
        <n v="2779.090909090909"/>
        <n v="786.59090909090912"/>
        <n v="4823.409090909091"/>
        <n v="8389.0909090909099"/>
        <n v="3191.1363636363635"/>
        <n v="8074.772727272727"/>
        <n v="11265.90909090909"/>
        <n v="3598.3333333333335"/>
        <n v="736.66666666666663"/>
        <n v="3968.8095238095239"/>
        <n v="8303.8095238095229"/>
        <n v="3897.8571428571427"/>
        <n v="7072.6190476190477"/>
        <n v="10970.476190476191"/>
        <n v="3513.695652173913"/>
        <n v="715.21739130434787"/>
        <n v="3654.3478260869565"/>
        <n v="7883.260869565217"/>
        <n v="4120"/>
        <n v="7266.739130434783"/>
        <n v="11386.739130434782"/>
        <n v="3037.5"/>
        <n v="528.18181818181813"/>
        <n v="2956.818181818182"/>
        <n v="6522.5"/>
        <n v="4107.727272727273"/>
        <n v="7037.954545454545"/>
        <n v="11145.681818181818"/>
        <n v="2054.2857142857142"/>
        <n v="288.33333333333331"/>
        <n v="1450"/>
        <n v="3792.6190476190477"/>
        <n v="3724.2857142857142"/>
        <n v="4955.7142857142853"/>
        <n v="8680"/>
        <n v="1224.5454545454545"/>
        <n v="185.90909090909091"/>
        <n v="1110"/>
        <n v="2520.4545454545455"/>
        <n v="2669.5454545454545"/>
        <n v="4185.681818181818"/>
        <n v="6855.227272727273"/>
        <n v="564.77272727272725"/>
        <n v="52.954545454545453"/>
        <n v="393.40909090909093"/>
        <n v="1011.1363636363636"/>
        <n v="1574.7727272727273"/>
        <n v="2177.0454545454545"/>
        <n v="3751.818181818182"/>
      </sharedItems>
    </cacheField>
    <cacheField name="Weekends Average" numFmtId="1">
      <sharedItems containsString="0" containsBlank="1" containsNumber="1" containsInteger="1" minValue="0" maxValue="331601"/>
    </cacheField>
    <cacheField name="Morning" numFmtId="1">
      <sharedItems containsString="0" containsBlank="1" containsNumber="1" containsInteger="1" minValue="0" maxValue="727060"/>
    </cacheField>
    <cacheField name="weekends Average2" numFmtId="1">
      <sharedItems containsString="0" containsBlank="1" containsNumber="1" minValue="0" maxValue="13423.4"/>
    </cacheField>
    <cacheField name="Morning2" numFmtId="1">
      <sharedItems containsString="0" containsBlank="1" containsNumber="1" minValue="0" maxValue="15165.833333333334" count="86">
        <n v="170.16666666666666"/>
        <n v="26.166666666666668"/>
        <n v="266.16666666666669"/>
        <n v="462.5"/>
        <n v="958.33333333333337"/>
        <n v="0"/>
        <n v="2429.1666666666665"/>
        <n v="3387.5"/>
        <m/>
        <n v="193.66666666666666"/>
        <n v="34.833333333333336"/>
        <n v="300.33333333333331"/>
        <n v="528.83333333333337"/>
        <n v="1191.3333333333333"/>
        <n v="2663.1666666666665"/>
        <n v="3854.5"/>
        <n v="776.33333333333337"/>
        <n v="191"/>
        <n v="1045"/>
        <n v="2012.3333333333333"/>
        <n v="2598"/>
        <n v="4899.666666666667"/>
        <n v="7497.666666666667"/>
        <n v="1135.6666666666667"/>
        <n v="350.66666666666669"/>
        <n v="1517.3333333333333"/>
        <n v="3003.6666666666665"/>
        <n v="3118.3333333333335"/>
        <n v="5961.333333333333"/>
        <n v="9079.6666666666661"/>
        <n v="2189.5"/>
        <n v="768.66666666666663"/>
        <n v="3600.5"/>
        <n v="6558.666666666667"/>
        <n v="3872.5"/>
        <n v="8659.6666666666661"/>
        <n v="12532.166666666666"/>
        <n v="2950"/>
        <n v="854.16666666666663"/>
        <n v="4638.666666666667"/>
        <n v="8442.8333333333339"/>
        <n v="4299.833333333333"/>
        <n v="10068.166666666666"/>
        <n v="14368"/>
        <n v="3877.8333333333335"/>
        <n v="833.66666666666663"/>
        <n v="4307.333333333333"/>
        <n v="9018.8333333333339"/>
        <n v="5071.666666666667"/>
        <n v="9202.1666666666661"/>
        <n v="14273.833333333334"/>
        <n v="3867"/>
        <n v="800.83333333333337"/>
        <n v="3924.1666666666665"/>
        <n v="8592"/>
        <n v="5556.166666666667"/>
        <n v="9609.6666666666661"/>
        <n v="15165.833333333334"/>
        <n v="3311.6666666666665"/>
        <n v="609.66666666666663"/>
        <n v="3313.6666666666665"/>
        <n v="7235"/>
        <n v="5211.666666666667"/>
        <n v="9038.6666666666661"/>
        <n v="14250.333333333334"/>
        <n v="2814.3333333333335"/>
        <n v="430.66666666666669"/>
        <n v="2262.3333333333335"/>
        <n v="5507.333333333333"/>
        <n v="5158.5"/>
        <n v="7020.666666666667"/>
        <n v="12179.166666666666"/>
        <n v="1376.1666666666667"/>
        <n v="213"/>
        <n v="1263.1666666666667"/>
        <n v="2852.3333333333335"/>
        <n v="3509.3333333333335"/>
        <n v="5593.666666666667"/>
        <n v="9103"/>
        <n v="713.5"/>
        <n v="60.833333333333336"/>
        <n v="511.83333333333331"/>
        <n v="1286.1666666666667"/>
        <n v="2219"/>
        <n v="3266"/>
        <n v="5485"/>
      </sharedItems>
    </cacheField>
    <cacheField name="Afternoon" numFmtId="1">
      <sharedItems containsString="0" containsBlank="1" containsNumber="1" containsInteger="1" minValue="0" maxValue="830689"/>
    </cacheField>
    <cacheField name="Noon" numFmtId="1">
      <sharedItems containsString="0" containsBlank="1" containsNumber="1" minValue="0" maxValue="22125.200000000001"/>
    </cacheField>
    <cacheField name="Evening" numFmtId="1">
      <sharedItems containsString="0" containsBlank="1" containsNumber="1" containsInteger="1" minValue="0" maxValue="664434"/>
    </cacheField>
    <cacheField name="Evening2" numFmtId="1">
      <sharedItems containsString="0" containsBlank="1" containsNumber="1" minValue="0" maxValue="30196"/>
    </cacheField>
    <cacheField name="Night" numFmtId="1">
      <sharedItems containsString="0" containsBlank="1" containsNumber="1" containsInteger="1" minValue="0" maxValue="381220"/>
    </cacheField>
    <cacheField name="Night2" numFmtId="1">
      <sharedItems containsString="0" containsBlank="1" containsNumber="1" minValue="0" maxValue="6797.1"/>
    </cacheField>
    <cacheField name="Average Ride Duration" numFmtId="2">
      <sharedItems containsString="0" containsBlank="1" containsNumber="1" minValue="0" maxValue="831.34"/>
    </cacheField>
    <cacheField name="Average Ride Distance" numFmtId="2">
      <sharedItems containsString="0" containsBlank="1" containsNumber="1" minValue="0" maxValue="74.209999999999994"/>
    </cacheField>
    <cacheField name="Total No.of Rides" numFmtId="1">
      <sharedItems containsSemiMixedTypes="0" containsString="0" containsNumber="1" containsInteger="1" minValue="0" maxValue="43451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n v="1"/>
    <x v="0"/>
    <x v="0"/>
    <s v="Jan"/>
    <n v="1"/>
    <n v="653"/>
    <x v="0"/>
    <n v="740"/>
    <n v="1021"/>
    <n v="148"/>
    <x v="0"/>
    <n v="1726"/>
    <n v="345.2"/>
    <n v="1050"/>
    <n v="350"/>
    <n v="950"/>
    <n v="95"/>
    <n v="11.54"/>
    <n v="1.98"/>
    <n v="4747"/>
  </r>
  <r>
    <n v="2"/>
    <x v="0"/>
    <x v="1"/>
    <s v="Jan"/>
    <n v="1"/>
    <n v="101"/>
    <x v="1"/>
    <n v="206"/>
    <n v="157"/>
    <n v="41.2"/>
    <x v="1"/>
    <n v="461"/>
    <n v="92.2"/>
    <n v="130"/>
    <n v="43.333333333333336"/>
    <n v="172"/>
    <n v="17.2"/>
    <n v="28.51"/>
    <n v="1.8"/>
    <n v="920"/>
  </r>
  <r>
    <n v="3"/>
    <x v="0"/>
    <x v="2"/>
    <s v="Jan"/>
    <n v="1"/>
    <n v="875"/>
    <x v="2"/>
    <n v="1231"/>
    <n v="1597"/>
    <n v="246.2"/>
    <x v="2"/>
    <n v="2510"/>
    <n v="502"/>
    <n v="1472"/>
    <n v="490.66666666666669"/>
    <n v="1257"/>
    <n v="125.7"/>
    <n v="18.91"/>
    <n v="1.56"/>
    <n v="6836"/>
  </r>
  <r>
    <n v="4"/>
    <x v="0"/>
    <x v="3"/>
    <s v="Jan"/>
    <n v="1"/>
    <n v="1629"/>
    <x v="3"/>
    <n v="2178"/>
    <n v="2775"/>
    <n v="435.6"/>
    <x v="3"/>
    <n v="4697"/>
    <n v="939.4"/>
    <n v="2652"/>
    <n v="884"/>
    <n v="2379"/>
    <n v="237.9"/>
    <n v="16.82"/>
    <n v="1.74"/>
    <n v="12503"/>
  </r>
  <r>
    <n v="5"/>
    <x v="1"/>
    <x v="0"/>
    <s v="Jan"/>
    <n v="1"/>
    <n v="3038"/>
    <x v="4"/>
    <n v="2252"/>
    <n v="5750"/>
    <n v="450.4"/>
    <x v="4"/>
    <n v="6847"/>
    <n v="1369.4"/>
    <n v="4542"/>
    <n v="1514"/>
    <n v="2553"/>
    <n v="255.3"/>
    <n v="9.44"/>
    <n v="1.95"/>
    <n v="19692"/>
  </r>
  <r>
    <n v="6"/>
    <x v="1"/>
    <x v="1"/>
    <s v="Jan"/>
    <n v="1"/>
    <n v="0"/>
    <x v="5"/>
    <n v="0"/>
    <n v="0"/>
    <n v="0"/>
    <x v="5"/>
    <n v="0"/>
    <n v="0"/>
    <n v="0"/>
    <n v="0"/>
    <n v="0"/>
    <n v="0"/>
    <n v="0"/>
    <n v="0"/>
    <n v="0"/>
  </r>
  <r>
    <n v="7"/>
    <x v="1"/>
    <x v="2"/>
    <s v="Jan"/>
    <n v="1"/>
    <n v="7401"/>
    <x v="6"/>
    <n v="5359"/>
    <n v="14575"/>
    <n v="1071.8"/>
    <x v="6"/>
    <n v="16656"/>
    <n v="3331.2"/>
    <n v="11262"/>
    <n v="3754"/>
    <n v="5232"/>
    <n v="523.20000000000005"/>
    <n v="10.47"/>
    <n v="1.58"/>
    <n v="47725"/>
  </r>
  <r>
    <n v="8"/>
    <x v="1"/>
    <x v="4"/>
    <s v="Jan"/>
    <n v="1"/>
    <n v="10439"/>
    <x v="7"/>
    <n v="7611"/>
    <n v="20325"/>
    <n v="1522.2"/>
    <x v="7"/>
    <n v="23503"/>
    <n v="4700.6000000000004"/>
    <n v="15804"/>
    <n v="5268"/>
    <n v="7785"/>
    <n v="778.5"/>
    <n v="10.17"/>
    <n v="1.69"/>
    <n v="67417"/>
  </r>
  <r>
    <m/>
    <x v="2"/>
    <x v="5"/>
    <s v="Jan"/>
    <n v="1"/>
    <m/>
    <x v="8"/>
    <m/>
    <m/>
    <m/>
    <x v="8"/>
    <m/>
    <m/>
    <m/>
    <m/>
    <m/>
    <m/>
    <m/>
    <m/>
    <n v="79920"/>
  </r>
  <r>
    <n v="9"/>
    <x v="0"/>
    <x v="0"/>
    <s v="Feb"/>
    <n v="2"/>
    <n v="783"/>
    <x v="9"/>
    <n v="1103"/>
    <n v="1162"/>
    <n v="275.75"/>
    <x v="9"/>
    <n v="2188"/>
    <n v="437.6"/>
    <n v="1286"/>
    <n v="428.66666666666669"/>
    <n v="1079"/>
    <n v="107.9"/>
    <n v="13.18"/>
    <n v="2.1"/>
    <n v="5715"/>
  </r>
  <r>
    <n v="10"/>
    <x v="0"/>
    <x v="1"/>
    <s v="Feb"/>
    <n v="2"/>
    <n v="146"/>
    <x v="10"/>
    <n v="349"/>
    <n v="209"/>
    <n v="87.25"/>
    <x v="10"/>
    <n v="637"/>
    <n v="127.4"/>
    <n v="269"/>
    <n v="89.666666666666671"/>
    <n v="206"/>
    <n v="20.6"/>
    <n v="39.54"/>
    <n v="2.1"/>
    <n v="1321"/>
  </r>
  <r>
    <n v="11"/>
    <x v="0"/>
    <x v="2"/>
    <s v="Feb"/>
    <n v="2"/>
    <n v="1049"/>
    <x v="11"/>
    <n v="1693"/>
    <n v="1802"/>
    <n v="423.25"/>
    <x v="11"/>
    <n v="3318"/>
    <n v="663.6"/>
    <n v="1742"/>
    <n v="580.66666666666663"/>
    <n v="1126"/>
    <n v="112.6"/>
    <n v="21.84"/>
    <n v="1.69"/>
    <n v="7988"/>
  </r>
  <r>
    <n v="12"/>
    <x v="0"/>
    <x v="3"/>
    <s v="Feb"/>
    <n v="2"/>
    <n v="1978"/>
    <x v="12"/>
    <n v="2097"/>
    <n v="3173"/>
    <n v="524.25"/>
    <x v="12"/>
    <n v="6143"/>
    <n v="1228.5999999999999"/>
    <n v="3297"/>
    <n v="1099"/>
    <n v="2411"/>
    <n v="241.1"/>
    <n v="20.100000000000001"/>
    <n v="1.88"/>
    <n v="15024"/>
  </r>
  <r>
    <n v="13"/>
    <x v="1"/>
    <x v="0"/>
    <s v="Feb"/>
    <n v="2"/>
    <n v="3619"/>
    <x v="13"/>
    <n v="3062"/>
    <n v="7148"/>
    <n v="765.5"/>
    <x v="13"/>
    <n v="7644"/>
    <n v="1528.8"/>
    <n v="5227"/>
    <n v="1742.3333333333333"/>
    <n v="2813"/>
    <n v="281.3"/>
    <n v="9.82"/>
    <n v="2.02"/>
    <n v="22832"/>
  </r>
  <r>
    <n v="14"/>
    <x v="1"/>
    <x v="1"/>
    <s v="Feb"/>
    <n v="2"/>
    <n v="0"/>
    <x v="5"/>
    <n v="0"/>
    <n v="0"/>
    <n v="0"/>
    <x v="5"/>
    <n v="0"/>
    <n v="0"/>
    <n v="0"/>
    <n v="0"/>
    <n v="0"/>
    <n v="0"/>
    <n v="0"/>
    <n v="0"/>
    <n v="0"/>
  </r>
  <r>
    <n v="15"/>
    <x v="1"/>
    <x v="2"/>
    <s v="Feb"/>
    <n v="2"/>
    <n v="7914"/>
    <x v="14"/>
    <n v="7560"/>
    <n v="15979"/>
    <n v="1890"/>
    <x v="14"/>
    <n v="17470"/>
    <n v="3494"/>
    <n v="11961"/>
    <n v="3987"/>
    <n v="5651"/>
    <n v="565.1"/>
    <n v="10.71"/>
    <n v="1.6"/>
    <n v="51061"/>
  </r>
  <r>
    <n v="16"/>
    <x v="1"/>
    <x v="4"/>
    <s v="Feb"/>
    <n v="2"/>
    <n v="11533"/>
    <x v="15"/>
    <n v="10622"/>
    <n v="23127"/>
    <n v="2655.5"/>
    <x v="15"/>
    <n v="25114"/>
    <n v="5022.8"/>
    <n v="17188"/>
    <n v="5729.333333333333"/>
    <n v="8464"/>
    <n v="846.4"/>
    <n v="10.43"/>
    <n v="1.73"/>
    <n v="73893"/>
  </r>
  <r>
    <m/>
    <x v="2"/>
    <x v="5"/>
    <s v="Feb"/>
    <n v="2"/>
    <m/>
    <x v="8"/>
    <m/>
    <m/>
    <m/>
    <x v="8"/>
    <m/>
    <m/>
    <m/>
    <m/>
    <m/>
    <m/>
    <m/>
    <m/>
    <n v="88917"/>
  </r>
  <r>
    <n v="17"/>
    <x v="0"/>
    <x v="0"/>
    <s v="Mar"/>
    <n v="3"/>
    <n v="3215"/>
    <x v="16"/>
    <n v="3745"/>
    <n v="4658"/>
    <n v="936.25"/>
    <x v="16"/>
    <n v="9623"/>
    <n v="1924.6"/>
    <n v="5906"/>
    <n v="1968.6666666666667"/>
    <n v="3376"/>
    <n v="337.6"/>
    <n v="18.04"/>
    <n v="2.2799999999999998"/>
    <n v="23563"/>
  </r>
  <r>
    <n v="18"/>
    <x v="0"/>
    <x v="1"/>
    <s v="Mar"/>
    <n v="3"/>
    <n v="958"/>
    <x v="17"/>
    <n v="1652"/>
    <n v="1146"/>
    <n v="413"/>
    <x v="17"/>
    <n v="4108"/>
    <n v="821.6"/>
    <n v="1870"/>
    <n v="623.33333333333337"/>
    <n v="970"/>
    <n v="97"/>
    <n v="40.19"/>
    <n v="1.98"/>
    <n v="8094"/>
  </r>
  <r>
    <n v="19"/>
    <x v="0"/>
    <x v="2"/>
    <s v="Mar"/>
    <n v="3"/>
    <n v="4233"/>
    <x v="18"/>
    <n v="6937"/>
    <n v="6270"/>
    <n v="1734.25"/>
    <x v="18"/>
    <n v="15648"/>
    <n v="3129.6"/>
    <n v="8931"/>
    <n v="2977"/>
    <n v="4190"/>
    <n v="419"/>
    <n v="25.23"/>
    <n v="2"/>
    <n v="35039"/>
  </r>
  <r>
    <n v="20"/>
    <x v="0"/>
    <x v="3"/>
    <s v="Mar"/>
    <n v="3"/>
    <n v="8406"/>
    <x v="19"/>
    <n v="12334"/>
    <n v="12074"/>
    <n v="3083.5"/>
    <x v="19"/>
    <n v="29379"/>
    <n v="5875.8"/>
    <n v="16707"/>
    <n v="5569"/>
    <n v="8536"/>
    <n v="853.6"/>
    <n v="24.51"/>
    <n v="2.1"/>
    <n v="66696"/>
  </r>
  <r>
    <n v="21"/>
    <x v="1"/>
    <x v="0"/>
    <s v="Mar"/>
    <n v="3"/>
    <n v="8015"/>
    <x v="20"/>
    <n v="4821"/>
    <n v="15588"/>
    <n v="1205.25"/>
    <x v="20"/>
    <n v="15935"/>
    <n v="3187"/>
    <n v="12164"/>
    <n v="4054.6666666666665"/>
    <n v="6029"/>
    <n v="602.9"/>
    <n v="10.94"/>
    <n v="2.1800000000000002"/>
    <n v="49716"/>
  </r>
  <r>
    <n v="22"/>
    <x v="1"/>
    <x v="1"/>
    <s v="Mar"/>
    <n v="3"/>
    <n v="0"/>
    <x v="5"/>
    <n v="0"/>
    <n v="0"/>
    <n v="0"/>
    <x v="5"/>
    <n v="0"/>
    <n v="0"/>
    <n v="0"/>
    <n v="0"/>
    <n v="0"/>
    <n v="0"/>
    <n v="0"/>
    <n v="0"/>
    <n v="0"/>
  </r>
  <r>
    <n v="23"/>
    <x v="1"/>
    <x v="2"/>
    <s v="Mar"/>
    <n v="3"/>
    <n v="15432"/>
    <x v="21"/>
    <n v="10821"/>
    <n v="29398"/>
    <n v="2705.25"/>
    <x v="21"/>
    <n v="33196"/>
    <n v="6639.2"/>
    <n v="25382"/>
    <n v="8460.6666666666661"/>
    <n v="10828"/>
    <n v="1082.8"/>
    <n v="11.95"/>
    <n v="1.81"/>
    <n v="98804"/>
  </r>
  <r>
    <n v="24"/>
    <x v="1"/>
    <x v="4"/>
    <s v="Mar"/>
    <n v="3"/>
    <n v="23447"/>
    <x v="22"/>
    <n v="15642"/>
    <n v="44986"/>
    <n v="3910.5"/>
    <x v="22"/>
    <n v="49131"/>
    <n v="9826.2000000000007"/>
    <n v="37546"/>
    <n v="12515.333333333334"/>
    <n v="16857"/>
    <n v="1685.7"/>
    <n v="11.44"/>
    <n v="1.94"/>
    <n v="148520"/>
  </r>
  <r>
    <m/>
    <x v="2"/>
    <x v="5"/>
    <s v="Mar"/>
    <n v="3"/>
    <m/>
    <x v="8"/>
    <m/>
    <m/>
    <m/>
    <x v="8"/>
    <m/>
    <m/>
    <m/>
    <m/>
    <m/>
    <m/>
    <m/>
    <m/>
    <n v="215216"/>
  </r>
  <r>
    <n v="25"/>
    <x v="0"/>
    <x v="0"/>
    <s v="Apr"/>
    <n v="4"/>
    <n v="3974"/>
    <x v="23"/>
    <n v="6244"/>
    <n v="6814"/>
    <n v="1387.5555555555557"/>
    <x v="23"/>
    <n v="11931"/>
    <n v="2386.1999999999998"/>
    <n v="8077"/>
    <n v="2692.3333333333335"/>
    <n v="5534"/>
    <n v="553.4"/>
    <n v="17.309999999999999"/>
    <n v="2.2999999999999998"/>
    <n v="32356"/>
  </r>
  <r>
    <n v="26"/>
    <x v="0"/>
    <x v="1"/>
    <s v="Apr"/>
    <n v="4"/>
    <n v="1088"/>
    <x v="24"/>
    <n v="3155"/>
    <n v="2104"/>
    <n v="701.11111111111109"/>
    <x v="24"/>
    <n v="5419"/>
    <n v="1083.8"/>
    <n v="2541"/>
    <n v="847"/>
    <n v="1688"/>
    <n v="168.8"/>
    <n v="40.99"/>
    <n v="2.1"/>
    <n v="11752"/>
  </r>
  <r>
    <n v="27"/>
    <x v="0"/>
    <x v="2"/>
    <s v="Apr"/>
    <n v="4"/>
    <n v="4669"/>
    <x v="25"/>
    <n v="11780"/>
    <n v="9104"/>
    <n v="2617.7777777777778"/>
    <x v="25"/>
    <n v="18383"/>
    <n v="3676.6"/>
    <n v="11671"/>
    <n v="3890.3333333333335"/>
    <n v="7750"/>
    <n v="775"/>
    <n v="24.57"/>
    <n v="2.1"/>
    <n v="46908"/>
  </r>
  <r>
    <n v="28"/>
    <x v="0"/>
    <x v="3"/>
    <s v="Apr"/>
    <n v="4"/>
    <n v="9731"/>
    <x v="26"/>
    <n v="21179"/>
    <n v="18022"/>
    <n v="4706.4444444444443"/>
    <x v="26"/>
    <n v="35733"/>
    <n v="7146.6"/>
    <n v="22289"/>
    <n v="7429.666666666667"/>
    <n v="14972"/>
    <n v="1497.2"/>
    <n v="24.11"/>
    <n v="2.2000000000000002"/>
    <n v="91016"/>
  </r>
  <r>
    <n v="29"/>
    <x v="1"/>
    <x v="0"/>
    <s v="Apr"/>
    <n v="4"/>
    <n v="9439"/>
    <x v="27"/>
    <n v="7090"/>
    <n v="18710"/>
    <n v="1575.5555555555557"/>
    <x v="27"/>
    <n v="19308"/>
    <n v="3861.6"/>
    <n v="15081"/>
    <n v="5027"/>
    <n v="8274"/>
    <n v="827.4"/>
    <n v="10.34"/>
    <n v="2.2000000000000002"/>
    <n v="61373"/>
  </r>
  <r>
    <n v="30"/>
    <x v="1"/>
    <x v="1"/>
    <s v="Apr"/>
    <n v="4"/>
    <n v="0"/>
    <x v="5"/>
    <n v="0"/>
    <n v="0"/>
    <n v="0"/>
    <x v="5"/>
    <n v="0"/>
    <n v="0"/>
    <n v="0"/>
    <n v="0"/>
    <n v="0"/>
    <n v="0"/>
    <n v="0"/>
    <n v="0"/>
    <n v="0"/>
  </r>
  <r>
    <n v="31"/>
    <x v="1"/>
    <x v="2"/>
    <s v="Apr"/>
    <n v="4"/>
    <n v="17344"/>
    <x v="28"/>
    <n v="16044"/>
    <n v="35768"/>
    <n v="3565.3333333333335"/>
    <x v="28"/>
    <n v="37921"/>
    <n v="7584.2"/>
    <n v="30429"/>
    <n v="10143"/>
    <n v="14691"/>
    <n v="1469.1"/>
    <n v="11.85"/>
    <n v="1.8"/>
    <n v="118809"/>
  </r>
  <r>
    <n v="32"/>
    <x v="1"/>
    <x v="4"/>
    <s v="Apr"/>
    <n v="4"/>
    <n v="26783"/>
    <x v="29"/>
    <n v="23134"/>
    <n v="54478"/>
    <n v="5140.8888888888887"/>
    <x v="29"/>
    <n v="57299"/>
    <n v="11459.8"/>
    <n v="45510"/>
    <n v="15170"/>
    <n v="22965"/>
    <n v="2296.5"/>
    <n v="11.34"/>
    <n v="1.9"/>
    <n v="180182"/>
  </r>
  <r>
    <m/>
    <x v="2"/>
    <x v="5"/>
    <s v="Apr"/>
    <n v="4"/>
    <m/>
    <x v="8"/>
    <m/>
    <m/>
    <m/>
    <x v="8"/>
    <m/>
    <m/>
    <m/>
    <m/>
    <m/>
    <m/>
    <m/>
    <m/>
    <n v="271198"/>
  </r>
  <r>
    <n v="33"/>
    <x v="0"/>
    <x v="0"/>
    <s v="May"/>
    <n v="5"/>
    <n v="8736"/>
    <x v="30"/>
    <n v="12117"/>
    <n v="13137"/>
    <n v="2692.6666666666665"/>
    <x v="30"/>
    <n v="24579"/>
    <n v="4915.8"/>
    <n v="17036"/>
    <n v="5678.666666666667"/>
    <n v="18161"/>
    <n v="1816.1"/>
    <n v="19.149999999999999"/>
    <n v="2.35"/>
    <n v="67913"/>
  </r>
  <r>
    <n v="34"/>
    <x v="0"/>
    <x v="1"/>
    <s v="May"/>
    <n v="5"/>
    <n v="2819"/>
    <x v="31"/>
    <n v="5748"/>
    <n v="4612"/>
    <n v="1277.3333333333333"/>
    <x v="31"/>
    <n v="10915"/>
    <n v="2183"/>
    <n v="5810"/>
    <n v="1936.6666666666667"/>
    <n v="4254"/>
    <n v="425.4"/>
    <n v="46.54"/>
    <n v="2.1800000000000002"/>
    <n v="25591"/>
  </r>
  <r>
    <n v="35"/>
    <x v="0"/>
    <x v="2"/>
    <s v="May"/>
    <n v="5"/>
    <n v="14636"/>
    <x v="32"/>
    <n v="25531"/>
    <n v="21603"/>
    <n v="5673.5555555555557"/>
    <x v="32"/>
    <n v="45949"/>
    <n v="9189.7999999999993"/>
    <n v="33378"/>
    <n v="11126"/>
    <n v="23314"/>
    <n v="2331.4"/>
    <n v="25.63"/>
    <n v="2.13"/>
    <n v="124244"/>
  </r>
  <r>
    <n v="36"/>
    <x v="0"/>
    <x v="3"/>
    <s v="May"/>
    <n v="5"/>
    <n v="26191"/>
    <x v="33"/>
    <n v="43487"/>
    <n v="39352"/>
    <n v="9663.7777777777774"/>
    <x v="33"/>
    <n v="81443"/>
    <n v="16288.6"/>
    <n v="56224"/>
    <n v="18741.333333333332"/>
    <n v="40729"/>
    <n v="4072.9"/>
    <n v="26.06"/>
    <n v="2.21"/>
    <n v="217748"/>
  </r>
  <r>
    <n v="37"/>
    <x v="1"/>
    <x v="0"/>
    <s v="May"/>
    <n v="5"/>
    <n v="12722"/>
    <x v="34"/>
    <n v="10270"/>
    <n v="23235"/>
    <n v="2282.2222222222222"/>
    <x v="34"/>
    <n v="27047"/>
    <n v="5409.4"/>
    <n v="20673"/>
    <n v="6891"/>
    <n v="13195"/>
    <n v="1319.5"/>
    <n v="11.98"/>
    <n v="2.37"/>
    <n v="84150"/>
  </r>
  <r>
    <n v="38"/>
    <x v="1"/>
    <x v="1"/>
    <s v="May"/>
    <n v="5"/>
    <n v="0"/>
    <x v="5"/>
    <n v="0"/>
    <n v="0"/>
    <n v="0"/>
    <x v="5"/>
    <n v="0"/>
    <n v="0"/>
    <n v="0"/>
    <n v="0"/>
    <n v="0"/>
    <n v="0"/>
    <n v="0"/>
    <n v="0"/>
    <n v="0"/>
  </r>
  <r>
    <n v="39"/>
    <x v="1"/>
    <x v="2"/>
    <s v="May"/>
    <n v="5"/>
    <n v="28825"/>
    <x v="35"/>
    <n v="26547"/>
    <n v="51958"/>
    <n v="5899.333333333333"/>
    <x v="35"/>
    <n v="62760"/>
    <n v="12552"/>
    <n v="53903"/>
    <n v="17967.666666666668"/>
    <n v="28596"/>
    <n v="2859.6"/>
    <n v="13.57"/>
    <n v="2.0099999999999998"/>
    <n v="197217"/>
  </r>
  <r>
    <n v="40"/>
    <x v="1"/>
    <x v="4"/>
    <s v="May"/>
    <n v="5"/>
    <n v="41547"/>
    <x v="36"/>
    <n v="36817"/>
    <n v="75193"/>
    <n v="8181.5555555555557"/>
    <x v="36"/>
    <n v="89807"/>
    <n v="17961.400000000001"/>
    <n v="74576"/>
    <n v="24858.666666666668"/>
    <n v="41791"/>
    <n v="4179.1000000000004"/>
    <n v="13.09"/>
    <n v="2.11"/>
    <n v="281367"/>
  </r>
  <r>
    <m/>
    <x v="2"/>
    <x v="5"/>
    <s v="May"/>
    <n v="5"/>
    <m/>
    <x v="8"/>
    <m/>
    <m/>
    <m/>
    <x v="8"/>
    <m/>
    <m/>
    <m/>
    <m/>
    <m/>
    <m/>
    <m/>
    <m/>
    <n v="499115"/>
  </r>
  <r>
    <n v="41"/>
    <x v="0"/>
    <x v="0"/>
    <s v="Jun"/>
    <n v="6"/>
    <n v="12228"/>
    <x v="37"/>
    <n v="15274"/>
    <n v="17700"/>
    <n v="3818.5"/>
    <x v="37"/>
    <n v="31728"/>
    <n v="6345.6"/>
    <n v="22134"/>
    <n v="7378"/>
    <n v="20128"/>
    <n v="2012.8"/>
    <n v="17.89"/>
    <n v="2.33"/>
    <n v="91690"/>
  </r>
  <r>
    <n v="42"/>
    <x v="0"/>
    <x v="1"/>
    <s v="Jun"/>
    <n v="6"/>
    <n v="3461"/>
    <x v="38"/>
    <n v="6145"/>
    <n v="5125"/>
    <n v="1536.25"/>
    <x v="38"/>
    <n v="12007"/>
    <n v="2401.4"/>
    <n v="6985"/>
    <n v="2328.3333333333335"/>
    <n v="5478"/>
    <n v="547.79999999999995"/>
    <n v="44.89"/>
    <n v="2.2400000000000002"/>
    <n v="29595"/>
  </r>
  <r>
    <n v="43"/>
    <x v="0"/>
    <x v="2"/>
    <s v="Jun"/>
    <n v="6"/>
    <n v="21223"/>
    <x v="39"/>
    <n v="30816"/>
    <n v="27832"/>
    <n v="7704"/>
    <x v="39"/>
    <n v="55423"/>
    <n v="11084.6"/>
    <n v="47602"/>
    <n v="15867.333333333334"/>
    <n v="36889"/>
    <n v="3688.9"/>
    <n v="23.27"/>
    <n v="2.12"/>
    <n v="167746"/>
  </r>
  <r>
    <n v="44"/>
    <x v="0"/>
    <x v="3"/>
    <s v="Jun"/>
    <n v="6"/>
    <n v="36912"/>
    <x v="40"/>
    <n v="52236"/>
    <n v="50657"/>
    <n v="13059"/>
    <x v="40"/>
    <n v="99158"/>
    <n v="19831.599999999999"/>
    <n v="76721"/>
    <n v="25573.666666666668"/>
    <n v="62495"/>
    <n v="6249.5"/>
    <n v="23.77"/>
    <n v="2.2000000000000002"/>
    <n v="289031"/>
  </r>
  <r>
    <n v="45"/>
    <x v="1"/>
    <x v="0"/>
    <s v="Jun"/>
    <n v="6"/>
    <n v="14041"/>
    <x v="41"/>
    <n v="10601"/>
    <n v="25799"/>
    <n v="2650.25"/>
    <x v="41"/>
    <n v="28530"/>
    <n v="5706"/>
    <n v="21833"/>
    <n v="7277.666666666667"/>
    <n v="15848"/>
    <n v="1584.8"/>
    <n v="11.96"/>
    <n v="2.4500000000000002"/>
    <n v="91410"/>
  </r>
  <r>
    <n v="46"/>
    <x v="1"/>
    <x v="1"/>
    <s v="Jun"/>
    <n v="6"/>
    <n v="0"/>
    <x v="5"/>
    <n v="0"/>
    <n v="0"/>
    <n v="0"/>
    <x v="5"/>
    <n v="0"/>
    <n v="0"/>
    <n v="0"/>
    <n v="0"/>
    <n v="0"/>
    <n v="0"/>
    <n v="0"/>
    <n v="0"/>
    <n v="0"/>
  </r>
  <r>
    <n v="47"/>
    <x v="1"/>
    <x v="2"/>
    <s v="Jun"/>
    <n v="6"/>
    <n v="35529"/>
    <x v="42"/>
    <n v="29022"/>
    <n v="60409"/>
    <n v="7255.5"/>
    <x v="42"/>
    <n v="70105"/>
    <n v="14021"/>
    <n v="66303"/>
    <n v="22101"/>
    <n v="38872"/>
    <n v="3887.2"/>
    <n v="14.02"/>
    <n v="2.08"/>
    <n v="235689"/>
  </r>
  <r>
    <n v="48"/>
    <x v="1"/>
    <x v="4"/>
    <s v="Jun"/>
    <n v="6"/>
    <n v="49570"/>
    <x v="43"/>
    <n v="39624"/>
    <n v="86208"/>
    <n v="9906"/>
    <x v="43"/>
    <n v="98635"/>
    <n v="19727"/>
    <n v="87536"/>
    <n v="29178.666666666668"/>
    <n v="54720"/>
    <n v="5472"/>
    <n v="13.44"/>
    <n v="2.1800000000000002"/>
    <n v="327099"/>
  </r>
  <r>
    <m/>
    <x v="2"/>
    <x v="5"/>
    <s v="Jun"/>
    <n v="6"/>
    <m/>
    <x v="8"/>
    <m/>
    <m/>
    <m/>
    <x v="8"/>
    <m/>
    <m/>
    <m/>
    <m/>
    <m/>
    <m/>
    <m/>
    <m/>
    <n v="616130"/>
  </r>
  <r>
    <n v="49"/>
    <x v="0"/>
    <x v="0"/>
    <s v="Jul"/>
    <n v="7"/>
    <n v="15113"/>
    <x v="44"/>
    <n v="24458"/>
    <n v="23267"/>
    <n v="4891.6000000000004"/>
    <x v="44"/>
    <n v="42699"/>
    <n v="8539.7999999999993"/>
    <n v="29865"/>
    <n v="9955"/>
    <n v="28651"/>
    <n v="2865.1"/>
    <n v="18.190000000000001"/>
    <n v="2.27"/>
    <n v="124482"/>
  </r>
  <r>
    <n v="50"/>
    <x v="0"/>
    <x v="1"/>
    <s v="Jul"/>
    <n v="7"/>
    <n v="3094"/>
    <x v="45"/>
    <n v="7261"/>
    <n v="5002"/>
    <n v="1452.2"/>
    <x v="45"/>
    <n v="12860"/>
    <n v="2572"/>
    <n v="6477"/>
    <n v="2159"/>
    <n v="5655"/>
    <n v="565.5"/>
    <n v="47.91"/>
    <n v="2.19"/>
    <n v="29994"/>
  </r>
  <r>
    <n v="51"/>
    <x v="0"/>
    <x v="2"/>
    <s v="Jul"/>
    <n v="7"/>
    <n v="16669"/>
    <x v="46"/>
    <n v="35398"/>
    <n v="25844"/>
    <n v="7079.6"/>
    <x v="46"/>
    <n v="55067"/>
    <n v="11013.4"/>
    <n v="39566"/>
    <n v="13188.666666666666"/>
    <n v="33665"/>
    <n v="3366.5"/>
    <n v="23.87"/>
    <n v="2.12"/>
    <n v="154142"/>
  </r>
  <r>
    <n v="52"/>
    <x v="0"/>
    <x v="3"/>
    <s v="Jul"/>
    <n v="7"/>
    <n v="34876"/>
    <x v="47"/>
    <n v="67117"/>
    <n v="54113"/>
    <n v="13423.4"/>
    <x v="47"/>
    <n v="110626"/>
    <n v="22125.200000000001"/>
    <n v="75908"/>
    <n v="25302.666666666668"/>
    <n v="67971"/>
    <n v="6797.1"/>
    <n v="23.92"/>
    <n v="2.19"/>
    <n v="308618"/>
  </r>
  <r>
    <n v="53"/>
    <x v="1"/>
    <x v="0"/>
    <s v="Jul"/>
    <n v="7"/>
    <n v="16371"/>
    <x v="48"/>
    <n v="15872"/>
    <n v="30430"/>
    <n v="3174.4"/>
    <x v="48"/>
    <n v="35100"/>
    <n v="7020"/>
    <n v="27449"/>
    <n v="9149.6666666666661"/>
    <n v="20620"/>
    <n v="2062"/>
    <n v="11.75"/>
    <n v="2.4"/>
    <n v="113599"/>
  </r>
  <r>
    <n v="54"/>
    <x v="1"/>
    <x v="1"/>
    <s v="Jul"/>
    <n v="7"/>
    <n v="0"/>
    <x v="5"/>
    <n v="0"/>
    <n v="0"/>
    <n v="0"/>
    <x v="5"/>
    <n v="0"/>
    <n v="0"/>
    <n v="0"/>
    <n v="0"/>
    <n v="0"/>
    <n v="0"/>
    <n v="0"/>
    <n v="0"/>
    <n v="0"/>
  </r>
  <r>
    <n v="55"/>
    <x v="1"/>
    <x v="2"/>
    <s v="Jul"/>
    <n v="7"/>
    <n v="29705"/>
    <x v="49"/>
    <n v="33836"/>
    <n v="55213"/>
    <n v="6767.2"/>
    <x v="49"/>
    <n v="67149"/>
    <n v="13429.8"/>
    <n v="57877"/>
    <n v="19292.333333333332"/>
    <n v="35959"/>
    <n v="3595.9"/>
    <n v="14.21"/>
    <n v="2.08"/>
    <n v="216198"/>
  </r>
  <r>
    <n v="56"/>
    <x v="1"/>
    <x v="4"/>
    <s v="Jul"/>
    <n v="7"/>
    <n v="46076"/>
    <x v="50"/>
    <n v="49708"/>
    <n v="85643"/>
    <n v="9941.6"/>
    <x v="50"/>
    <n v="102249"/>
    <n v="20449.8"/>
    <n v="85326"/>
    <n v="28442"/>
    <n v="56579"/>
    <n v="5657.9"/>
    <n v="13.36"/>
    <n v="2.19"/>
    <n v="329797"/>
  </r>
  <r>
    <m/>
    <x v="2"/>
    <x v="5"/>
    <s v="Jul"/>
    <n v="7"/>
    <m/>
    <x v="8"/>
    <m/>
    <m/>
    <m/>
    <x v="8"/>
    <m/>
    <m/>
    <m/>
    <m/>
    <m/>
    <m/>
    <m/>
    <m/>
    <n v="638415"/>
  </r>
  <r>
    <n v="57"/>
    <x v="0"/>
    <x v="0"/>
    <s v="Aug"/>
    <n v="8"/>
    <n v="16163"/>
    <x v="51"/>
    <n v="17128"/>
    <n v="23202"/>
    <n v="4282"/>
    <x v="51"/>
    <n v="38028"/>
    <n v="7605.6"/>
    <n v="29171"/>
    <n v="9723.6666666666661"/>
    <n v="24672"/>
    <n v="2467.1999999999998"/>
    <n v="16.649999999999999"/>
    <n v="2.25"/>
    <n v="115073"/>
  </r>
  <r>
    <n v="58"/>
    <x v="0"/>
    <x v="1"/>
    <s v="Aug"/>
    <n v="8"/>
    <n v="3290"/>
    <x v="52"/>
    <n v="4473"/>
    <n v="4805"/>
    <n v="1118.25"/>
    <x v="52"/>
    <n v="10679"/>
    <n v="2135.8000000000002"/>
    <n v="5654"/>
    <n v="1884.6666666666667"/>
    <n v="4260"/>
    <n v="426"/>
    <n v="44.76"/>
    <n v="2.2200000000000002"/>
    <n v="25398"/>
  </r>
  <r>
    <n v="59"/>
    <x v="0"/>
    <x v="2"/>
    <s v="Aug"/>
    <n v="8"/>
    <n v="16810"/>
    <x v="53"/>
    <n v="21586"/>
    <n v="23545"/>
    <n v="5396.5"/>
    <x v="53"/>
    <n v="41650"/>
    <n v="8330"/>
    <n v="35672"/>
    <n v="11890.666666666666"/>
    <n v="26355"/>
    <n v="2635.5"/>
    <n v="22.97"/>
    <n v="2.1"/>
    <n v="127222"/>
  </r>
  <r>
    <n v="60"/>
    <x v="0"/>
    <x v="3"/>
    <s v="Aug"/>
    <n v="8"/>
    <n v="36263"/>
    <x v="54"/>
    <n v="43188"/>
    <n v="51552"/>
    <n v="10797"/>
    <x v="54"/>
    <n v="90357"/>
    <n v="18071.400000000001"/>
    <n v="70497"/>
    <n v="23499"/>
    <n v="55287"/>
    <n v="5528.7"/>
    <n v="22.32"/>
    <n v="2.1800000000000002"/>
    <n v="267693"/>
  </r>
  <r>
    <n v="61"/>
    <x v="1"/>
    <x v="0"/>
    <s v="Aug"/>
    <n v="8"/>
    <n v="18952"/>
    <x v="55"/>
    <n v="12387"/>
    <n v="33337"/>
    <n v="3096.75"/>
    <x v="55"/>
    <n v="36362"/>
    <n v="7272.4"/>
    <n v="29928"/>
    <n v="9976"/>
    <n v="19905"/>
    <n v="1990.5"/>
    <n v="11.48"/>
    <n v="2.38"/>
    <n v="119532"/>
  </r>
  <r>
    <n v="62"/>
    <x v="1"/>
    <x v="1"/>
    <s v="Aug"/>
    <n v="8"/>
    <n v="0"/>
    <x v="5"/>
    <n v="0"/>
    <n v="0"/>
    <n v="0"/>
    <x v="5"/>
    <n v="0"/>
    <n v="0"/>
    <n v="0"/>
    <n v="0"/>
    <n v="0"/>
    <n v="0"/>
    <n v="0"/>
    <n v="0"/>
    <n v="0"/>
  </r>
  <r>
    <n v="63"/>
    <x v="1"/>
    <x v="2"/>
    <s v="Aug"/>
    <n v="8"/>
    <n v="33427"/>
    <x v="56"/>
    <n v="23717"/>
    <n v="57658"/>
    <n v="5929.25"/>
    <x v="56"/>
    <n v="63561"/>
    <n v="12712.2"/>
    <n v="60660"/>
    <n v="20220"/>
    <n v="32690"/>
    <n v="3269"/>
    <n v="13.69"/>
    <n v="2.02"/>
    <n v="214569"/>
  </r>
  <r>
    <n v="64"/>
    <x v="1"/>
    <x v="4"/>
    <s v="Aug"/>
    <n v="8"/>
    <n v="52379"/>
    <x v="57"/>
    <n v="36104"/>
    <n v="90995"/>
    <n v="9026"/>
    <x v="57"/>
    <n v="99923"/>
    <n v="19984.599999999999"/>
    <n v="90588"/>
    <n v="30196"/>
    <n v="52595"/>
    <n v="5259.5"/>
    <n v="12.9"/>
    <n v="2.15"/>
    <n v="334101"/>
  </r>
  <r>
    <m/>
    <x v="2"/>
    <x v="5"/>
    <s v="Aug"/>
    <n v="8"/>
    <m/>
    <x v="8"/>
    <m/>
    <m/>
    <m/>
    <x v="8"/>
    <m/>
    <m/>
    <m/>
    <m/>
    <m/>
    <m/>
    <m/>
    <m/>
    <n v="601794"/>
  </r>
  <r>
    <n v="65"/>
    <x v="0"/>
    <x v="0"/>
    <s v="Sep"/>
    <n v="9"/>
    <n v="13365"/>
    <x v="58"/>
    <n v="14465"/>
    <n v="19870"/>
    <n v="3616.25"/>
    <x v="58"/>
    <n v="33677"/>
    <n v="6735.4"/>
    <n v="23089"/>
    <n v="7696.333333333333"/>
    <n v="19118"/>
    <n v="1911.8"/>
    <n v="15.54"/>
    <n v="2.2400000000000002"/>
    <n v="95754"/>
  </r>
  <r>
    <n v="66"/>
    <x v="0"/>
    <x v="1"/>
    <s v="Sep"/>
    <n v="9"/>
    <n v="2324"/>
    <x v="59"/>
    <n v="3797"/>
    <n v="3658"/>
    <n v="949.25"/>
    <x v="59"/>
    <n v="8476"/>
    <n v="1695.2"/>
    <n v="4055"/>
    <n v="1351.6666666666667"/>
    <n v="3025"/>
    <n v="302.5"/>
    <n v="41.9"/>
    <n v="2.2000000000000002"/>
    <n v="19214"/>
  </r>
  <r>
    <n v="67"/>
    <x v="0"/>
    <x v="2"/>
    <s v="Sep"/>
    <n v="9"/>
    <n v="13010"/>
    <x v="60"/>
    <n v="19539"/>
    <n v="19882"/>
    <n v="4884.75"/>
    <x v="60"/>
    <n v="36503"/>
    <n v="7300.6"/>
    <n v="27240"/>
    <n v="9080"/>
    <n v="20501"/>
    <n v="2050.1"/>
    <n v="21.86"/>
    <n v="2.1"/>
    <n v="104126"/>
  </r>
  <r>
    <n v="68"/>
    <x v="0"/>
    <x v="3"/>
    <s v="Sep"/>
    <n v="9"/>
    <n v="28699"/>
    <x v="61"/>
    <n v="37801"/>
    <n v="43410"/>
    <n v="9450.25"/>
    <x v="61"/>
    <n v="78656"/>
    <n v="15731.2"/>
    <n v="54384"/>
    <n v="18128"/>
    <n v="42644"/>
    <n v="4264.3999999999996"/>
    <n v="20.86"/>
    <n v="2.15"/>
    <n v="219094"/>
  </r>
  <r>
    <n v="69"/>
    <x v="1"/>
    <x v="0"/>
    <s v="Sep"/>
    <n v="9"/>
    <n v="18074"/>
    <x v="62"/>
    <n v="11445"/>
    <n v="31270"/>
    <n v="2861.25"/>
    <x v="62"/>
    <n v="36770"/>
    <n v="7354"/>
    <n v="27446"/>
    <n v="9148.6666666666661"/>
    <n v="17775"/>
    <n v="1777.5"/>
    <n v="11.06"/>
    <n v="2.2999999999999998"/>
    <n v="113261"/>
  </r>
  <r>
    <n v="70"/>
    <x v="1"/>
    <x v="1"/>
    <s v="Sep"/>
    <n v="9"/>
    <n v="0"/>
    <x v="5"/>
    <n v="0"/>
    <n v="0"/>
    <n v="0"/>
    <x v="5"/>
    <n v="0"/>
    <n v="0"/>
    <n v="0"/>
    <n v="0"/>
    <n v="0"/>
    <n v="0"/>
    <n v="0"/>
    <n v="0"/>
    <n v="0"/>
  </r>
  <r>
    <n v="71"/>
    <x v="1"/>
    <x v="2"/>
    <s v="Sep"/>
    <n v="9"/>
    <n v="30967"/>
    <x v="63"/>
    <n v="22555"/>
    <n v="54232"/>
    <n v="5638.75"/>
    <x v="63"/>
    <n v="63315"/>
    <n v="12663"/>
    <n v="53699"/>
    <n v="17899.666666666668"/>
    <n v="28700"/>
    <n v="2870"/>
    <n v="13.09"/>
    <n v="1.94"/>
    <n v="199946"/>
  </r>
  <r>
    <n v="72"/>
    <x v="1"/>
    <x v="4"/>
    <s v="Sep"/>
    <n v="9"/>
    <n v="49041"/>
    <x v="64"/>
    <n v="34000"/>
    <n v="85502"/>
    <n v="8500"/>
    <x v="64"/>
    <n v="100085"/>
    <n v="20017"/>
    <n v="81145"/>
    <n v="27048.333333333332"/>
    <n v="46475"/>
    <n v="4647.5"/>
    <n v="12.36"/>
    <n v="2.0699999999999998"/>
    <n v="313207"/>
  </r>
  <r>
    <m/>
    <x v="2"/>
    <x v="5"/>
    <s v="Sep"/>
    <n v="9"/>
    <m/>
    <x v="8"/>
    <m/>
    <m/>
    <m/>
    <x v="8"/>
    <m/>
    <m/>
    <m/>
    <m/>
    <m/>
    <m/>
    <m/>
    <m/>
    <n v="532301"/>
  </r>
  <r>
    <n v="73"/>
    <x v="0"/>
    <x v="0"/>
    <s v="Oct"/>
    <n v="10"/>
    <n v="8628"/>
    <x v="65"/>
    <n v="17050"/>
    <n v="16886"/>
    <n v="3410"/>
    <x v="65"/>
    <n v="29820"/>
    <n v="5964"/>
    <n v="16960"/>
    <n v="5653.333333333333"/>
    <n v="13574"/>
    <n v="1357.4"/>
    <n v="13.11"/>
    <n v="2.1"/>
    <n v="77240"/>
  </r>
  <r>
    <n v="74"/>
    <x v="0"/>
    <x v="1"/>
    <s v="Oct"/>
    <n v="10"/>
    <n v="1211"/>
    <x v="66"/>
    <n v="3139"/>
    <n v="2584"/>
    <n v="627.79999999999995"/>
    <x v="66"/>
    <n v="6100"/>
    <n v="1220"/>
    <n v="2141"/>
    <n v="713.66666666666663"/>
    <n v="1509"/>
    <n v="150.9"/>
    <n v="13.9"/>
    <n v="2.2000000000000002"/>
    <n v="12334"/>
  </r>
  <r>
    <n v="75"/>
    <x v="0"/>
    <x v="2"/>
    <s v="Oct"/>
    <n v="10"/>
    <n v="6090"/>
    <x v="67"/>
    <n v="15332"/>
    <n v="13574"/>
    <n v="3066.4"/>
    <x v="67"/>
    <n v="24953"/>
    <n v="4990.6000000000004"/>
    <n v="13315"/>
    <n v="4438.333333333333"/>
    <n v="9273"/>
    <n v="927.3"/>
    <n v="13.4"/>
    <n v="2"/>
    <n v="61115"/>
  </r>
  <r>
    <n v="76"/>
    <x v="0"/>
    <x v="3"/>
    <s v="Oct"/>
    <n v="10"/>
    <n v="15929"/>
    <x v="68"/>
    <n v="35521"/>
    <n v="33044"/>
    <n v="7104.2"/>
    <x v="68"/>
    <n v="60873"/>
    <n v="12174.6"/>
    <n v="32416"/>
    <n v="10805.333333333334"/>
    <n v="24356"/>
    <n v="2435.6"/>
    <n v="13.29"/>
    <n v="2.1"/>
    <n v="150689"/>
  </r>
  <r>
    <n v="77"/>
    <x v="1"/>
    <x v="0"/>
    <s v="Oct"/>
    <n v="10"/>
    <n v="15642"/>
    <x v="69"/>
    <n v="16253"/>
    <n v="30951"/>
    <n v="3250.6"/>
    <x v="69"/>
    <n v="37156"/>
    <n v="7431.2"/>
    <n v="26055"/>
    <n v="8685"/>
    <n v="16557"/>
    <n v="1655.7"/>
    <n v="11.99"/>
    <n v="2.13"/>
    <n v="110719"/>
  </r>
  <r>
    <n v="78"/>
    <x v="1"/>
    <x v="1"/>
    <s v="Oct"/>
    <n v="10"/>
    <n v="0"/>
    <x v="5"/>
    <n v="0"/>
    <n v="0"/>
    <n v="0"/>
    <x v="5"/>
    <n v="0"/>
    <n v="0"/>
    <n v="0"/>
    <n v="0"/>
    <n v="0"/>
    <n v="0"/>
    <n v="0"/>
    <n v="0"/>
    <n v="0"/>
  </r>
  <r>
    <n v="79"/>
    <x v="1"/>
    <x v="2"/>
    <s v="Oct"/>
    <n v="10"/>
    <n v="20814"/>
    <x v="70"/>
    <n v="23616"/>
    <n v="42124"/>
    <n v="4723.2"/>
    <x v="70"/>
    <n v="52671"/>
    <n v="10534.2"/>
    <n v="36960"/>
    <n v="12320"/>
    <n v="19550"/>
    <n v="1955"/>
    <n v="12.18"/>
    <n v="1.83"/>
    <n v="151305"/>
  </r>
  <r>
    <n v="80"/>
    <x v="1"/>
    <x v="4"/>
    <s v="Oct"/>
    <n v="10"/>
    <n v="36456"/>
    <x v="71"/>
    <n v="39869"/>
    <n v="73075"/>
    <n v="7973.8"/>
    <x v="71"/>
    <n v="89827"/>
    <n v="17965.400000000001"/>
    <n v="63015"/>
    <n v="21005"/>
    <n v="36107"/>
    <n v="3610.7"/>
    <n v="12.1"/>
    <n v="1.96"/>
    <n v="262024"/>
  </r>
  <r>
    <m/>
    <x v="2"/>
    <x v="5"/>
    <s v="Oct"/>
    <n v="10"/>
    <m/>
    <x v="8"/>
    <m/>
    <m/>
    <m/>
    <x v="8"/>
    <m/>
    <m/>
    <m/>
    <m/>
    <m/>
    <m/>
    <m/>
    <m/>
    <n v="412713"/>
  </r>
  <r>
    <n v="81"/>
    <x v="0"/>
    <x v="0"/>
    <s v="Nov"/>
    <n v="11"/>
    <n v="5388"/>
    <x v="72"/>
    <n v="3882"/>
    <n v="8257"/>
    <n v="970.5"/>
    <x v="72"/>
    <n v="12598"/>
    <n v="2519.6"/>
    <n v="7658"/>
    <n v="2552.6666666666665"/>
    <n v="6192"/>
    <n v="619.20000000000005"/>
    <n v="10.68"/>
    <n v="1.98"/>
    <n v="34705"/>
  </r>
  <r>
    <n v="82"/>
    <x v="0"/>
    <x v="1"/>
    <s v="Nov"/>
    <n v="11"/>
    <n v="818"/>
    <x v="73"/>
    <n v="847"/>
    <n v="1278"/>
    <n v="211.75"/>
    <x v="73"/>
    <n v="2976"/>
    <n v="595.20000000000005"/>
    <n v="801"/>
    <n v="267"/>
    <n v="718"/>
    <n v="71.8"/>
    <n v="10.95"/>
    <n v="2.04"/>
    <n v="5773"/>
  </r>
  <r>
    <n v="83"/>
    <x v="0"/>
    <x v="2"/>
    <s v="Nov"/>
    <n v="11"/>
    <n v="4884"/>
    <x v="74"/>
    <n v="4204"/>
    <n v="7579"/>
    <n v="1051"/>
    <x v="74"/>
    <n v="12667"/>
    <n v="2533.4"/>
    <n v="7146"/>
    <n v="2382"/>
    <n v="5437"/>
    <n v="543.70000000000005"/>
    <n v="10.96"/>
    <n v="1.74"/>
    <n v="32389"/>
  </r>
  <r>
    <n v="84"/>
    <x v="0"/>
    <x v="3"/>
    <s v="Nov"/>
    <n v="11"/>
    <n v="11090"/>
    <x v="75"/>
    <n v="8927"/>
    <n v="17114"/>
    <n v="2231.75"/>
    <x v="75"/>
    <n v="28241"/>
    <n v="5648.2"/>
    <n v="15605"/>
    <n v="5201.666666666667"/>
    <n v="12347"/>
    <n v="1234.7"/>
    <n v="10.83"/>
    <n v="1.88"/>
    <n v="73307"/>
  </r>
  <r>
    <n v="85"/>
    <x v="1"/>
    <x v="0"/>
    <s v="Nov"/>
    <n v="11"/>
    <n v="11746"/>
    <x v="76"/>
    <n v="5900"/>
    <n v="21056"/>
    <n v="1475"/>
    <x v="76"/>
    <n v="23755"/>
    <n v="4751"/>
    <n v="15769"/>
    <n v="5256.333333333333"/>
    <n v="9953"/>
    <n v="995.3"/>
    <n v="10.47"/>
    <n v="2.09"/>
    <n v="70533"/>
  </r>
  <r>
    <n v="86"/>
    <x v="1"/>
    <x v="1"/>
    <s v="Nov"/>
    <n v="11"/>
    <n v="0"/>
    <x v="5"/>
    <n v="0"/>
    <n v="0"/>
    <n v="0"/>
    <x v="5"/>
    <n v="0"/>
    <n v="0"/>
    <n v="0"/>
    <n v="0"/>
    <n v="0"/>
    <n v="0"/>
    <n v="0"/>
    <n v="0"/>
    <n v="0"/>
  </r>
  <r>
    <n v="87"/>
    <x v="1"/>
    <x v="2"/>
    <s v="Nov"/>
    <n v="11"/>
    <n v="18417"/>
    <x v="77"/>
    <n v="9519"/>
    <n v="33562"/>
    <n v="2379.75"/>
    <x v="77"/>
    <n v="37091"/>
    <n v="7418.2"/>
    <n v="26909"/>
    <n v="8969.6666666666661"/>
    <n v="13566"/>
    <n v="1356.6"/>
    <n v="10.5"/>
    <n v="1.73"/>
    <n v="111128"/>
  </r>
  <r>
    <n v="88"/>
    <x v="1"/>
    <x v="4"/>
    <s v="Nov"/>
    <n v="11"/>
    <n v="30163"/>
    <x v="78"/>
    <n v="15420"/>
    <n v="54618"/>
    <n v="3855"/>
    <x v="78"/>
    <n v="60846"/>
    <n v="12169.2"/>
    <n v="42678"/>
    <n v="14226"/>
    <n v="23519"/>
    <n v="2351.9"/>
    <n v="10.49"/>
    <n v="1.87"/>
    <n v="181661"/>
  </r>
  <r>
    <m/>
    <x v="2"/>
    <x v="5"/>
    <s v="Nov"/>
    <n v="11"/>
    <m/>
    <x v="8"/>
    <m/>
    <m/>
    <m/>
    <x v="8"/>
    <m/>
    <m/>
    <m/>
    <m/>
    <m/>
    <m/>
    <m/>
    <m/>
    <n v="254968"/>
  </r>
  <r>
    <n v="89"/>
    <x v="0"/>
    <x v="0"/>
    <s v="Dec"/>
    <n v="12"/>
    <n v="2485"/>
    <x v="79"/>
    <n v="2281"/>
    <n v="4281"/>
    <n v="506.88888888888891"/>
    <x v="79"/>
    <n v="6060"/>
    <n v="1212"/>
    <n v="3524"/>
    <n v="1174.6666666666667"/>
    <n v="3120"/>
    <n v="312"/>
    <n v="8.8000000000000007"/>
    <n v="1.79"/>
    <n v="16985"/>
  </r>
  <r>
    <n v="90"/>
    <x v="0"/>
    <x v="1"/>
    <s v="Dec"/>
    <n v="12"/>
    <n v="233"/>
    <x v="80"/>
    <n v="350"/>
    <n v="365"/>
    <n v="77.777777777777771"/>
    <x v="80"/>
    <n v="860"/>
    <n v="172"/>
    <n v="306"/>
    <n v="102"/>
    <n v="333"/>
    <n v="33.299999999999997"/>
    <n v="9.56"/>
    <n v="1.74"/>
    <n v="1864"/>
  </r>
  <r>
    <n v="91"/>
    <x v="0"/>
    <x v="2"/>
    <s v="Dec"/>
    <n v="12"/>
    <n v="1731"/>
    <x v="81"/>
    <n v="1945"/>
    <n v="3071"/>
    <n v="432.22222222222223"/>
    <x v="81"/>
    <n v="4584"/>
    <n v="916.8"/>
    <n v="2627"/>
    <n v="875.66666666666663"/>
    <n v="2265"/>
    <n v="226.5"/>
    <n v="9.11"/>
    <n v="1.59"/>
    <n v="12547"/>
  </r>
  <r>
    <n v="92"/>
    <x v="0"/>
    <x v="3"/>
    <s v="Dec"/>
    <n v="12"/>
    <n v="4449"/>
    <x v="82"/>
    <n v="4576"/>
    <n v="7717"/>
    <n v="1016.8888888888889"/>
    <x v="82"/>
    <n v="11504"/>
    <n v="2300.8000000000002"/>
    <n v="6457"/>
    <n v="2152.3333333333335"/>
    <n v="5718"/>
    <n v="571.79999999999995"/>
    <n v="9"/>
    <n v="1.72"/>
    <n v="31396"/>
  </r>
  <r>
    <n v="93"/>
    <x v="1"/>
    <x v="0"/>
    <s v="Dec"/>
    <n v="12"/>
    <n v="6929"/>
    <x v="83"/>
    <n v="4219"/>
    <n v="13314"/>
    <n v="937.55555555555554"/>
    <x v="83"/>
    <n v="14355"/>
    <n v="2871"/>
    <n v="9564"/>
    <n v="3188"/>
    <n v="5852"/>
    <n v="585.20000000000005"/>
    <n v="8.82"/>
    <n v="1.94"/>
    <n v="43085"/>
  </r>
  <r>
    <n v="94"/>
    <x v="1"/>
    <x v="1"/>
    <s v="Dec"/>
    <n v="12"/>
    <n v="0"/>
    <x v="5"/>
    <n v="0"/>
    <n v="0"/>
    <n v="0"/>
    <x v="5"/>
    <n v="0"/>
    <n v="0"/>
    <n v="0"/>
    <n v="0"/>
    <n v="0"/>
    <n v="0"/>
    <n v="0"/>
    <n v="0"/>
    <n v="0"/>
  </r>
  <r>
    <n v="95"/>
    <x v="1"/>
    <x v="2"/>
    <s v="Dec"/>
    <n v="12"/>
    <n v="9579"/>
    <x v="84"/>
    <n v="6276"/>
    <n v="19596"/>
    <n v="1394.6666666666667"/>
    <x v="84"/>
    <n v="19985"/>
    <n v="3997"/>
    <n v="13358"/>
    <n v="4452.666666666667"/>
    <n v="7511"/>
    <n v="751.1"/>
    <n v="8.8699999999999992"/>
    <n v="1.63"/>
    <n v="60450"/>
  </r>
  <r>
    <n v="96"/>
    <x v="1"/>
    <x v="4"/>
    <s v="Dec"/>
    <n v="12"/>
    <n v="16508"/>
    <x v="85"/>
    <n v="10496"/>
    <n v="32910"/>
    <n v="2332.4444444444443"/>
    <x v="85"/>
    <n v="34340"/>
    <n v="6868"/>
    <n v="22922"/>
    <n v="7640.666666666667"/>
    <n v="13363"/>
    <n v="1336.3"/>
    <n v="8.85"/>
    <n v="1.76"/>
    <n v="103535"/>
  </r>
  <r>
    <m/>
    <x v="2"/>
    <x v="5"/>
    <s v="Dec"/>
    <n v="12"/>
    <m/>
    <x v="8"/>
    <m/>
    <m/>
    <m/>
    <x v="8"/>
    <m/>
    <m/>
    <m/>
    <m/>
    <m/>
    <m/>
    <m/>
    <m/>
    <n v="134931"/>
  </r>
  <r>
    <n v="97"/>
    <x v="0"/>
    <x v="0"/>
    <s v="2022"/>
    <m/>
    <n v="90731"/>
    <x v="8"/>
    <n v="118487"/>
    <n v="140255"/>
    <m/>
    <x v="8"/>
    <n v="244657"/>
    <m/>
    <n v="165756"/>
    <m/>
    <n v="144555"/>
    <m/>
    <n v="180"/>
    <n v="25.97"/>
    <n v="690223"/>
  </r>
  <r>
    <n v="98"/>
    <x v="0"/>
    <x v="1"/>
    <n v="2022"/>
    <m/>
    <n v="19543"/>
    <x v="8"/>
    <n v="37122"/>
    <n v="31045"/>
    <m/>
    <x v="8"/>
    <n v="75498"/>
    <m/>
    <n v="37039"/>
    <m/>
    <n v="28268"/>
    <m/>
    <n v="409.64"/>
    <n v="24.99"/>
    <n v="171850"/>
  </r>
  <r>
    <n v="99"/>
    <x v="0"/>
    <x v="2"/>
    <n v="2022"/>
    <m/>
    <n v="105879"/>
    <x v="8"/>
    <n v="175992"/>
    <n v="161703"/>
    <m/>
    <x v="8"/>
    <n v="316655"/>
    <m/>
    <n v="230362"/>
    <m/>
    <n v="172022"/>
    <m/>
    <n v="241.62"/>
    <n v="23.25"/>
    <n v="880362"/>
  </r>
  <r>
    <n v="100"/>
    <x v="0"/>
    <x v="3"/>
    <n v="2022"/>
    <m/>
    <n v="216153"/>
    <x v="8"/>
    <n v="331601"/>
    <n v="333003"/>
    <m/>
    <x v="8"/>
    <n v="636810"/>
    <m/>
    <n v="433157"/>
    <m/>
    <n v="344845"/>
    <m/>
    <n v="831.34"/>
    <n v="74.209999999999994"/>
    <n v="1742375"/>
  </r>
  <r>
    <n v="101"/>
    <x v="1"/>
    <x v="0"/>
    <n v="2022"/>
    <m/>
    <n v="138588"/>
    <x v="8"/>
    <n v="104172"/>
    <n v="256588"/>
    <m/>
    <x v="8"/>
    <n v="288809"/>
    <m/>
    <n v="215731"/>
    <m/>
    <n v="139374"/>
    <m/>
    <n v="130.05000000000001"/>
    <n v="26.41"/>
    <n v="899902"/>
  </r>
  <r>
    <n v="102"/>
    <x v="1"/>
    <x v="1"/>
    <n v="2022"/>
    <m/>
    <n v="0"/>
    <x v="8"/>
    <n v="0"/>
    <n v="0"/>
    <m/>
    <x v="8"/>
    <n v="0"/>
    <m/>
    <n v="0"/>
    <m/>
    <n v="0"/>
    <m/>
    <n v="0"/>
    <n v="0"/>
    <n v="0"/>
  </r>
  <r>
    <n v="103"/>
    <x v="1"/>
    <x v="2"/>
    <n v="2022"/>
    <m/>
    <n v="255354"/>
    <x v="8"/>
    <n v="214872"/>
    <n v="470472"/>
    <m/>
    <x v="8"/>
    <n v="541880"/>
    <m/>
    <n v="448703"/>
    <m/>
    <n v="241846"/>
    <m/>
    <n v="145.11000000000001"/>
    <n v="22.11"/>
    <n v="1702901"/>
  </r>
  <r>
    <n v="104"/>
    <x v="1"/>
    <x v="4"/>
    <n v="2022"/>
    <m/>
    <n v="393942"/>
    <x v="8"/>
    <n v="319044"/>
    <n v="727060"/>
    <m/>
    <x v="8"/>
    <n v="830689"/>
    <m/>
    <n v="664434"/>
    <m/>
    <n v="381220"/>
    <m/>
    <n v="275.16000000000003"/>
    <n v="48.52"/>
    <n v="2602803"/>
  </r>
  <r>
    <m/>
    <x v="2"/>
    <x v="5"/>
    <s v="2022"/>
    <m/>
    <m/>
    <x v="8"/>
    <m/>
    <m/>
    <m/>
    <x v="8"/>
    <m/>
    <m/>
    <m/>
    <m/>
    <m/>
    <m/>
    <m/>
    <m/>
    <n v="43451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L6" firstHeaderRow="1" firstDataRow="3" firstDataCol="1"/>
  <pivotFields count="20">
    <pivotField showAll="0"/>
    <pivotField axis="axisCol" showAll="0">
      <items count="4">
        <item x="0"/>
        <item x="1"/>
        <item h="1" x="2"/>
        <item t="default"/>
      </items>
    </pivotField>
    <pivotField axis="axisCol" showAll="0">
      <items count="7">
        <item x="3"/>
        <item x="2"/>
        <item x="1"/>
        <item x="0"/>
        <item x="4"/>
        <item x="5"/>
        <item t="default"/>
      </items>
    </pivotField>
    <pivotField showAll="0"/>
    <pivotField showAll="0"/>
    <pivotField showAll="0"/>
    <pivotField showAll="0">
      <items count="87">
        <item x="5"/>
        <item x="1"/>
        <item x="10"/>
        <item x="80"/>
        <item x="0"/>
        <item x="73"/>
        <item x="9"/>
        <item x="17"/>
        <item x="2"/>
        <item x="24"/>
        <item x="11"/>
        <item x="66"/>
        <item x="3"/>
        <item x="81"/>
        <item x="12"/>
        <item x="59"/>
        <item x="79"/>
        <item x="31"/>
        <item x="16"/>
        <item x="52"/>
        <item x="4"/>
        <item x="45"/>
        <item x="38"/>
        <item x="13"/>
        <item x="18"/>
        <item x="23"/>
        <item x="82"/>
        <item x="74"/>
        <item x="25"/>
        <item x="72"/>
        <item x="67"/>
        <item x="83"/>
        <item x="20"/>
        <item x="6"/>
        <item x="19"/>
        <item x="14"/>
        <item x="30"/>
        <item x="65"/>
        <item x="84"/>
        <item x="27"/>
        <item x="26"/>
        <item x="7"/>
        <item x="75"/>
        <item x="76"/>
        <item x="37"/>
        <item x="15"/>
        <item x="34"/>
        <item x="60"/>
        <item x="58"/>
        <item x="41"/>
        <item x="32"/>
        <item x="21"/>
        <item x="51"/>
        <item x="44"/>
        <item x="53"/>
        <item x="69"/>
        <item x="85"/>
        <item x="68"/>
        <item x="48"/>
        <item x="46"/>
        <item x="62"/>
        <item x="55"/>
        <item x="28"/>
        <item x="77"/>
        <item x="39"/>
        <item x="70"/>
        <item x="22"/>
        <item x="33"/>
        <item x="29"/>
        <item x="61"/>
        <item x="35"/>
        <item x="78"/>
        <item x="63"/>
        <item x="49"/>
        <item x="56"/>
        <item x="54"/>
        <item x="42"/>
        <item x="47"/>
        <item x="40"/>
        <item x="71"/>
        <item x="36"/>
        <item x="50"/>
        <item x="64"/>
        <item x="43"/>
        <item x="57"/>
        <item x="8"/>
        <item t="default"/>
      </items>
    </pivotField>
    <pivotField showAll="0"/>
    <pivotField showAll="0"/>
    <pivotField showAll="0"/>
    <pivotField showAll="0">
      <items count="87">
        <item x="5"/>
        <item x="1"/>
        <item x="10"/>
        <item x="80"/>
        <item x="0"/>
        <item x="17"/>
        <item x="9"/>
        <item x="73"/>
        <item x="2"/>
        <item x="11"/>
        <item x="24"/>
        <item x="66"/>
        <item x="3"/>
        <item x="81"/>
        <item x="12"/>
        <item x="59"/>
        <item x="79"/>
        <item x="31"/>
        <item x="16"/>
        <item x="52"/>
        <item x="45"/>
        <item x="38"/>
        <item x="4"/>
        <item x="18"/>
        <item x="23"/>
        <item x="13"/>
        <item x="74"/>
        <item x="82"/>
        <item x="72"/>
        <item x="25"/>
        <item x="19"/>
        <item x="30"/>
        <item x="83"/>
        <item x="67"/>
        <item x="6"/>
        <item x="20"/>
        <item x="14"/>
        <item x="65"/>
        <item x="75"/>
        <item x="37"/>
        <item x="26"/>
        <item x="27"/>
        <item x="84"/>
        <item x="58"/>
        <item x="60"/>
        <item x="7"/>
        <item x="76"/>
        <item x="32"/>
        <item x="15"/>
        <item x="51"/>
        <item x="34"/>
        <item x="44"/>
        <item x="53"/>
        <item x="41"/>
        <item x="46"/>
        <item x="39"/>
        <item x="21"/>
        <item x="48"/>
        <item x="69"/>
        <item x="62"/>
        <item x="85"/>
        <item x="68"/>
        <item x="55"/>
        <item x="77"/>
        <item x="28"/>
        <item x="33"/>
        <item x="70"/>
        <item x="61"/>
        <item x="22"/>
        <item x="40"/>
        <item x="54"/>
        <item x="35"/>
        <item x="47"/>
        <item x="63"/>
        <item x="29"/>
        <item x="78"/>
        <item x="49"/>
        <item x="56"/>
        <item x="42"/>
        <item x="71"/>
        <item x="36"/>
        <item x="64"/>
        <item x="50"/>
        <item x="43"/>
        <item x="57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" showAll="0"/>
  </pivotFields>
  <rowItems count="1">
    <i/>
  </rowItems>
  <colFields count="2">
    <field x="1"/>
    <field x="2"/>
  </colFields>
  <colItems count="11">
    <i>
      <x/>
      <x/>
    </i>
    <i r="1"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Night2" fld="16" baseField="2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2"/>
  <sheetViews>
    <sheetView topLeftCell="B1" workbookViewId="0">
      <selection activeCell="A3" sqref="A3"/>
    </sheetView>
  </sheetViews>
  <sheetFormatPr defaultRowHeight="15" x14ac:dyDescent="0.25"/>
  <cols>
    <col min="1" max="1" width="13.5703125" style="1" customWidth="1"/>
    <col min="2" max="2" width="16.28515625" style="1" customWidth="1"/>
    <col min="3" max="3" width="6.85546875" style="1" customWidth="1"/>
    <col min="4" max="4" width="7.5703125" style="1" customWidth="1"/>
    <col min="5" max="5" width="7.42578125" style="1" customWidth="1"/>
    <col min="6" max="6" width="11.5703125" style="1" customWidth="1"/>
    <col min="7" max="7" width="10.5703125" style="1" customWidth="1"/>
    <col min="8" max="8" width="7.5703125" style="1" customWidth="1"/>
    <col min="9" max="9" width="7.42578125" style="1" customWidth="1"/>
    <col min="10" max="10" width="8.7109375" style="1" customWidth="1"/>
    <col min="11" max="11" width="13.7109375" style="1" customWidth="1"/>
    <col min="12" max="12" width="11.28515625" style="1" customWidth="1"/>
    <col min="13" max="18" width="26" style="1" customWidth="1"/>
    <col min="19" max="19" width="34.42578125" style="1" bestFit="1" customWidth="1"/>
    <col min="20" max="20" width="34.140625" style="1" customWidth="1"/>
    <col min="21" max="21" width="31" style="1" customWidth="1"/>
    <col min="22" max="22" width="30.7109375" style="1" customWidth="1"/>
    <col min="23" max="23" width="32.85546875" style="1" bestFit="1" customWidth="1"/>
    <col min="24" max="24" width="32.5703125" style="1" customWidth="1"/>
    <col min="25" max="25" width="31" style="1" bestFit="1" customWidth="1"/>
    <col min="26" max="26" width="30.7109375" style="1" customWidth="1"/>
  </cols>
  <sheetData>
    <row r="3" spans="1:26" x14ac:dyDescent="0.25">
      <c r="B3" s="5" t="s">
        <v>31</v>
      </c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x14ac:dyDescent="0.25">
      <c r="B4" s="1" t="s">
        <v>3</v>
      </c>
      <c r="F4" s="1" t="s">
        <v>33</v>
      </c>
      <c r="G4" s="1" t="s">
        <v>8</v>
      </c>
      <c r="K4" s="1" t="s">
        <v>34</v>
      </c>
      <c r="L4" s="1" t="s">
        <v>32</v>
      </c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x14ac:dyDescent="0.25">
      <c r="B5" s="1" t="s">
        <v>3</v>
      </c>
      <c r="C5" s="1" t="s">
        <v>6</v>
      </c>
      <c r="D5" s="1" t="s">
        <v>5</v>
      </c>
      <c r="E5" s="1" t="s">
        <v>4</v>
      </c>
      <c r="G5" s="1" t="s">
        <v>6</v>
      </c>
      <c r="H5" s="1" t="s">
        <v>5</v>
      </c>
      <c r="I5" s="1" t="s">
        <v>4</v>
      </c>
      <c r="J5" s="1" t="s">
        <v>8</v>
      </c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5">
      <c r="A6" s="1" t="s">
        <v>39</v>
      </c>
      <c r="B6" s="1">
        <v>33984.5</v>
      </c>
      <c r="C6" s="1">
        <v>17202.2</v>
      </c>
      <c r="D6" s="1">
        <v>2826.8000000000006</v>
      </c>
      <c r="E6" s="1">
        <v>14455.499999999998</v>
      </c>
      <c r="F6" s="1">
        <v>68469</v>
      </c>
      <c r="G6" s="1">
        <v>24184.6</v>
      </c>
      <c r="H6" s="1">
        <v>0</v>
      </c>
      <c r="I6" s="1">
        <v>13937.400000000001</v>
      </c>
      <c r="J6" s="1">
        <v>38122</v>
      </c>
      <c r="K6" s="1">
        <v>76244</v>
      </c>
      <c r="L6" s="1">
        <v>144713</v>
      </c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26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26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26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26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26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26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26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26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"/>
  <sheetViews>
    <sheetView tabSelected="1" workbookViewId="0"/>
  </sheetViews>
  <sheetFormatPr defaultRowHeight="15" x14ac:dyDescent="0.25"/>
  <cols>
    <col min="1" max="1" width="9.140625" style="1"/>
    <col min="2" max="2" width="15.140625" customWidth="1"/>
    <col min="3" max="3" width="20.7109375" customWidth="1"/>
    <col min="4" max="4" width="19.85546875" style="2" customWidth="1"/>
    <col min="5" max="5" width="19.85546875" style="3" customWidth="1"/>
    <col min="6" max="6" width="23.85546875" style="1" hidden="1" customWidth="1"/>
    <col min="7" max="7" width="23.85546875" style="1" customWidth="1"/>
    <col min="8" max="8" width="20" style="1" hidden="1" customWidth="1"/>
    <col min="9" max="9" width="9.140625" style="1" hidden="1" customWidth="1"/>
    <col min="10" max="10" width="19.28515625" style="1" customWidth="1"/>
    <col min="11" max="11" width="9.140625" style="1"/>
    <col min="12" max="12" width="10.85546875" style="1" hidden="1" customWidth="1"/>
    <col min="13" max="13" width="10.85546875" style="1" customWidth="1"/>
    <col min="14" max="14" width="9.140625" style="1" hidden="1" customWidth="1"/>
    <col min="15" max="15" width="9.140625" style="1"/>
    <col min="16" max="16" width="9.140625" style="1" hidden="1" customWidth="1"/>
    <col min="17" max="17" width="9.140625" style="1"/>
    <col min="18" max="18" width="21" style="3" customWidth="1"/>
    <col min="19" max="19" width="20.42578125" style="3" customWidth="1"/>
    <col min="20" max="20" width="18" customWidth="1"/>
  </cols>
  <sheetData>
    <row r="1" spans="1:20" x14ac:dyDescent="0.25">
      <c r="A1" s="1" t="s">
        <v>0</v>
      </c>
      <c r="B1" t="s">
        <v>1</v>
      </c>
      <c r="C1" t="s">
        <v>2</v>
      </c>
      <c r="D1" s="2" t="s">
        <v>26</v>
      </c>
      <c r="E1" s="3" t="s">
        <v>35</v>
      </c>
      <c r="F1" s="1" t="s">
        <v>28</v>
      </c>
      <c r="G1" s="1" t="s">
        <v>37</v>
      </c>
      <c r="H1" s="1" t="s">
        <v>29</v>
      </c>
      <c r="I1" s="1" t="s">
        <v>9</v>
      </c>
      <c r="J1" s="1" t="s">
        <v>38</v>
      </c>
      <c r="K1" s="1" t="s">
        <v>9</v>
      </c>
      <c r="L1" s="1" t="s">
        <v>10</v>
      </c>
      <c r="M1" s="1" t="s">
        <v>36</v>
      </c>
      <c r="N1" s="1" t="s">
        <v>11</v>
      </c>
      <c r="O1" s="1" t="s">
        <v>11</v>
      </c>
      <c r="P1" s="1" t="s">
        <v>12</v>
      </c>
      <c r="Q1" s="1" t="s">
        <v>12</v>
      </c>
      <c r="R1" s="3" t="s">
        <v>24</v>
      </c>
      <c r="S1" s="3" t="s">
        <v>25</v>
      </c>
      <c r="T1" s="1" t="s">
        <v>27</v>
      </c>
    </row>
    <row r="2" spans="1:20" x14ac:dyDescent="0.25">
      <c r="A2" s="1">
        <v>1</v>
      </c>
      <c r="B2" t="s">
        <v>3</v>
      </c>
      <c r="C2" t="s">
        <v>4</v>
      </c>
      <c r="D2" s="2" t="s">
        <v>7</v>
      </c>
      <c r="E2" s="1">
        <v>1</v>
      </c>
      <c r="F2" s="1">
        <v>653</v>
      </c>
      <c r="G2" s="1">
        <f>(F2*5)/21</f>
        <v>155.47619047619048</v>
      </c>
      <c r="H2" s="1">
        <v>740</v>
      </c>
      <c r="I2" s="1">
        <v>1021</v>
      </c>
      <c r="J2" s="1">
        <f>(H2*2)/10</f>
        <v>148</v>
      </c>
      <c r="K2" s="1">
        <f t="shared" ref="K2:K9" si="0">I2/6</f>
        <v>170.16666666666666</v>
      </c>
      <c r="L2" s="1">
        <v>1726</v>
      </c>
      <c r="M2" s="1">
        <f>L2/5</f>
        <v>345.2</v>
      </c>
      <c r="N2" s="1">
        <v>1050</v>
      </c>
      <c r="O2" s="1">
        <f>N2/3</f>
        <v>350</v>
      </c>
      <c r="P2" s="1">
        <v>950</v>
      </c>
      <c r="Q2" s="1">
        <f>P2/10</f>
        <v>95</v>
      </c>
      <c r="R2" s="3">
        <v>11.54</v>
      </c>
      <c r="S2" s="3">
        <v>1.98</v>
      </c>
      <c r="T2" s="1">
        <v>4747</v>
      </c>
    </row>
    <row r="3" spans="1:20" x14ac:dyDescent="0.25">
      <c r="A3" s="1">
        <v>2</v>
      </c>
      <c r="B3" t="s">
        <v>3</v>
      </c>
      <c r="C3" t="s">
        <v>5</v>
      </c>
      <c r="D3" s="2" t="s">
        <v>7</v>
      </c>
      <c r="E3" s="4">
        <v>1</v>
      </c>
      <c r="F3" s="1">
        <v>101</v>
      </c>
      <c r="G3" s="1">
        <f t="shared" ref="G3:G9" si="1">(F3*5)/21</f>
        <v>24.047619047619047</v>
      </c>
      <c r="H3" s="1">
        <v>206</v>
      </c>
      <c r="I3" s="1">
        <v>157</v>
      </c>
      <c r="J3" s="1">
        <f t="shared" ref="J3:J9" si="2">(H3*2)/10</f>
        <v>41.2</v>
      </c>
      <c r="K3" s="1">
        <f t="shared" si="0"/>
        <v>26.166666666666668</v>
      </c>
      <c r="L3" s="1">
        <v>461</v>
      </c>
      <c r="M3" s="1">
        <f t="shared" ref="M3:M66" si="3">L3/5</f>
        <v>92.2</v>
      </c>
      <c r="N3" s="1">
        <v>130</v>
      </c>
      <c r="O3" s="1">
        <f t="shared" ref="O3:O66" si="4">N3/3</f>
        <v>43.333333333333336</v>
      </c>
      <c r="P3" s="1">
        <v>172</v>
      </c>
      <c r="Q3" s="1">
        <f t="shared" ref="Q3:Q66" si="5">P3/10</f>
        <v>17.2</v>
      </c>
      <c r="R3" s="3">
        <v>28.51</v>
      </c>
      <c r="S3" s="3">
        <v>1.8</v>
      </c>
      <c r="T3" s="1">
        <v>920</v>
      </c>
    </row>
    <row r="4" spans="1:20" x14ac:dyDescent="0.25">
      <c r="A4" s="1">
        <v>3</v>
      </c>
      <c r="B4" t="s">
        <v>3</v>
      </c>
      <c r="C4" t="s">
        <v>6</v>
      </c>
      <c r="D4" s="2" t="s">
        <v>7</v>
      </c>
      <c r="E4" s="4">
        <v>1</v>
      </c>
      <c r="F4" s="1">
        <v>875</v>
      </c>
      <c r="G4" s="1">
        <f t="shared" si="1"/>
        <v>208.33333333333334</v>
      </c>
      <c r="H4" s="1">
        <v>1231</v>
      </c>
      <c r="I4" s="1">
        <v>1597</v>
      </c>
      <c r="J4" s="1">
        <f t="shared" si="2"/>
        <v>246.2</v>
      </c>
      <c r="K4" s="1">
        <f t="shared" si="0"/>
        <v>266.16666666666669</v>
      </c>
      <c r="L4" s="1">
        <v>2510</v>
      </c>
      <c r="M4" s="1">
        <f t="shared" si="3"/>
        <v>502</v>
      </c>
      <c r="N4" s="1">
        <v>1472</v>
      </c>
      <c r="O4" s="1">
        <f t="shared" si="4"/>
        <v>490.66666666666669</v>
      </c>
      <c r="P4" s="1">
        <v>1257</v>
      </c>
      <c r="Q4" s="1">
        <f t="shared" si="5"/>
        <v>125.7</v>
      </c>
      <c r="R4" s="3">
        <v>18.91</v>
      </c>
      <c r="S4" s="3">
        <v>1.56</v>
      </c>
      <c r="T4" s="1">
        <v>6836</v>
      </c>
    </row>
    <row r="5" spans="1:20" x14ac:dyDescent="0.25">
      <c r="A5" s="1">
        <v>4</v>
      </c>
      <c r="B5" t="s">
        <v>3</v>
      </c>
      <c r="C5" t="s">
        <v>3</v>
      </c>
      <c r="D5" s="2" t="s">
        <v>7</v>
      </c>
      <c r="E5" s="4">
        <v>1</v>
      </c>
      <c r="F5" s="1">
        <v>1629</v>
      </c>
      <c r="G5" s="1">
        <f t="shared" si="1"/>
        <v>387.85714285714283</v>
      </c>
      <c r="H5" s="1">
        <v>2178</v>
      </c>
      <c r="I5" s="1">
        <v>2775</v>
      </c>
      <c r="J5" s="1">
        <f t="shared" si="2"/>
        <v>435.6</v>
      </c>
      <c r="K5" s="1">
        <f t="shared" si="0"/>
        <v>462.5</v>
      </c>
      <c r="L5" s="1">
        <v>4697</v>
      </c>
      <c r="M5" s="1">
        <f t="shared" si="3"/>
        <v>939.4</v>
      </c>
      <c r="N5" s="1">
        <v>2652</v>
      </c>
      <c r="O5" s="1">
        <f t="shared" si="4"/>
        <v>884</v>
      </c>
      <c r="P5" s="1">
        <v>2379</v>
      </c>
      <c r="Q5" s="1">
        <f t="shared" si="5"/>
        <v>237.9</v>
      </c>
      <c r="R5" s="3">
        <v>16.82</v>
      </c>
      <c r="S5" s="3">
        <v>1.74</v>
      </c>
      <c r="T5" s="1">
        <v>12503</v>
      </c>
    </row>
    <row r="6" spans="1:20" x14ac:dyDescent="0.25">
      <c r="A6" s="1">
        <v>5</v>
      </c>
      <c r="B6" t="s">
        <v>8</v>
      </c>
      <c r="C6" t="s">
        <v>4</v>
      </c>
      <c r="D6" s="2" t="s">
        <v>7</v>
      </c>
      <c r="E6" s="4">
        <v>1</v>
      </c>
      <c r="F6" s="1">
        <v>3038</v>
      </c>
      <c r="G6" s="1">
        <f t="shared" si="1"/>
        <v>723.33333333333337</v>
      </c>
      <c r="H6" s="1">
        <v>2252</v>
      </c>
      <c r="I6" s="1">
        <v>5750</v>
      </c>
      <c r="J6" s="1">
        <f t="shared" si="2"/>
        <v>450.4</v>
      </c>
      <c r="K6" s="1">
        <f t="shared" si="0"/>
        <v>958.33333333333337</v>
      </c>
      <c r="L6" s="1">
        <v>6847</v>
      </c>
      <c r="M6" s="1">
        <f t="shared" si="3"/>
        <v>1369.4</v>
      </c>
      <c r="N6" s="1">
        <v>4542</v>
      </c>
      <c r="O6" s="1">
        <f t="shared" si="4"/>
        <v>1514</v>
      </c>
      <c r="P6" s="1">
        <v>2553</v>
      </c>
      <c r="Q6" s="1">
        <f t="shared" si="5"/>
        <v>255.3</v>
      </c>
      <c r="R6" s="3">
        <v>9.44</v>
      </c>
      <c r="S6" s="3">
        <v>1.95</v>
      </c>
      <c r="T6" s="1">
        <v>19692</v>
      </c>
    </row>
    <row r="7" spans="1:20" x14ac:dyDescent="0.25">
      <c r="A7" s="1">
        <v>6</v>
      </c>
      <c r="B7" t="s">
        <v>8</v>
      </c>
      <c r="C7" t="s">
        <v>5</v>
      </c>
      <c r="D7" s="2" t="s">
        <v>7</v>
      </c>
      <c r="E7" s="4">
        <v>1</v>
      </c>
      <c r="F7" s="1">
        <v>0</v>
      </c>
      <c r="G7" s="1">
        <f t="shared" si="1"/>
        <v>0</v>
      </c>
      <c r="H7" s="1">
        <v>0</v>
      </c>
      <c r="I7" s="1">
        <v>0</v>
      </c>
      <c r="J7" s="1">
        <f t="shared" si="2"/>
        <v>0</v>
      </c>
      <c r="K7" s="1">
        <f t="shared" si="0"/>
        <v>0</v>
      </c>
      <c r="L7" s="1">
        <v>0</v>
      </c>
      <c r="M7" s="1">
        <f t="shared" si="3"/>
        <v>0</v>
      </c>
      <c r="N7" s="1">
        <v>0</v>
      </c>
      <c r="O7" s="1">
        <f t="shared" si="4"/>
        <v>0</v>
      </c>
      <c r="P7" s="1">
        <v>0</v>
      </c>
      <c r="Q7" s="1">
        <f t="shared" si="5"/>
        <v>0</v>
      </c>
      <c r="R7" s="3">
        <v>0</v>
      </c>
      <c r="S7" s="3">
        <v>0</v>
      </c>
      <c r="T7" s="1">
        <v>0</v>
      </c>
    </row>
    <row r="8" spans="1:20" x14ac:dyDescent="0.25">
      <c r="A8" s="1">
        <v>7</v>
      </c>
      <c r="B8" t="s">
        <v>8</v>
      </c>
      <c r="C8" t="s">
        <v>6</v>
      </c>
      <c r="D8" s="2" t="s">
        <v>7</v>
      </c>
      <c r="E8" s="4">
        <v>1</v>
      </c>
      <c r="F8" s="1">
        <v>7401</v>
      </c>
      <c r="G8" s="1">
        <f t="shared" si="1"/>
        <v>1762.1428571428571</v>
      </c>
      <c r="H8" s="1">
        <v>5359</v>
      </c>
      <c r="I8" s="1">
        <v>14575</v>
      </c>
      <c r="J8" s="1">
        <f t="shared" si="2"/>
        <v>1071.8</v>
      </c>
      <c r="K8" s="1">
        <f t="shared" si="0"/>
        <v>2429.1666666666665</v>
      </c>
      <c r="L8" s="1">
        <v>16656</v>
      </c>
      <c r="M8" s="1">
        <f t="shared" si="3"/>
        <v>3331.2</v>
      </c>
      <c r="N8" s="1">
        <v>11262</v>
      </c>
      <c r="O8" s="1">
        <f t="shared" si="4"/>
        <v>3754</v>
      </c>
      <c r="P8" s="1">
        <v>5232</v>
      </c>
      <c r="Q8" s="1">
        <f t="shared" si="5"/>
        <v>523.20000000000005</v>
      </c>
      <c r="R8" s="3">
        <v>10.47</v>
      </c>
      <c r="S8" s="3">
        <v>1.58</v>
      </c>
      <c r="T8" s="1">
        <v>47725</v>
      </c>
    </row>
    <row r="9" spans="1:20" x14ac:dyDescent="0.25">
      <c r="A9" s="1">
        <v>8</v>
      </c>
      <c r="B9" t="s">
        <v>8</v>
      </c>
      <c r="C9" t="s">
        <v>8</v>
      </c>
      <c r="D9" s="2" t="s">
        <v>7</v>
      </c>
      <c r="E9" s="4">
        <v>1</v>
      </c>
      <c r="F9" s="1">
        <v>10439</v>
      </c>
      <c r="G9" s="1">
        <f t="shared" si="1"/>
        <v>2485.4761904761904</v>
      </c>
      <c r="H9" s="1">
        <v>7611</v>
      </c>
      <c r="I9" s="1">
        <v>20325</v>
      </c>
      <c r="J9" s="1">
        <f t="shared" si="2"/>
        <v>1522.2</v>
      </c>
      <c r="K9" s="1">
        <f t="shared" si="0"/>
        <v>3387.5</v>
      </c>
      <c r="L9" s="1">
        <v>23503</v>
      </c>
      <c r="M9" s="1">
        <f t="shared" si="3"/>
        <v>4700.6000000000004</v>
      </c>
      <c r="N9" s="1">
        <v>15804</v>
      </c>
      <c r="O9" s="1">
        <f t="shared" si="4"/>
        <v>5268</v>
      </c>
      <c r="P9" s="1">
        <v>7785</v>
      </c>
      <c r="Q9" s="1">
        <f t="shared" si="5"/>
        <v>778.5</v>
      </c>
      <c r="R9" s="3">
        <v>10.17</v>
      </c>
      <c r="S9" s="3">
        <v>1.69</v>
      </c>
      <c r="T9" s="1">
        <v>67417</v>
      </c>
    </row>
    <row r="10" spans="1:20" x14ac:dyDescent="0.25">
      <c r="D10" s="2" t="s">
        <v>7</v>
      </c>
      <c r="E10" s="4">
        <v>1</v>
      </c>
      <c r="T10" s="1">
        <v>79920</v>
      </c>
    </row>
    <row r="11" spans="1:20" x14ac:dyDescent="0.25">
      <c r="A11" s="1">
        <v>9</v>
      </c>
      <c r="B11" t="s">
        <v>3</v>
      </c>
      <c r="C11" t="s">
        <v>4</v>
      </c>
      <c r="D11" s="2" t="s">
        <v>13</v>
      </c>
      <c r="E11" s="4">
        <v>2</v>
      </c>
      <c r="F11" s="1">
        <v>783</v>
      </c>
      <c r="G11" s="1">
        <f>(F11*5)/20</f>
        <v>195.75</v>
      </c>
      <c r="H11" s="1">
        <v>1103</v>
      </c>
      <c r="I11" s="1">
        <v>1162</v>
      </c>
      <c r="J11" s="1">
        <f t="shared" ref="J11:J66" si="6">(H11*2)/8</f>
        <v>275.75</v>
      </c>
      <c r="K11" s="1">
        <f t="shared" ref="K11:K18" si="7">I11/6</f>
        <v>193.66666666666666</v>
      </c>
      <c r="L11" s="1">
        <v>2188</v>
      </c>
      <c r="M11" s="1">
        <f t="shared" si="3"/>
        <v>437.6</v>
      </c>
      <c r="N11" s="1">
        <v>1286</v>
      </c>
      <c r="O11" s="1">
        <f t="shared" si="4"/>
        <v>428.66666666666669</v>
      </c>
      <c r="P11" s="1">
        <v>1079</v>
      </c>
      <c r="Q11" s="1">
        <f t="shared" si="5"/>
        <v>107.9</v>
      </c>
      <c r="R11" s="3">
        <v>13.18</v>
      </c>
      <c r="S11" s="3">
        <v>2.1</v>
      </c>
      <c r="T11" s="1">
        <v>5715</v>
      </c>
    </row>
    <row r="12" spans="1:20" x14ac:dyDescent="0.25">
      <c r="A12" s="1">
        <v>10</v>
      </c>
      <c r="B12" t="s">
        <v>3</v>
      </c>
      <c r="C12" t="s">
        <v>5</v>
      </c>
      <c r="D12" s="2" t="s">
        <v>13</v>
      </c>
      <c r="E12" s="4">
        <v>2</v>
      </c>
      <c r="F12" s="1">
        <v>146</v>
      </c>
      <c r="G12" s="1">
        <f t="shared" ref="G12:G18" si="8">(F12*5)/20</f>
        <v>36.5</v>
      </c>
      <c r="H12" s="1">
        <v>349</v>
      </c>
      <c r="I12" s="1">
        <v>209</v>
      </c>
      <c r="J12" s="1">
        <f t="shared" si="6"/>
        <v>87.25</v>
      </c>
      <c r="K12" s="1">
        <f t="shared" si="7"/>
        <v>34.833333333333336</v>
      </c>
      <c r="L12" s="1">
        <v>637</v>
      </c>
      <c r="M12" s="1">
        <f t="shared" si="3"/>
        <v>127.4</v>
      </c>
      <c r="N12" s="1">
        <v>269</v>
      </c>
      <c r="O12" s="1">
        <f t="shared" si="4"/>
        <v>89.666666666666671</v>
      </c>
      <c r="P12" s="1">
        <v>206</v>
      </c>
      <c r="Q12" s="1">
        <f t="shared" si="5"/>
        <v>20.6</v>
      </c>
      <c r="R12" s="3">
        <v>39.54</v>
      </c>
      <c r="S12" s="3">
        <v>2.1</v>
      </c>
      <c r="T12" s="1">
        <v>1321</v>
      </c>
    </row>
    <row r="13" spans="1:20" x14ac:dyDescent="0.25">
      <c r="A13" s="1">
        <v>11</v>
      </c>
      <c r="B13" t="s">
        <v>3</v>
      </c>
      <c r="C13" t="s">
        <v>6</v>
      </c>
      <c r="D13" s="2" t="s">
        <v>13</v>
      </c>
      <c r="E13" s="4">
        <v>2</v>
      </c>
      <c r="F13" s="1">
        <v>1049</v>
      </c>
      <c r="G13" s="1">
        <f t="shared" si="8"/>
        <v>262.25</v>
      </c>
      <c r="H13" s="1">
        <v>1693</v>
      </c>
      <c r="I13" s="1">
        <v>1802</v>
      </c>
      <c r="J13" s="1">
        <f t="shared" si="6"/>
        <v>423.25</v>
      </c>
      <c r="K13" s="1">
        <f t="shared" si="7"/>
        <v>300.33333333333331</v>
      </c>
      <c r="L13" s="1">
        <v>3318</v>
      </c>
      <c r="M13" s="1">
        <f t="shared" si="3"/>
        <v>663.6</v>
      </c>
      <c r="N13" s="1">
        <v>1742</v>
      </c>
      <c r="O13" s="1">
        <f t="shared" si="4"/>
        <v>580.66666666666663</v>
      </c>
      <c r="P13" s="1">
        <v>1126</v>
      </c>
      <c r="Q13" s="1">
        <f t="shared" si="5"/>
        <v>112.6</v>
      </c>
      <c r="R13" s="3">
        <v>21.84</v>
      </c>
      <c r="S13" s="3">
        <v>1.69</v>
      </c>
      <c r="T13" s="1">
        <v>7988</v>
      </c>
    </row>
    <row r="14" spans="1:20" x14ac:dyDescent="0.25">
      <c r="A14" s="1">
        <v>12</v>
      </c>
      <c r="B14" t="s">
        <v>3</v>
      </c>
      <c r="C14" t="s">
        <v>3</v>
      </c>
      <c r="D14" s="2" t="s">
        <v>13</v>
      </c>
      <c r="E14" s="4">
        <v>2</v>
      </c>
      <c r="F14" s="1">
        <v>1978</v>
      </c>
      <c r="G14" s="1">
        <f t="shared" si="8"/>
        <v>494.5</v>
      </c>
      <c r="H14" s="1">
        <v>2097</v>
      </c>
      <c r="I14" s="1">
        <v>3173</v>
      </c>
      <c r="J14" s="1">
        <f t="shared" si="6"/>
        <v>524.25</v>
      </c>
      <c r="K14" s="1">
        <f t="shared" si="7"/>
        <v>528.83333333333337</v>
      </c>
      <c r="L14" s="1">
        <v>6143</v>
      </c>
      <c r="M14" s="1">
        <f t="shared" si="3"/>
        <v>1228.5999999999999</v>
      </c>
      <c r="N14" s="1">
        <v>3297</v>
      </c>
      <c r="O14" s="1">
        <f t="shared" si="4"/>
        <v>1099</v>
      </c>
      <c r="P14" s="1">
        <v>2411</v>
      </c>
      <c r="Q14" s="1">
        <f t="shared" si="5"/>
        <v>241.1</v>
      </c>
      <c r="R14" s="3">
        <v>20.100000000000001</v>
      </c>
      <c r="S14" s="3">
        <v>1.88</v>
      </c>
      <c r="T14" s="1">
        <v>15024</v>
      </c>
    </row>
    <row r="15" spans="1:20" x14ac:dyDescent="0.25">
      <c r="A15" s="1">
        <v>13</v>
      </c>
      <c r="B15" t="s">
        <v>8</v>
      </c>
      <c r="C15" t="s">
        <v>4</v>
      </c>
      <c r="D15" s="2" t="s">
        <v>13</v>
      </c>
      <c r="E15" s="4">
        <v>2</v>
      </c>
      <c r="F15" s="1">
        <v>3619</v>
      </c>
      <c r="G15" s="1">
        <f t="shared" si="8"/>
        <v>904.75</v>
      </c>
      <c r="H15" s="1">
        <v>3062</v>
      </c>
      <c r="I15" s="1">
        <v>7148</v>
      </c>
      <c r="J15" s="1">
        <f t="shared" si="6"/>
        <v>765.5</v>
      </c>
      <c r="K15" s="1">
        <f t="shared" si="7"/>
        <v>1191.3333333333333</v>
      </c>
      <c r="L15" s="1">
        <v>7644</v>
      </c>
      <c r="M15" s="1">
        <f t="shared" si="3"/>
        <v>1528.8</v>
      </c>
      <c r="N15" s="1">
        <v>5227</v>
      </c>
      <c r="O15" s="1">
        <f t="shared" si="4"/>
        <v>1742.3333333333333</v>
      </c>
      <c r="P15" s="1">
        <v>2813</v>
      </c>
      <c r="Q15" s="1">
        <f t="shared" si="5"/>
        <v>281.3</v>
      </c>
      <c r="R15" s="3">
        <v>9.82</v>
      </c>
      <c r="S15" s="3">
        <v>2.02</v>
      </c>
      <c r="T15" s="1">
        <v>22832</v>
      </c>
    </row>
    <row r="16" spans="1:20" x14ac:dyDescent="0.25">
      <c r="A16" s="1">
        <v>14</v>
      </c>
      <c r="B16" t="s">
        <v>8</v>
      </c>
      <c r="C16" t="s">
        <v>5</v>
      </c>
      <c r="D16" s="2" t="s">
        <v>13</v>
      </c>
      <c r="E16" s="4">
        <v>2</v>
      </c>
      <c r="F16" s="1">
        <v>0</v>
      </c>
      <c r="G16" s="1">
        <f t="shared" si="8"/>
        <v>0</v>
      </c>
      <c r="H16" s="1">
        <v>0</v>
      </c>
      <c r="I16" s="1">
        <v>0</v>
      </c>
      <c r="J16" s="1">
        <f t="shared" si="6"/>
        <v>0</v>
      </c>
      <c r="K16" s="1">
        <f t="shared" si="7"/>
        <v>0</v>
      </c>
      <c r="L16" s="1">
        <v>0</v>
      </c>
      <c r="M16" s="1">
        <f t="shared" si="3"/>
        <v>0</v>
      </c>
      <c r="N16" s="1">
        <v>0</v>
      </c>
      <c r="O16" s="1">
        <f t="shared" si="4"/>
        <v>0</v>
      </c>
      <c r="P16" s="1">
        <v>0</v>
      </c>
      <c r="Q16" s="1">
        <f t="shared" si="5"/>
        <v>0</v>
      </c>
      <c r="R16" s="3">
        <v>0</v>
      </c>
      <c r="S16" s="3">
        <v>0</v>
      </c>
      <c r="T16" s="1">
        <v>0</v>
      </c>
    </row>
    <row r="17" spans="1:20" x14ac:dyDescent="0.25">
      <c r="A17" s="1">
        <v>15</v>
      </c>
      <c r="B17" t="s">
        <v>8</v>
      </c>
      <c r="C17" t="s">
        <v>6</v>
      </c>
      <c r="D17" s="2" t="s">
        <v>13</v>
      </c>
      <c r="E17" s="4">
        <v>2</v>
      </c>
      <c r="F17" s="1">
        <v>7914</v>
      </c>
      <c r="G17" s="1">
        <f t="shared" si="8"/>
        <v>1978.5</v>
      </c>
      <c r="H17" s="1">
        <v>7560</v>
      </c>
      <c r="I17" s="1">
        <v>15979</v>
      </c>
      <c r="J17" s="1">
        <f t="shared" si="6"/>
        <v>1890</v>
      </c>
      <c r="K17" s="1">
        <f t="shared" si="7"/>
        <v>2663.1666666666665</v>
      </c>
      <c r="L17" s="1">
        <v>17470</v>
      </c>
      <c r="M17" s="1">
        <f t="shared" si="3"/>
        <v>3494</v>
      </c>
      <c r="N17" s="1">
        <v>11961</v>
      </c>
      <c r="O17" s="1">
        <f t="shared" si="4"/>
        <v>3987</v>
      </c>
      <c r="P17" s="1">
        <v>5651</v>
      </c>
      <c r="Q17" s="1">
        <f t="shared" si="5"/>
        <v>565.1</v>
      </c>
      <c r="R17" s="3">
        <v>10.71</v>
      </c>
      <c r="S17" s="3">
        <v>1.6</v>
      </c>
      <c r="T17" s="1">
        <v>51061</v>
      </c>
    </row>
    <row r="18" spans="1:20" x14ac:dyDescent="0.25">
      <c r="A18" s="1">
        <v>16</v>
      </c>
      <c r="B18" t="s">
        <v>8</v>
      </c>
      <c r="C18" t="s">
        <v>8</v>
      </c>
      <c r="D18" s="2" t="s">
        <v>13</v>
      </c>
      <c r="E18" s="4">
        <v>2</v>
      </c>
      <c r="F18" s="1">
        <v>11533</v>
      </c>
      <c r="G18" s="1">
        <f t="shared" si="8"/>
        <v>2883.25</v>
      </c>
      <c r="H18" s="1">
        <v>10622</v>
      </c>
      <c r="I18" s="1">
        <v>23127</v>
      </c>
      <c r="J18" s="1">
        <f t="shared" si="6"/>
        <v>2655.5</v>
      </c>
      <c r="K18" s="1">
        <f t="shared" si="7"/>
        <v>3854.5</v>
      </c>
      <c r="L18" s="1">
        <v>25114</v>
      </c>
      <c r="M18" s="1">
        <f t="shared" si="3"/>
        <v>5022.8</v>
      </c>
      <c r="N18" s="1">
        <v>17188</v>
      </c>
      <c r="O18" s="1">
        <f t="shared" si="4"/>
        <v>5729.333333333333</v>
      </c>
      <c r="P18" s="1">
        <v>8464</v>
      </c>
      <c r="Q18" s="1">
        <f t="shared" si="5"/>
        <v>846.4</v>
      </c>
      <c r="R18" s="3">
        <v>10.43</v>
      </c>
      <c r="S18" s="3">
        <v>1.73</v>
      </c>
      <c r="T18" s="1">
        <v>73893</v>
      </c>
    </row>
    <row r="19" spans="1:20" x14ac:dyDescent="0.25">
      <c r="D19" s="2" t="s">
        <v>13</v>
      </c>
      <c r="E19" s="4">
        <v>2</v>
      </c>
      <c r="T19" s="1">
        <v>88917</v>
      </c>
    </row>
    <row r="20" spans="1:20" x14ac:dyDescent="0.25">
      <c r="A20" s="1">
        <v>17</v>
      </c>
      <c r="B20" t="s">
        <v>3</v>
      </c>
      <c r="C20" t="s">
        <v>4</v>
      </c>
      <c r="D20" s="2" t="s">
        <v>14</v>
      </c>
      <c r="E20" s="4">
        <v>3</v>
      </c>
      <c r="F20" s="1">
        <v>3215</v>
      </c>
      <c r="G20" s="1">
        <f>(F20*5)/23</f>
        <v>698.91304347826087</v>
      </c>
      <c r="H20" s="1">
        <v>3745</v>
      </c>
      <c r="I20" s="1">
        <v>4658</v>
      </c>
      <c r="J20" s="1">
        <f t="shared" si="6"/>
        <v>936.25</v>
      </c>
      <c r="K20" s="1">
        <f t="shared" ref="K20:K27" si="9">I20/6</f>
        <v>776.33333333333337</v>
      </c>
      <c r="L20" s="1">
        <v>9623</v>
      </c>
      <c r="M20" s="1">
        <f t="shared" si="3"/>
        <v>1924.6</v>
      </c>
      <c r="N20" s="1">
        <v>5906</v>
      </c>
      <c r="O20" s="1">
        <f t="shared" si="4"/>
        <v>1968.6666666666667</v>
      </c>
      <c r="P20" s="1">
        <v>3376</v>
      </c>
      <c r="Q20" s="1">
        <f t="shared" si="5"/>
        <v>337.6</v>
      </c>
      <c r="R20" s="3">
        <v>18.04</v>
      </c>
      <c r="S20" s="3">
        <v>2.2799999999999998</v>
      </c>
      <c r="T20" s="1">
        <v>23563</v>
      </c>
    </row>
    <row r="21" spans="1:20" x14ac:dyDescent="0.25">
      <c r="A21" s="1">
        <v>18</v>
      </c>
      <c r="B21" t="s">
        <v>3</v>
      </c>
      <c r="C21" t="s">
        <v>5</v>
      </c>
      <c r="D21" s="2" t="s">
        <v>14</v>
      </c>
      <c r="E21" s="4">
        <v>3</v>
      </c>
      <c r="F21" s="1">
        <v>958</v>
      </c>
      <c r="G21" s="1">
        <f t="shared" ref="G21:G27" si="10">(F21*5)/23</f>
        <v>208.2608695652174</v>
      </c>
      <c r="H21" s="1">
        <v>1652</v>
      </c>
      <c r="I21" s="1">
        <v>1146</v>
      </c>
      <c r="J21" s="1">
        <f t="shared" si="6"/>
        <v>413</v>
      </c>
      <c r="K21" s="1">
        <f t="shared" si="9"/>
        <v>191</v>
      </c>
      <c r="L21" s="1">
        <v>4108</v>
      </c>
      <c r="M21" s="1">
        <f t="shared" si="3"/>
        <v>821.6</v>
      </c>
      <c r="N21" s="1">
        <v>1870</v>
      </c>
      <c r="O21" s="1">
        <f t="shared" si="4"/>
        <v>623.33333333333337</v>
      </c>
      <c r="P21" s="1">
        <v>970</v>
      </c>
      <c r="Q21" s="1">
        <f t="shared" si="5"/>
        <v>97</v>
      </c>
      <c r="R21" s="3">
        <v>40.19</v>
      </c>
      <c r="S21" s="3">
        <v>1.98</v>
      </c>
      <c r="T21" s="1">
        <v>8094</v>
      </c>
    </row>
    <row r="22" spans="1:20" x14ac:dyDescent="0.25">
      <c r="A22" s="1">
        <v>19</v>
      </c>
      <c r="B22" t="s">
        <v>3</v>
      </c>
      <c r="C22" t="s">
        <v>6</v>
      </c>
      <c r="D22" s="2" t="s">
        <v>14</v>
      </c>
      <c r="E22" s="4">
        <v>3</v>
      </c>
      <c r="F22" s="1">
        <v>4233</v>
      </c>
      <c r="G22" s="1">
        <f t="shared" si="10"/>
        <v>920.21739130434787</v>
      </c>
      <c r="H22" s="1">
        <v>6937</v>
      </c>
      <c r="I22" s="1">
        <v>6270</v>
      </c>
      <c r="J22" s="1">
        <f t="shared" si="6"/>
        <v>1734.25</v>
      </c>
      <c r="K22" s="1">
        <f t="shared" si="9"/>
        <v>1045</v>
      </c>
      <c r="L22" s="1">
        <v>15648</v>
      </c>
      <c r="M22" s="1">
        <f t="shared" si="3"/>
        <v>3129.6</v>
      </c>
      <c r="N22" s="1">
        <v>8931</v>
      </c>
      <c r="O22" s="1">
        <f t="shared" si="4"/>
        <v>2977</v>
      </c>
      <c r="P22" s="1">
        <v>4190</v>
      </c>
      <c r="Q22" s="1">
        <f t="shared" si="5"/>
        <v>419</v>
      </c>
      <c r="R22" s="3">
        <v>25.23</v>
      </c>
      <c r="S22" s="3">
        <v>2</v>
      </c>
      <c r="T22" s="1">
        <v>35039</v>
      </c>
    </row>
    <row r="23" spans="1:20" x14ac:dyDescent="0.25">
      <c r="A23" s="1">
        <v>20</v>
      </c>
      <c r="B23" t="s">
        <v>3</v>
      </c>
      <c r="C23" t="s">
        <v>3</v>
      </c>
      <c r="D23" s="2" t="s">
        <v>14</v>
      </c>
      <c r="E23" s="4">
        <v>3</v>
      </c>
      <c r="F23" s="1">
        <v>8406</v>
      </c>
      <c r="G23" s="1">
        <f t="shared" si="10"/>
        <v>1827.391304347826</v>
      </c>
      <c r="H23" s="1">
        <v>12334</v>
      </c>
      <c r="I23" s="1">
        <v>12074</v>
      </c>
      <c r="J23" s="1">
        <f t="shared" si="6"/>
        <v>3083.5</v>
      </c>
      <c r="K23" s="1">
        <f t="shared" si="9"/>
        <v>2012.3333333333333</v>
      </c>
      <c r="L23" s="1">
        <v>29379</v>
      </c>
      <c r="M23" s="1">
        <f t="shared" si="3"/>
        <v>5875.8</v>
      </c>
      <c r="N23" s="1">
        <v>16707</v>
      </c>
      <c r="O23" s="1">
        <f t="shared" si="4"/>
        <v>5569</v>
      </c>
      <c r="P23" s="1">
        <v>8536</v>
      </c>
      <c r="Q23" s="1">
        <f t="shared" si="5"/>
        <v>853.6</v>
      </c>
      <c r="R23" s="3">
        <v>24.51</v>
      </c>
      <c r="S23" s="3">
        <v>2.1</v>
      </c>
      <c r="T23" s="1">
        <v>66696</v>
      </c>
    </row>
    <row r="24" spans="1:20" x14ac:dyDescent="0.25">
      <c r="A24" s="1">
        <v>21</v>
      </c>
      <c r="B24" t="s">
        <v>8</v>
      </c>
      <c r="C24" t="s">
        <v>4</v>
      </c>
      <c r="D24" s="2" t="s">
        <v>14</v>
      </c>
      <c r="E24" s="4">
        <v>3</v>
      </c>
      <c r="F24" s="1">
        <v>8015</v>
      </c>
      <c r="G24" s="1">
        <f t="shared" si="10"/>
        <v>1742.391304347826</v>
      </c>
      <c r="H24" s="1">
        <v>4821</v>
      </c>
      <c r="I24" s="1">
        <v>15588</v>
      </c>
      <c r="J24" s="1">
        <f t="shared" si="6"/>
        <v>1205.25</v>
      </c>
      <c r="K24" s="1">
        <f t="shared" si="9"/>
        <v>2598</v>
      </c>
      <c r="L24" s="1">
        <v>15935</v>
      </c>
      <c r="M24" s="1">
        <f t="shared" si="3"/>
        <v>3187</v>
      </c>
      <c r="N24" s="1">
        <v>12164</v>
      </c>
      <c r="O24" s="1">
        <f t="shared" si="4"/>
        <v>4054.6666666666665</v>
      </c>
      <c r="P24" s="1">
        <v>6029</v>
      </c>
      <c r="Q24" s="1">
        <f t="shared" si="5"/>
        <v>602.9</v>
      </c>
      <c r="R24" s="3">
        <v>10.94</v>
      </c>
      <c r="S24" s="3">
        <v>2.1800000000000002</v>
      </c>
      <c r="T24" s="1">
        <v>49716</v>
      </c>
    </row>
    <row r="25" spans="1:20" x14ac:dyDescent="0.25">
      <c r="A25" s="1">
        <v>22</v>
      </c>
      <c r="B25" t="s">
        <v>8</v>
      </c>
      <c r="C25" t="s">
        <v>5</v>
      </c>
      <c r="D25" s="2" t="s">
        <v>14</v>
      </c>
      <c r="E25" s="4">
        <v>3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f t="shared" si="9"/>
        <v>0</v>
      </c>
      <c r="L25" s="1">
        <v>0</v>
      </c>
      <c r="M25" s="1">
        <f t="shared" si="3"/>
        <v>0</v>
      </c>
      <c r="N25" s="1">
        <v>0</v>
      </c>
      <c r="O25" s="1">
        <f t="shared" si="4"/>
        <v>0</v>
      </c>
      <c r="P25" s="1">
        <v>0</v>
      </c>
      <c r="Q25" s="1">
        <f t="shared" si="5"/>
        <v>0</v>
      </c>
      <c r="R25" s="3">
        <v>0</v>
      </c>
      <c r="S25" s="3">
        <v>0</v>
      </c>
      <c r="T25" s="1">
        <v>0</v>
      </c>
    </row>
    <row r="26" spans="1:20" x14ac:dyDescent="0.25">
      <c r="A26" s="1">
        <v>23</v>
      </c>
      <c r="B26" t="s">
        <v>8</v>
      </c>
      <c r="C26" t="s">
        <v>6</v>
      </c>
      <c r="D26" s="2" t="s">
        <v>14</v>
      </c>
      <c r="E26" s="4">
        <v>3</v>
      </c>
      <c r="F26" s="1">
        <v>15432</v>
      </c>
      <c r="G26" s="1">
        <f t="shared" si="10"/>
        <v>3354.782608695652</v>
      </c>
      <c r="H26" s="1">
        <v>10821</v>
      </c>
      <c r="I26" s="1">
        <v>29398</v>
      </c>
      <c r="J26" s="1">
        <f t="shared" si="6"/>
        <v>2705.25</v>
      </c>
      <c r="K26" s="1">
        <f t="shared" si="9"/>
        <v>4899.666666666667</v>
      </c>
      <c r="L26" s="1">
        <v>33196</v>
      </c>
      <c r="M26" s="1">
        <f t="shared" si="3"/>
        <v>6639.2</v>
      </c>
      <c r="N26" s="1">
        <v>25382</v>
      </c>
      <c r="O26" s="1">
        <f t="shared" si="4"/>
        <v>8460.6666666666661</v>
      </c>
      <c r="P26" s="1">
        <v>10828</v>
      </c>
      <c r="Q26" s="1">
        <f t="shared" si="5"/>
        <v>1082.8</v>
      </c>
      <c r="R26" s="3">
        <v>11.95</v>
      </c>
      <c r="S26" s="3">
        <v>1.81</v>
      </c>
      <c r="T26" s="1">
        <v>98804</v>
      </c>
    </row>
    <row r="27" spans="1:20" x14ac:dyDescent="0.25">
      <c r="A27" s="1">
        <v>24</v>
      </c>
      <c r="B27" t="s">
        <v>8</v>
      </c>
      <c r="C27" t="s">
        <v>8</v>
      </c>
      <c r="D27" s="2" t="s">
        <v>14</v>
      </c>
      <c r="E27" s="4">
        <v>3</v>
      </c>
      <c r="F27" s="1">
        <v>23447</v>
      </c>
      <c r="G27" s="1">
        <f t="shared" si="10"/>
        <v>5097.173913043478</v>
      </c>
      <c r="H27" s="1">
        <v>15642</v>
      </c>
      <c r="I27" s="1">
        <v>44986</v>
      </c>
      <c r="J27" s="1">
        <f t="shared" si="6"/>
        <v>3910.5</v>
      </c>
      <c r="K27" s="1">
        <f t="shared" si="9"/>
        <v>7497.666666666667</v>
      </c>
      <c r="L27" s="1">
        <v>49131</v>
      </c>
      <c r="M27" s="1">
        <f t="shared" si="3"/>
        <v>9826.2000000000007</v>
      </c>
      <c r="N27" s="1">
        <v>37546</v>
      </c>
      <c r="O27" s="1">
        <f t="shared" si="4"/>
        <v>12515.333333333334</v>
      </c>
      <c r="P27" s="1">
        <v>16857</v>
      </c>
      <c r="Q27" s="1">
        <f t="shared" si="5"/>
        <v>1685.7</v>
      </c>
      <c r="R27" s="3">
        <v>11.44</v>
      </c>
      <c r="S27" s="3">
        <v>1.94</v>
      </c>
      <c r="T27" s="1">
        <v>148520</v>
      </c>
    </row>
    <row r="28" spans="1:20" x14ac:dyDescent="0.25">
      <c r="D28" s="2" t="s">
        <v>14</v>
      </c>
      <c r="E28" s="4">
        <v>3</v>
      </c>
      <c r="T28" s="1">
        <v>215216</v>
      </c>
    </row>
    <row r="29" spans="1:20" x14ac:dyDescent="0.25">
      <c r="A29" s="1">
        <v>25</v>
      </c>
      <c r="B29" t="s">
        <v>3</v>
      </c>
      <c r="C29" t="s">
        <v>4</v>
      </c>
      <c r="D29" s="2" t="s">
        <v>15</v>
      </c>
      <c r="E29" s="4">
        <v>4</v>
      </c>
      <c r="F29" s="1">
        <v>3974</v>
      </c>
      <c r="G29" s="1">
        <f>(F29*5)/21</f>
        <v>946.19047619047615</v>
      </c>
      <c r="H29" s="1">
        <v>6244</v>
      </c>
      <c r="I29" s="1">
        <v>6814</v>
      </c>
      <c r="J29" s="1">
        <f>(H29*2)/9</f>
        <v>1387.5555555555557</v>
      </c>
      <c r="K29" s="1">
        <f t="shared" ref="K29:K36" si="11">I29/6</f>
        <v>1135.6666666666667</v>
      </c>
      <c r="L29" s="1">
        <v>11931</v>
      </c>
      <c r="M29" s="1">
        <f t="shared" si="3"/>
        <v>2386.1999999999998</v>
      </c>
      <c r="N29" s="1">
        <v>8077</v>
      </c>
      <c r="O29" s="1">
        <f t="shared" si="4"/>
        <v>2692.3333333333335</v>
      </c>
      <c r="P29" s="1">
        <v>5534</v>
      </c>
      <c r="Q29" s="1">
        <f t="shared" si="5"/>
        <v>553.4</v>
      </c>
      <c r="R29" s="3">
        <v>17.309999999999999</v>
      </c>
      <c r="S29" s="3">
        <v>2.2999999999999998</v>
      </c>
      <c r="T29" s="1">
        <v>32356</v>
      </c>
    </row>
    <row r="30" spans="1:20" x14ac:dyDescent="0.25">
      <c r="A30" s="1">
        <v>26</v>
      </c>
      <c r="B30" t="s">
        <v>3</v>
      </c>
      <c r="C30" t="s">
        <v>5</v>
      </c>
      <c r="D30" s="2" t="s">
        <v>15</v>
      </c>
      <c r="E30" s="4">
        <v>4</v>
      </c>
      <c r="F30" s="1">
        <v>1088</v>
      </c>
      <c r="G30" s="1">
        <f t="shared" ref="G30:G36" si="12">(F30*5)/21</f>
        <v>259.04761904761904</v>
      </c>
      <c r="H30" s="1">
        <v>3155</v>
      </c>
      <c r="I30" s="1">
        <v>2104</v>
      </c>
      <c r="J30" s="1">
        <f t="shared" ref="J30:J36" si="13">(H30*2)/9</f>
        <v>701.11111111111109</v>
      </c>
      <c r="K30" s="1">
        <f t="shared" si="11"/>
        <v>350.66666666666669</v>
      </c>
      <c r="L30" s="1">
        <v>5419</v>
      </c>
      <c r="M30" s="1">
        <f t="shared" si="3"/>
        <v>1083.8</v>
      </c>
      <c r="N30" s="1">
        <v>2541</v>
      </c>
      <c r="O30" s="1">
        <f t="shared" si="4"/>
        <v>847</v>
      </c>
      <c r="P30" s="1">
        <v>1688</v>
      </c>
      <c r="Q30" s="1">
        <f t="shared" si="5"/>
        <v>168.8</v>
      </c>
      <c r="R30" s="3">
        <v>40.99</v>
      </c>
      <c r="S30" s="3">
        <v>2.1</v>
      </c>
      <c r="T30" s="1">
        <v>11752</v>
      </c>
    </row>
    <row r="31" spans="1:20" x14ac:dyDescent="0.25">
      <c r="A31" s="1">
        <v>27</v>
      </c>
      <c r="B31" t="s">
        <v>3</v>
      </c>
      <c r="C31" t="s">
        <v>6</v>
      </c>
      <c r="D31" s="2" t="s">
        <v>15</v>
      </c>
      <c r="E31" s="4">
        <v>4</v>
      </c>
      <c r="F31" s="1">
        <v>4669</v>
      </c>
      <c r="G31" s="1">
        <f t="shared" si="12"/>
        <v>1111.6666666666667</v>
      </c>
      <c r="H31" s="1">
        <v>11780</v>
      </c>
      <c r="I31" s="1">
        <v>9104</v>
      </c>
      <c r="J31" s="1">
        <f t="shared" si="13"/>
        <v>2617.7777777777778</v>
      </c>
      <c r="K31" s="1">
        <f t="shared" si="11"/>
        <v>1517.3333333333333</v>
      </c>
      <c r="L31" s="1">
        <v>18383</v>
      </c>
      <c r="M31" s="1">
        <f t="shared" si="3"/>
        <v>3676.6</v>
      </c>
      <c r="N31" s="1">
        <v>11671</v>
      </c>
      <c r="O31" s="1">
        <f t="shared" si="4"/>
        <v>3890.3333333333335</v>
      </c>
      <c r="P31" s="1">
        <v>7750</v>
      </c>
      <c r="Q31" s="1">
        <f t="shared" si="5"/>
        <v>775</v>
      </c>
      <c r="R31" s="3">
        <v>24.57</v>
      </c>
      <c r="S31" s="3">
        <v>2.1</v>
      </c>
      <c r="T31" s="1">
        <v>46908</v>
      </c>
    </row>
    <row r="32" spans="1:20" x14ac:dyDescent="0.25">
      <c r="A32" s="1">
        <v>28</v>
      </c>
      <c r="B32" t="s">
        <v>3</v>
      </c>
      <c r="C32" t="s">
        <v>3</v>
      </c>
      <c r="D32" s="2" t="s">
        <v>15</v>
      </c>
      <c r="E32" s="4">
        <v>4</v>
      </c>
      <c r="F32" s="1">
        <v>9731</v>
      </c>
      <c r="G32" s="1">
        <f t="shared" si="12"/>
        <v>2316.9047619047619</v>
      </c>
      <c r="H32" s="1">
        <v>21179</v>
      </c>
      <c r="I32" s="1">
        <v>18022</v>
      </c>
      <c r="J32" s="1">
        <f t="shared" si="13"/>
        <v>4706.4444444444443</v>
      </c>
      <c r="K32" s="1">
        <f t="shared" si="11"/>
        <v>3003.6666666666665</v>
      </c>
      <c r="L32" s="1">
        <v>35733</v>
      </c>
      <c r="M32" s="1">
        <f t="shared" si="3"/>
        <v>7146.6</v>
      </c>
      <c r="N32" s="1">
        <v>22289</v>
      </c>
      <c r="O32" s="1">
        <f t="shared" si="4"/>
        <v>7429.666666666667</v>
      </c>
      <c r="P32" s="1">
        <v>14972</v>
      </c>
      <c r="Q32" s="1">
        <f t="shared" si="5"/>
        <v>1497.2</v>
      </c>
      <c r="R32" s="3">
        <v>24.11</v>
      </c>
      <c r="S32" s="3">
        <v>2.2000000000000002</v>
      </c>
      <c r="T32" s="1">
        <v>91016</v>
      </c>
    </row>
    <row r="33" spans="1:20" x14ac:dyDescent="0.25">
      <c r="A33" s="1">
        <v>29</v>
      </c>
      <c r="B33" t="s">
        <v>8</v>
      </c>
      <c r="C33" t="s">
        <v>4</v>
      </c>
      <c r="D33" s="2" t="s">
        <v>15</v>
      </c>
      <c r="E33" s="4">
        <v>4</v>
      </c>
      <c r="F33" s="1">
        <v>9439</v>
      </c>
      <c r="G33" s="1">
        <f t="shared" si="12"/>
        <v>2247.3809523809523</v>
      </c>
      <c r="H33" s="1">
        <v>7090</v>
      </c>
      <c r="I33" s="1">
        <v>18710</v>
      </c>
      <c r="J33" s="1">
        <f t="shared" si="13"/>
        <v>1575.5555555555557</v>
      </c>
      <c r="K33" s="1">
        <f t="shared" si="11"/>
        <v>3118.3333333333335</v>
      </c>
      <c r="L33" s="1">
        <v>19308</v>
      </c>
      <c r="M33" s="1">
        <f t="shared" si="3"/>
        <v>3861.6</v>
      </c>
      <c r="N33" s="1">
        <v>15081</v>
      </c>
      <c r="O33" s="1">
        <f t="shared" si="4"/>
        <v>5027</v>
      </c>
      <c r="P33" s="1">
        <v>8274</v>
      </c>
      <c r="Q33" s="1">
        <f t="shared" si="5"/>
        <v>827.4</v>
      </c>
      <c r="R33" s="3">
        <v>10.34</v>
      </c>
      <c r="S33" s="3">
        <v>2.2000000000000002</v>
      </c>
      <c r="T33" s="1">
        <v>61373</v>
      </c>
    </row>
    <row r="34" spans="1:20" x14ac:dyDescent="0.25">
      <c r="A34" s="1">
        <v>30</v>
      </c>
      <c r="B34" t="s">
        <v>8</v>
      </c>
      <c r="C34" t="s">
        <v>5</v>
      </c>
      <c r="D34" s="2" t="s">
        <v>15</v>
      </c>
      <c r="E34" s="4">
        <v>4</v>
      </c>
      <c r="F34" s="1">
        <v>0</v>
      </c>
      <c r="G34" s="1">
        <f t="shared" si="12"/>
        <v>0</v>
      </c>
      <c r="H34" s="1">
        <v>0</v>
      </c>
      <c r="I34" s="1">
        <v>0</v>
      </c>
      <c r="J34" s="1">
        <f t="shared" si="13"/>
        <v>0</v>
      </c>
      <c r="K34" s="1">
        <f t="shared" si="11"/>
        <v>0</v>
      </c>
      <c r="L34" s="1">
        <v>0</v>
      </c>
      <c r="M34" s="1">
        <f t="shared" si="3"/>
        <v>0</v>
      </c>
      <c r="N34" s="1">
        <v>0</v>
      </c>
      <c r="O34" s="1">
        <f t="shared" si="4"/>
        <v>0</v>
      </c>
      <c r="P34" s="1">
        <v>0</v>
      </c>
      <c r="Q34" s="1">
        <f t="shared" si="5"/>
        <v>0</v>
      </c>
      <c r="R34" s="3">
        <v>0</v>
      </c>
      <c r="S34" s="3">
        <v>0</v>
      </c>
      <c r="T34" s="1">
        <v>0</v>
      </c>
    </row>
    <row r="35" spans="1:20" x14ac:dyDescent="0.25">
      <c r="A35" s="1">
        <v>31</v>
      </c>
      <c r="B35" t="s">
        <v>8</v>
      </c>
      <c r="C35" t="s">
        <v>6</v>
      </c>
      <c r="D35" s="2" t="s">
        <v>15</v>
      </c>
      <c r="E35" s="4">
        <v>4</v>
      </c>
      <c r="F35" s="1">
        <v>17344</v>
      </c>
      <c r="G35" s="1">
        <f t="shared" si="12"/>
        <v>4129.5238095238092</v>
      </c>
      <c r="H35" s="1">
        <v>16044</v>
      </c>
      <c r="I35" s="1">
        <v>35768</v>
      </c>
      <c r="J35" s="1">
        <f t="shared" si="13"/>
        <v>3565.3333333333335</v>
      </c>
      <c r="K35" s="1">
        <f t="shared" si="11"/>
        <v>5961.333333333333</v>
      </c>
      <c r="L35" s="1">
        <v>37921</v>
      </c>
      <c r="M35" s="1">
        <f t="shared" si="3"/>
        <v>7584.2</v>
      </c>
      <c r="N35" s="1">
        <v>30429</v>
      </c>
      <c r="O35" s="1">
        <f t="shared" si="4"/>
        <v>10143</v>
      </c>
      <c r="P35" s="1">
        <v>14691</v>
      </c>
      <c r="Q35" s="1">
        <f t="shared" si="5"/>
        <v>1469.1</v>
      </c>
      <c r="R35" s="3">
        <v>11.85</v>
      </c>
      <c r="S35" s="3">
        <v>1.8</v>
      </c>
      <c r="T35" s="1">
        <v>118809</v>
      </c>
    </row>
    <row r="36" spans="1:20" x14ac:dyDescent="0.25">
      <c r="A36" s="1">
        <v>32</v>
      </c>
      <c r="B36" t="s">
        <v>8</v>
      </c>
      <c r="C36" t="s">
        <v>8</v>
      </c>
      <c r="D36" s="2" t="s">
        <v>15</v>
      </c>
      <c r="E36" s="4">
        <v>4</v>
      </c>
      <c r="F36" s="1">
        <v>26783</v>
      </c>
      <c r="G36" s="1">
        <f t="shared" si="12"/>
        <v>6376.9047619047615</v>
      </c>
      <c r="H36" s="1">
        <v>23134</v>
      </c>
      <c r="I36" s="1">
        <v>54478</v>
      </c>
      <c r="J36" s="1">
        <f t="shared" si="13"/>
        <v>5140.8888888888887</v>
      </c>
      <c r="K36" s="1">
        <f t="shared" si="11"/>
        <v>9079.6666666666661</v>
      </c>
      <c r="L36" s="1">
        <v>57299</v>
      </c>
      <c r="M36" s="1">
        <f t="shared" si="3"/>
        <v>11459.8</v>
      </c>
      <c r="N36" s="1">
        <v>45510</v>
      </c>
      <c r="O36" s="1">
        <f t="shared" si="4"/>
        <v>15170</v>
      </c>
      <c r="P36" s="1">
        <v>22965</v>
      </c>
      <c r="Q36" s="1">
        <f t="shared" si="5"/>
        <v>2296.5</v>
      </c>
      <c r="R36" s="3">
        <v>11.34</v>
      </c>
      <c r="S36" s="3">
        <v>1.9</v>
      </c>
      <c r="T36" s="1">
        <v>180182</v>
      </c>
    </row>
    <row r="37" spans="1:20" x14ac:dyDescent="0.25">
      <c r="D37" s="2" t="s">
        <v>15</v>
      </c>
      <c r="E37" s="4">
        <v>4</v>
      </c>
      <c r="T37" s="1">
        <v>271198</v>
      </c>
    </row>
    <row r="38" spans="1:20" x14ac:dyDescent="0.25">
      <c r="A38" s="1">
        <v>33</v>
      </c>
      <c r="B38" t="s">
        <v>3</v>
      </c>
      <c r="C38" t="s">
        <v>4</v>
      </c>
      <c r="D38" s="2" t="s">
        <v>16</v>
      </c>
      <c r="E38" s="4">
        <v>5</v>
      </c>
      <c r="F38" s="1">
        <v>8736</v>
      </c>
      <c r="G38" s="1">
        <f>(F38*5)/22</f>
        <v>1985.4545454545455</v>
      </c>
      <c r="H38" s="1">
        <v>12117</v>
      </c>
      <c r="I38" s="1">
        <v>13137</v>
      </c>
      <c r="J38" s="1">
        <f>(H38*2)/9</f>
        <v>2692.6666666666665</v>
      </c>
      <c r="K38" s="1">
        <f t="shared" ref="K38:K45" si="14">I38/6</f>
        <v>2189.5</v>
      </c>
      <c r="L38" s="1">
        <v>24579</v>
      </c>
      <c r="M38" s="1">
        <f t="shared" si="3"/>
        <v>4915.8</v>
      </c>
      <c r="N38" s="1">
        <v>17036</v>
      </c>
      <c r="O38" s="1">
        <f t="shared" si="4"/>
        <v>5678.666666666667</v>
      </c>
      <c r="P38" s="1">
        <v>18161</v>
      </c>
      <c r="Q38" s="1">
        <f t="shared" si="5"/>
        <v>1816.1</v>
      </c>
      <c r="R38" s="3">
        <v>19.149999999999999</v>
      </c>
      <c r="S38" s="3">
        <v>2.35</v>
      </c>
      <c r="T38" s="1">
        <v>67913</v>
      </c>
    </row>
    <row r="39" spans="1:20" x14ac:dyDescent="0.25">
      <c r="A39" s="1">
        <v>34</v>
      </c>
      <c r="B39" t="s">
        <v>3</v>
      </c>
      <c r="C39" t="s">
        <v>5</v>
      </c>
      <c r="D39" s="2" t="s">
        <v>16</v>
      </c>
      <c r="E39" s="4">
        <v>5</v>
      </c>
      <c r="F39" s="1">
        <v>2819</v>
      </c>
      <c r="G39" s="1">
        <f t="shared" ref="G39:G102" si="15">(F39*5)/22</f>
        <v>640.68181818181813</v>
      </c>
      <c r="H39" s="1">
        <v>5748</v>
      </c>
      <c r="I39" s="1">
        <v>4612</v>
      </c>
      <c r="J39" s="1">
        <f t="shared" ref="J39:J45" si="16">(H39*2)/9</f>
        <v>1277.3333333333333</v>
      </c>
      <c r="K39" s="1">
        <f t="shared" si="14"/>
        <v>768.66666666666663</v>
      </c>
      <c r="L39" s="1">
        <v>10915</v>
      </c>
      <c r="M39" s="1">
        <f t="shared" si="3"/>
        <v>2183</v>
      </c>
      <c r="N39" s="1">
        <v>5810</v>
      </c>
      <c r="O39" s="1">
        <f t="shared" si="4"/>
        <v>1936.6666666666667</v>
      </c>
      <c r="P39" s="1">
        <v>4254</v>
      </c>
      <c r="Q39" s="1">
        <f t="shared" si="5"/>
        <v>425.4</v>
      </c>
      <c r="R39" s="3">
        <v>46.54</v>
      </c>
      <c r="S39" s="3">
        <v>2.1800000000000002</v>
      </c>
      <c r="T39" s="1">
        <v>25591</v>
      </c>
    </row>
    <row r="40" spans="1:20" x14ac:dyDescent="0.25">
      <c r="A40" s="1">
        <v>35</v>
      </c>
      <c r="B40" t="s">
        <v>3</v>
      </c>
      <c r="C40" t="s">
        <v>6</v>
      </c>
      <c r="D40" s="2" t="s">
        <v>16</v>
      </c>
      <c r="E40" s="4">
        <v>5</v>
      </c>
      <c r="F40" s="1">
        <v>14636</v>
      </c>
      <c r="G40" s="1">
        <f t="shared" si="15"/>
        <v>3326.3636363636365</v>
      </c>
      <c r="H40" s="1">
        <v>25531</v>
      </c>
      <c r="I40" s="1">
        <v>21603</v>
      </c>
      <c r="J40" s="1">
        <f t="shared" si="16"/>
        <v>5673.5555555555557</v>
      </c>
      <c r="K40" s="1">
        <f t="shared" si="14"/>
        <v>3600.5</v>
      </c>
      <c r="L40" s="1">
        <v>45949</v>
      </c>
      <c r="M40" s="1">
        <f t="shared" si="3"/>
        <v>9189.7999999999993</v>
      </c>
      <c r="N40" s="1">
        <v>33378</v>
      </c>
      <c r="O40" s="1">
        <f t="shared" si="4"/>
        <v>11126</v>
      </c>
      <c r="P40" s="1">
        <v>23314</v>
      </c>
      <c r="Q40" s="1">
        <f t="shared" si="5"/>
        <v>2331.4</v>
      </c>
      <c r="R40" s="3">
        <v>25.63</v>
      </c>
      <c r="S40" s="3">
        <v>2.13</v>
      </c>
      <c r="T40" s="1">
        <v>124244</v>
      </c>
    </row>
    <row r="41" spans="1:20" x14ac:dyDescent="0.25">
      <c r="A41" s="1">
        <v>36</v>
      </c>
      <c r="B41" t="s">
        <v>3</v>
      </c>
      <c r="C41" t="s">
        <v>3</v>
      </c>
      <c r="D41" s="2" t="s">
        <v>16</v>
      </c>
      <c r="E41" s="4">
        <v>5</v>
      </c>
      <c r="F41" s="1">
        <v>26191</v>
      </c>
      <c r="G41" s="1">
        <f t="shared" si="15"/>
        <v>5952.5</v>
      </c>
      <c r="H41" s="1">
        <v>43487</v>
      </c>
      <c r="I41" s="1">
        <v>39352</v>
      </c>
      <c r="J41" s="1">
        <f t="shared" si="16"/>
        <v>9663.7777777777774</v>
      </c>
      <c r="K41" s="1">
        <f t="shared" si="14"/>
        <v>6558.666666666667</v>
      </c>
      <c r="L41" s="1">
        <v>81443</v>
      </c>
      <c r="M41" s="1">
        <f t="shared" si="3"/>
        <v>16288.6</v>
      </c>
      <c r="N41" s="1">
        <v>56224</v>
      </c>
      <c r="O41" s="1">
        <f t="shared" si="4"/>
        <v>18741.333333333332</v>
      </c>
      <c r="P41" s="1">
        <v>40729</v>
      </c>
      <c r="Q41" s="1">
        <f t="shared" si="5"/>
        <v>4072.9</v>
      </c>
      <c r="R41" s="3">
        <v>26.06</v>
      </c>
      <c r="S41" s="3">
        <v>2.21</v>
      </c>
      <c r="T41" s="1">
        <v>217748</v>
      </c>
    </row>
    <row r="42" spans="1:20" x14ac:dyDescent="0.25">
      <c r="A42" s="1">
        <v>37</v>
      </c>
      <c r="B42" t="s">
        <v>8</v>
      </c>
      <c r="C42" t="s">
        <v>4</v>
      </c>
      <c r="D42" s="2" t="s">
        <v>16</v>
      </c>
      <c r="E42" s="4">
        <v>5</v>
      </c>
      <c r="F42" s="1">
        <v>12722</v>
      </c>
      <c r="G42" s="1">
        <f t="shared" si="15"/>
        <v>2891.3636363636365</v>
      </c>
      <c r="H42" s="1">
        <v>10270</v>
      </c>
      <c r="I42" s="1">
        <v>23235</v>
      </c>
      <c r="J42" s="1">
        <f t="shared" si="16"/>
        <v>2282.2222222222222</v>
      </c>
      <c r="K42" s="1">
        <f t="shared" si="14"/>
        <v>3872.5</v>
      </c>
      <c r="L42" s="1">
        <v>27047</v>
      </c>
      <c r="M42" s="1">
        <f t="shared" si="3"/>
        <v>5409.4</v>
      </c>
      <c r="N42" s="1">
        <v>20673</v>
      </c>
      <c r="O42" s="1">
        <f t="shared" si="4"/>
        <v>6891</v>
      </c>
      <c r="P42" s="1">
        <v>13195</v>
      </c>
      <c r="Q42" s="1">
        <f t="shared" si="5"/>
        <v>1319.5</v>
      </c>
      <c r="R42" s="3">
        <v>11.98</v>
      </c>
      <c r="S42" s="3">
        <v>2.37</v>
      </c>
      <c r="T42" s="1">
        <v>84150</v>
      </c>
    </row>
    <row r="43" spans="1:20" x14ac:dyDescent="0.25">
      <c r="A43" s="1">
        <v>38</v>
      </c>
      <c r="B43" t="s">
        <v>8</v>
      </c>
      <c r="C43" t="s">
        <v>5</v>
      </c>
      <c r="D43" s="2" t="s">
        <v>16</v>
      </c>
      <c r="E43" s="4">
        <v>5</v>
      </c>
      <c r="F43" s="1">
        <v>0</v>
      </c>
      <c r="G43" s="1">
        <f t="shared" si="15"/>
        <v>0</v>
      </c>
      <c r="H43" s="1">
        <v>0</v>
      </c>
      <c r="I43" s="1">
        <v>0</v>
      </c>
      <c r="J43" s="1">
        <f t="shared" si="16"/>
        <v>0</v>
      </c>
      <c r="K43" s="1">
        <f t="shared" si="14"/>
        <v>0</v>
      </c>
      <c r="L43" s="1">
        <v>0</v>
      </c>
      <c r="M43" s="1">
        <f t="shared" si="3"/>
        <v>0</v>
      </c>
      <c r="N43" s="1">
        <v>0</v>
      </c>
      <c r="O43" s="1">
        <f t="shared" si="4"/>
        <v>0</v>
      </c>
      <c r="P43" s="1">
        <v>0</v>
      </c>
      <c r="Q43" s="1">
        <f t="shared" si="5"/>
        <v>0</v>
      </c>
      <c r="R43" s="3">
        <v>0</v>
      </c>
      <c r="S43" s="3">
        <v>0</v>
      </c>
      <c r="T43" s="1">
        <v>0</v>
      </c>
    </row>
    <row r="44" spans="1:20" x14ac:dyDescent="0.25">
      <c r="A44" s="1">
        <v>39</v>
      </c>
      <c r="B44" t="s">
        <v>8</v>
      </c>
      <c r="C44" t="s">
        <v>6</v>
      </c>
      <c r="D44" s="2" t="s">
        <v>16</v>
      </c>
      <c r="E44" s="4">
        <v>5</v>
      </c>
      <c r="F44" s="1">
        <v>28825</v>
      </c>
      <c r="G44" s="1">
        <f t="shared" si="15"/>
        <v>6551.136363636364</v>
      </c>
      <c r="H44" s="1">
        <v>26547</v>
      </c>
      <c r="I44" s="1">
        <v>51958</v>
      </c>
      <c r="J44" s="1">
        <f t="shared" si="16"/>
        <v>5899.333333333333</v>
      </c>
      <c r="K44" s="1">
        <f t="shared" si="14"/>
        <v>8659.6666666666661</v>
      </c>
      <c r="L44" s="1">
        <v>62760</v>
      </c>
      <c r="M44" s="1">
        <f t="shared" si="3"/>
        <v>12552</v>
      </c>
      <c r="N44" s="1">
        <v>53903</v>
      </c>
      <c r="O44" s="1">
        <f t="shared" si="4"/>
        <v>17967.666666666668</v>
      </c>
      <c r="P44" s="1">
        <v>28596</v>
      </c>
      <c r="Q44" s="1">
        <f t="shared" si="5"/>
        <v>2859.6</v>
      </c>
      <c r="R44" s="3">
        <v>13.57</v>
      </c>
      <c r="S44" s="3">
        <v>2.0099999999999998</v>
      </c>
      <c r="T44" s="1">
        <v>197217</v>
      </c>
    </row>
    <row r="45" spans="1:20" x14ac:dyDescent="0.25">
      <c r="A45" s="1">
        <v>40</v>
      </c>
      <c r="B45" t="s">
        <v>8</v>
      </c>
      <c r="C45" t="s">
        <v>8</v>
      </c>
      <c r="D45" s="2" t="s">
        <v>16</v>
      </c>
      <c r="E45" s="4">
        <v>5</v>
      </c>
      <c r="F45" s="1">
        <v>41547</v>
      </c>
      <c r="G45" s="1">
        <f t="shared" si="15"/>
        <v>9442.5</v>
      </c>
      <c r="H45" s="1">
        <v>36817</v>
      </c>
      <c r="I45" s="1">
        <v>75193</v>
      </c>
      <c r="J45" s="1">
        <f t="shared" si="16"/>
        <v>8181.5555555555557</v>
      </c>
      <c r="K45" s="1">
        <f t="shared" si="14"/>
        <v>12532.166666666666</v>
      </c>
      <c r="L45" s="1">
        <v>89807</v>
      </c>
      <c r="M45" s="1">
        <f t="shared" si="3"/>
        <v>17961.400000000001</v>
      </c>
      <c r="N45" s="1">
        <v>74576</v>
      </c>
      <c r="O45" s="1">
        <f t="shared" si="4"/>
        <v>24858.666666666668</v>
      </c>
      <c r="P45" s="1">
        <v>41791</v>
      </c>
      <c r="Q45" s="1">
        <f t="shared" si="5"/>
        <v>4179.1000000000004</v>
      </c>
      <c r="R45" s="3">
        <v>13.09</v>
      </c>
      <c r="S45" s="3">
        <v>2.11</v>
      </c>
      <c r="T45" s="1">
        <v>281367</v>
      </c>
    </row>
    <row r="46" spans="1:20" x14ac:dyDescent="0.25">
      <c r="D46" s="2" t="s">
        <v>16</v>
      </c>
      <c r="E46" s="4">
        <v>5</v>
      </c>
      <c r="T46" s="1">
        <v>499115</v>
      </c>
    </row>
    <row r="47" spans="1:20" x14ac:dyDescent="0.25">
      <c r="A47" s="1">
        <v>41</v>
      </c>
      <c r="B47" t="s">
        <v>3</v>
      </c>
      <c r="C47" t="s">
        <v>4</v>
      </c>
      <c r="D47" s="2" t="s">
        <v>18</v>
      </c>
      <c r="E47" s="4">
        <v>6</v>
      </c>
      <c r="F47" s="1">
        <v>12228</v>
      </c>
      <c r="G47" s="1">
        <f t="shared" si="15"/>
        <v>2779.090909090909</v>
      </c>
      <c r="H47" s="1">
        <v>15274</v>
      </c>
      <c r="I47" s="1">
        <v>17700</v>
      </c>
      <c r="J47" s="1">
        <f t="shared" si="6"/>
        <v>3818.5</v>
      </c>
      <c r="K47" s="1">
        <f t="shared" ref="K47:K54" si="17">I47/6</f>
        <v>2950</v>
      </c>
      <c r="L47" s="1">
        <v>31728</v>
      </c>
      <c r="M47" s="1">
        <f t="shared" si="3"/>
        <v>6345.6</v>
      </c>
      <c r="N47" s="1">
        <v>22134</v>
      </c>
      <c r="O47" s="1">
        <f t="shared" si="4"/>
        <v>7378</v>
      </c>
      <c r="P47" s="1">
        <v>20128</v>
      </c>
      <c r="Q47" s="1">
        <f t="shared" si="5"/>
        <v>2012.8</v>
      </c>
      <c r="R47" s="3">
        <v>17.89</v>
      </c>
      <c r="S47" s="3">
        <v>2.33</v>
      </c>
      <c r="T47" s="1">
        <v>91690</v>
      </c>
    </row>
    <row r="48" spans="1:20" x14ac:dyDescent="0.25">
      <c r="A48" s="1">
        <v>42</v>
      </c>
      <c r="B48" t="s">
        <v>3</v>
      </c>
      <c r="C48" t="s">
        <v>5</v>
      </c>
      <c r="D48" s="2" t="s">
        <v>18</v>
      </c>
      <c r="E48" s="4">
        <v>6</v>
      </c>
      <c r="F48" s="1">
        <v>3461</v>
      </c>
      <c r="G48" s="1">
        <f t="shared" si="15"/>
        <v>786.59090909090912</v>
      </c>
      <c r="H48" s="1">
        <v>6145</v>
      </c>
      <c r="I48" s="1">
        <v>5125</v>
      </c>
      <c r="J48" s="1">
        <f t="shared" si="6"/>
        <v>1536.25</v>
      </c>
      <c r="K48" s="1">
        <f t="shared" si="17"/>
        <v>854.16666666666663</v>
      </c>
      <c r="L48" s="1">
        <v>12007</v>
      </c>
      <c r="M48" s="1">
        <f t="shared" si="3"/>
        <v>2401.4</v>
      </c>
      <c r="N48" s="1">
        <v>6985</v>
      </c>
      <c r="O48" s="1">
        <f t="shared" si="4"/>
        <v>2328.3333333333335</v>
      </c>
      <c r="P48" s="1">
        <v>5478</v>
      </c>
      <c r="Q48" s="1">
        <f t="shared" si="5"/>
        <v>547.79999999999995</v>
      </c>
      <c r="R48" s="3">
        <v>44.89</v>
      </c>
      <c r="S48" s="3">
        <v>2.2400000000000002</v>
      </c>
      <c r="T48" s="1">
        <v>29595</v>
      </c>
    </row>
    <row r="49" spans="1:20" x14ac:dyDescent="0.25">
      <c r="A49" s="1">
        <v>43</v>
      </c>
      <c r="B49" t="s">
        <v>3</v>
      </c>
      <c r="C49" t="s">
        <v>6</v>
      </c>
      <c r="D49" s="2" t="s">
        <v>18</v>
      </c>
      <c r="E49" s="4">
        <v>6</v>
      </c>
      <c r="F49" s="1">
        <v>21223</v>
      </c>
      <c r="G49" s="1">
        <f t="shared" si="15"/>
        <v>4823.409090909091</v>
      </c>
      <c r="H49" s="1">
        <v>30816</v>
      </c>
      <c r="I49" s="1">
        <v>27832</v>
      </c>
      <c r="J49" s="1">
        <f t="shared" si="6"/>
        <v>7704</v>
      </c>
      <c r="K49" s="1">
        <f t="shared" si="17"/>
        <v>4638.666666666667</v>
      </c>
      <c r="L49" s="1">
        <v>55423</v>
      </c>
      <c r="M49" s="1">
        <f t="shared" si="3"/>
        <v>11084.6</v>
      </c>
      <c r="N49" s="1">
        <v>47602</v>
      </c>
      <c r="O49" s="1">
        <f t="shared" si="4"/>
        <v>15867.333333333334</v>
      </c>
      <c r="P49" s="1">
        <v>36889</v>
      </c>
      <c r="Q49" s="1">
        <f t="shared" si="5"/>
        <v>3688.9</v>
      </c>
      <c r="R49" s="3">
        <v>23.27</v>
      </c>
      <c r="S49" s="3">
        <v>2.12</v>
      </c>
      <c r="T49" s="1">
        <v>167746</v>
      </c>
    </row>
    <row r="50" spans="1:20" x14ac:dyDescent="0.25">
      <c r="A50" s="1">
        <v>44</v>
      </c>
      <c r="B50" t="s">
        <v>3</v>
      </c>
      <c r="C50" t="s">
        <v>3</v>
      </c>
      <c r="D50" s="2" t="s">
        <v>18</v>
      </c>
      <c r="E50" s="4">
        <v>6</v>
      </c>
      <c r="F50" s="1">
        <v>36912</v>
      </c>
      <c r="G50" s="1">
        <f t="shared" si="15"/>
        <v>8389.0909090909099</v>
      </c>
      <c r="H50" s="1">
        <v>52236</v>
      </c>
      <c r="I50" s="1">
        <v>50657</v>
      </c>
      <c r="J50" s="1">
        <f t="shared" si="6"/>
        <v>13059</v>
      </c>
      <c r="K50" s="1">
        <f t="shared" si="17"/>
        <v>8442.8333333333339</v>
      </c>
      <c r="L50" s="1">
        <v>99158</v>
      </c>
      <c r="M50" s="1">
        <f t="shared" si="3"/>
        <v>19831.599999999999</v>
      </c>
      <c r="N50" s="1">
        <v>76721</v>
      </c>
      <c r="O50" s="1">
        <f t="shared" si="4"/>
        <v>25573.666666666668</v>
      </c>
      <c r="P50" s="1">
        <v>62495</v>
      </c>
      <c r="Q50" s="1">
        <f t="shared" si="5"/>
        <v>6249.5</v>
      </c>
      <c r="R50" s="3">
        <v>23.77</v>
      </c>
      <c r="S50" s="3">
        <v>2.2000000000000002</v>
      </c>
      <c r="T50" s="1">
        <v>289031</v>
      </c>
    </row>
    <row r="51" spans="1:20" x14ac:dyDescent="0.25">
      <c r="A51" s="1">
        <v>45</v>
      </c>
      <c r="B51" t="s">
        <v>8</v>
      </c>
      <c r="C51" t="s">
        <v>4</v>
      </c>
      <c r="D51" s="2" t="s">
        <v>18</v>
      </c>
      <c r="E51" s="4">
        <v>6</v>
      </c>
      <c r="F51" s="1">
        <v>14041</v>
      </c>
      <c r="G51" s="1">
        <f t="shared" si="15"/>
        <v>3191.1363636363635</v>
      </c>
      <c r="H51" s="1">
        <v>10601</v>
      </c>
      <c r="I51" s="1">
        <v>25799</v>
      </c>
      <c r="J51" s="1">
        <f t="shared" si="6"/>
        <v>2650.25</v>
      </c>
      <c r="K51" s="1">
        <f t="shared" si="17"/>
        <v>4299.833333333333</v>
      </c>
      <c r="L51" s="1">
        <v>28530</v>
      </c>
      <c r="M51" s="1">
        <f t="shared" si="3"/>
        <v>5706</v>
      </c>
      <c r="N51" s="1">
        <v>21833</v>
      </c>
      <c r="O51" s="1">
        <f t="shared" si="4"/>
        <v>7277.666666666667</v>
      </c>
      <c r="P51" s="1">
        <v>15848</v>
      </c>
      <c r="Q51" s="1">
        <f t="shared" si="5"/>
        <v>1584.8</v>
      </c>
      <c r="R51" s="3">
        <v>11.96</v>
      </c>
      <c r="S51" s="3">
        <v>2.4500000000000002</v>
      </c>
      <c r="T51" s="1">
        <v>91410</v>
      </c>
    </row>
    <row r="52" spans="1:20" x14ac:dyDescent="0.25">
      <c r="A52" s="1">
        <v>46</v>
      </c>
      <c r="B52" t="s">
        <v>8</v>
      </c>
      <c r="C52" t="s">
        <v>5</v>
      </c>
      <c r="D52" s="2" t="s">
        <v>18</v>
      </c>
      <c r="E52" s="4">
        <v>6</v>
      </c>
      <c r="F52" s="1">
        <v>0</v>
      </c>
      <c r="G52" s="1">
        <f t="shared" si="15"/>
        <v>0</v>
      </c>
      <c r="H52" s="1">
        <v>0</v>
      </c>
      <c r="I52" s="1">
        <v>0</v>
      </c>
      <c r="J52" s="1">
        <f t="shared" si="6"/>
        <v>0</v>
      </c>
      <c r="K52" s="1">
        <f t="shared" si="17"/>
        <v>0</v>
      </c>
      <c r="L52" s="1">
        <v>0</v>
      </c>
      <c r="M52" s="1">
        <f t="shared" si="3"/>
        <v>0</v>
      </c>
      <c r="N52" s="1">
        <v>0</v>
      </c>
      <c r="O52" s="1">
        <f t="shared" si="4"/>
        <v>0</v>
      </c>
      <c r="P52" s="1">
        <v>0</v>
      </c>
      <c r="Q52" s="1">
        <f t="shared" si="5"/>
        <v>0</v>
      </c>
      <c r="R52" s="3">
        <v>0</v>
      </c>
      <c r="S52" s="3">
        <v>0</v>
      </c>
      <c r="T52" s="1">
        <v>0</v>
      </c>
    </row>
    <row r="53" spans="1:20" x14ac:dyDescent="0.25">
      <c r="A53" s="1">
        <v>47</v>
      </c>
      <c r="B53" t="s">
        <v>8</v>
      </c>
      <c r="C53" t="s">
        <v>6</v>
      </c>
      <c r="D53" s="2" t="s">
        <v>18</v>
      </c>
      <c r="E53" s="4">
        <v>6</v>
      </c>
      <c r="F53" s="1">
        <v>35529</v>
      </c>
      <c r="G53" s="1">
        <f t="shared" si="15"/>
        <v>8074.772727272727</v>
      </c>
      <c r="H53" s="1">
        <v>29022</v>
      </c>
      <c r="I53" s="1">
        <v>60409</v>
      </c>
      <c r="J53" s="1">
        <f t="shared" si="6"/>
        <v>7255.5</v>
      </c>
      <c r="K53" s="1">
        <f t="shared" si="17"/>
        <v>10068.166666666666</v>
      </c>
      <c r="L53" s="1">
        <v>70105</v>
      </c>
      <c r="M53" s="1">
        <f t="shared" si="3"/>
        <v>14021</v>
      </c>
      <c r="N53" s="1">
        <v>66303</v>
      </c>
      <c r="O53" s="1">
        <f t="shared" si="4"/>
        <v>22101</v>
      </c>
      <c r="P53" s="1">
        <v>38872</v>
      </c>
      <c r="Q53" s="1">
        <f t="shared" si="5"/>
        <v>3887.2</v>
      </c>
      <c r="R53" s="3">
        <v>14.02</v>
      </c>
      <c r="S53" s="3">
        <v>2.08</v>
      </c>
      <c r="T53" s="1">
        <v>235689</v>
      </c>
    </row>
    <row r="54" spans="1:20" x14ac:dyDescent="0.25">
      <c r="A54" s="1">
        <v>48</v>
      </c>
      <c r="B54" t="s">
        <v>8</v>
      </c>
      <c r="C54" t="s">
        <v>8</v>
      </c>
      <c r="D54" s="2" t="s">
        <v>18</v>
      </c>
      <c r="E54" s="4">
        <v>6</v>
      </c>
      <c r="F54" s="1">
        <v>49570</v>
      </c>
      <c r="G54" s="1">
        <f t="shared" si="15"/>
        <v>11265.90909090909</v>
      </c>
      <c r="H54" s="1">
        <v>39624</v>
      </c>
      <c r="I54" s="1">
        <v>86208</v>
      </c>
      <c r="J54" s="1">
        <f t="shared" si="6"/>
        <v>9906</v>
      </c>
      <c r="K54" s="1">
        <f t="shared" si="17"/>
        <v>14368</v>
      </c>
      <c r="L54" s="1">
        <v>98635</v>
      </c>
      <c r="M54" s="1">
        <f t="shared" si="3"/>
        <v>19727</v>
      </c>
      <c r="N54" s="1">
        <v>87536</v>
      </c>
      <c r="O54" s="1">
        <f t="shared" si="4"/>
        <v>29178.666666666668</v>
      </c>
      <c r="P54" s="1">
        <v>54720</v>
      </c>
      <c r="Q54" s="1">
        <f t="shared" si="5"/>
        <v>5472</v>
      </c>
      <c r="R54" s="3">
        <v>13.44</v>
      </c>
      <c r="S54" s="3">
        <v>2.1800000000000002</v>
      </c>
      <c r="T54" s="1">
        <v>327099</v>
      </c>
    </row>
    <row r="55" spans="1:20" x14ac:dyDescent="0.25">
      <c r="D55" s="2" t="s">
        <v>18</v>
      </c>
      <c r="E55" s="4">
        <v>6</v>
      </c>
      <c r="T55" s="1">
        <v>616130</v>
      </c>
    </row>
    <row r="56" spans="1:20" x14ac:dyDescent="0.25">
      <c r="A56" s="1">
        <v>49</v>
      </c>
      <c r="B56" t="s">
        <v>3</v>
      </c>
      <c r="C56" t="s">
        <v>4</v>
      </c>
      <c r="D56" s="2" t="s">
        <v>19</v>
      </c>
      <c r="E56" s="4">
        <v>7</v>
      </c>
      <c r="F56" s="1">
        <v>15113</v>
      </c>
      <c r="G56" s="1">
        <f>(F56*5)/21</f>
        <v>3598.3333333333335</v>
      </c>
      <c r="H56" s="1">
        <v>24458</v>
      </c>
      <c r="I56" s="1">
        <v>23267</v>
      </c>
      <c r="J56" s="1">
        <f>(H56*2)/10</f>
        <v>4891.6000000000004</v>
      </c>
      <c r="K56" s="1">
        <f t="shared" ref="K56:K63" si="18">I56/6</f>
        <v>3877.8333333333335</v>
      </c>
      <c r="L56" s="1">
        <v>42699</v>
      </c>
      <c r="M56" s="1">
        <f t="shared" si="3"/>
        <v>8539.7999999999993</v>
      </c>
      <c r="N56" s="1">
        <v>29865</v>
      </c>
      <c r="O56" s="1">
        <f t="shared" si="4"/>
        <v>9955</v>
      </c>
      <c r="P56" s="1">
        <v>28651</v>
      </c>
      <c r="Q56" s="1">
        <f t="shared" si="5"/>
        <v>2865.1</v>
      </c>
      <c r="R56" s="3">
        <v>18.190000000000001</v>
      </c>
      <c r="S56" s="3">
        <v>2.27</v>
      </c>
      <c r="T56" s="1">
        <v>124482</v>
      </c>
    </row>
    <row r="57" spans="1:20" x14ac:dyDescent="0.25">
      <c r="A57" s="1">
        <v>50</v>
      </c>
      <c r="B57" t="s">
        <v>3</v>
      </c>
      <c r="C57" t="s">
        <v>5</v>
      </c>
      <c r="D57" s="2" t="s">
        <v>19</v>
      </c>
      <c r="E57" s="4">
        <v>7</v>
      </c>
      <c r="F57" s="1">
        <v>3094</v>
      </c>
      <c r="G57" s="1">
        <f t="shared" ref="G57:G63" si="19">(F57*5)/21</f>
        <v>736.66666666666663</v>
      </c>
      <c r="H57" s="1">
        <v>7261</v>
      </c>
      <c r="I57" s="1">
        <v>5002</v>
      </c>
      <c r="J57" s="1">
        <f t="shared" ref="J57:J63" si="20">(H57*2)/10</f>
        <v>1452.2</v>
      </c>
      <c r="K57" s="1">
        <f t="shared" si="18"/>
        <v>833.66666666666663</v>
      </c>
      <c r="L57" s="1">
        <v>12860</v>
      </c>
      <c r="M57" s="1">
        <f t="shared" si="3"/>
        <v>2572</v>
      </c>
      <c r="N57" s="1">
        <v>6477</v>
      </c>
      <c r="O57" s="1">
        <f t="shared" si="4"/>
        <v>2159</v>
      </c>
      <c r="P57" s="1">
        <v>5655</v>
      </c>
      <c r="Q57" s="1">
        <f t="shared" si="5"/>
        <v>565.5</v>
      </c>
      <c r="R57" s="3">
        <v>47.91</v>
      </c>
      <c r="S57" s="3">
        <v>2.19</v>
      </c>
      <c r="T57" s="1">
        <v>29994</v>
      </c>
    </row>
    <row r="58" spans="1:20" x14ac:dyDescent="0.25">
      <c r="A58" s="1">
        <v>51</v>
      </c>
      <c r="B58" t="s">
        <v>3</v>
      </c>
      <c r="C58" t="s">
        <v>6</v>
      </c>
      <c r="D58" s="2" t="s">
        <v>19</v>
      </c>
      <c r="E58" s="4">
        <v>7</v>
      </c>
      <c r="F58" s="1">
        <v>16669</v>
      </c>
      <c r="G58" s="1">
        <f t="shared" si="19"/>
        <v>3968.8095238095239</v>
      </c>
      <c r="H58" s="1">
        <v>35398</v>
      </c>
      <c r="I58" s="1">
        <v>25844</v>
      </c>
      <c r="J58" s="1">
        <f t="shared" si="20"/>
        <v>7079.6</v>
      </c>
      <c r="K58" s="1">
        <f t="shared" si="18"/>
        <v>4307.333333333333</v>
      </c>
      <c r="L58" s="1">
        <v>55067</v>
      </c>
      <c r="M58" s="1">
        <f t="shared" si="3"/>
        <v>11013.4</v>
      </c>
      <c r="N58" s="1">
        <v>39566</v>
      </c>
      <c r="O58" s="1">
        <f t="shared" si="4"/>
        <v>13188.666666666666</v>
      </c>
      <c r="P58" s="1">
        <v>33665</v>
      </c>
      <c r="Q58" s="1">
        <f t="shared" si="5"/>
        <v>3366.5</v>
      </c>
      <c r="R58" s="3">
        <v>23.87</v>
      </c>
      <c r="S58" s="3">
        <v>2.12</v>
      </c>
      <c r="T58" s="1">
        <v>154142</v>
      </c>
    </row>
    <row r="59" spans="1:20" x14ac:dyDescent="0.25">
      <c r="A59" s="1">
        <v>52</v>
      </c>
      <c r="B59" t="s">
        <v>3</v>
      </c>
      <c r="C59" t="s">
        <v>3</v>
      </c>
      <c r="D59" s="2" t="s">
        <v>19</v>
      </c>
      <c r="E59" s="4">
        <v>7</v>
      </c>
      <c r="F59" s="1">
        <v>34876</v>
      </c>
      <c r="G59" s="1">
        <f t="shared" si="19"/>
        <v>8303.8095238095229</v>
      </c>
      <c r="H59" s="1">
        <v>67117</v>
      </c>
      <c r="I59" s="1">
        <v>54113</v>
      </c>
      <c r="J59" s="1">
        <f t="shared" si="20"/>
        <v>13423.4</v>
      </c>
      <c r="K59" s="1">
        <f t="shared" si="18"/>
        <v>9018.8333333333339</v>
      </c>
      <c r="L59" s="1">
        <v>110626</v>
      </c>
      <c r="M59" s="1">
        <f t="shared" si="3"/>
        <v>22125.200000000001</v>
      </c>
      <c r="N59" s="1">
        <v>75908</v>
      </c>
      <c r="O59" s="1">
        <f t="shared" si="4"/>
        <v>25302.666666666668</v>
      </c>
      <c r="P59" s="1">
        <v>67971</v>
      </c>
      <c r="Q59" s="1">
        <f t="shared" si="5"/>
        <v>6797.1</v>
      </c>
      <c r="R59" s="3">
        <v>23.92</v>
      </c>
      <c r="S59" s="3">
        <v>2.19</v>
      </c>
      <c r="T59" s="1">
        <v>308618</v>
      </c>
    </row>
    <row r="60" spans="1:20" x14ac:dyDescent="0.25">
      <c r="A60" s="1">
        <v>53</v>
      </c>
      <c r="B60" t="s">
        <v>8</v>
      </c>
      <c r="C60" t="s">
        <v>4</v>
      </c>
      <c r="D60" s="2" t="s">
        <v>19</v>
      </c>
      <c r="E60" s="4">
        <v>7</v>
      </c>
      <c r="F60" s="1">
        <v>16371</v>
      </c>
      <c r="G60" s="1">
        <f t="shared" si="19"/>
        <v>3897.8571428571427</v>
      </c>
      <c r="H60" s="1">
        <v>15872</v>
      </c>
      <c r="I60" s="1">
        <v>30430</v>
      </c>
      <c r="J60" s="1">
        <f t="shared" si="20"/>
        <v>3174.4</v>
      </c>
      <c r="K60" s="1">
        <f t="shared" si="18"/>
        <v>5071.666666666667</v>
      </c>
      <c r="L60" s="1">
        <v>35100</v>
      </c>
      <c r="M60" s="1">
        <f t="shared" si="3"/>
        <v>7020</v>
      </c>
      <c r="N60" s="1">
        <v>27449</v>
      </c>
      <c r="O60" s="1">
        <f t="shared" si="4"/>
        <v>9149.6666666666661</v>
      </c>
      <c r="P60" s="1">
        <v>20620</v>
      </c>
      <c r="Q60" s="1">
        <f t="shared" si="5"/>
        <v>2062</v>
      </c>
      <c r="R60" s="3">
        <v>11.75</v>
      </c>
      <c r="S60" s="3">
        <v>2.4</v>
      </c>
      <c r="T60" s="1">
        <v>113599</v>
      </c>
    </row>
    <row r="61" spans="1:20" x14ac:dyDescent="0.25">
      <c r="A61" s="1">
        <v>54</v>
      </c>
      <c r="B61" t="s">
        <v>8</v>
      </c>
      <c r="C61" t="s">
        <v>5</v>
      </c>
      <c r="D61" s="2" t="s">
        <v>19</v>
      </c>
      <c r="E61" s="4">
        <v>7</v>
      </c>
      <c r="F61" s="1">
        <v>0</v>
      </c>
      <c r="G61" s="1">
        <f t="shared" si="19"/>
        <v>0</v>
      </c>
      <c r="H61" s="1">
        <v>0</v>
      </c>
      <c r="I61" s="1">
        <v>0</v>
      </c>
      <c r="J61" s="1">
        <f t="shared" si="20"/>
        <v>0</v>
      </c>
      <c r="K61" s="1">
        <f t="shared" si="18"/>
        <v>0</v>
      </c>
      <c r="L61" s="1">
        <v>0</v>
      </c>
      <c r="M61" s="1">
        <f t="shared" si="3"/>
        <v>0</v>
      </c>
      <c r="N61" s="1">
        <v>0</v>
      </c>
      <c r="O61" s="1">
        <f t="shared" si="4"/>
        <v>0</v>
      </c>
      <c r="P61" s="1">
        <v>0</v>
      </c>
      <c r="Q61" s="1">
        <f t="shared" si="5"/>
        <v>0</v>
      </c>
      <c r="R61" s="3">
        <v>0</v>
      </c>
      <c r="S61" s="3">
        <v>0</v>
      </c>
      <c r="T61" s="1">
        <v>0</v>
      </c>
    </row>
    <row r="62" spans="1:20" x14ac:dyDescent="0.25">
      <c r="A62" s="1">
        <v>55</v>
      </c>
      <c r="B62" t="s">
        <v>8</v>
      </c>
      <c r="C62" t="s">
        <v>6</v>
      </c>
      <c r="D62" s="2" t="s">
        <v>19</v>
      </c>
      <c r="E62" s="4">
        <v>7</v>
      </c>
      <c r="F62" s="1">
        <v>29705</v>
      </c>
      <c r="G62" s="1">
        <f t="shared" si="19"/>
        <v>7072.6190476190477</v>
      </c>
      <c r="H62" s="1">
        <v>33836</v>
      </c>
      <c r="I62" s="1">
        <v>55213</v>
      </c>
      <c r="J62" s="1">
        <f t="shared" si="20"/>
        <v>6767.2</v>
      </c>
      <c r="K62" s="1">
        <f t="shared" si="18"/>
        <v>9202.1666666666661</v>
      </c>
      <c r="L62" s="1">
        <v>67149</v>
      </c>
      <c r="M62" s="1">
        <f t="shared" si="3"/>
        <v>13429.8</v>
      </c>
      <c r="N62" s="1">
        <v>57877</v>
      </c>
      <c r="O62" s="1">
        <f t="shared" si="4"/>
        <v>19292.333333333332</v>
      </c>
      <c r="P62" s="1">
        <v>35959</v>
      </c>
      <c r="Q62" s="1">
        <f t="shared" si="5"/>
        <v>3595.9</v>
      </c>
      <c r="R62" s="3">
        <v>14.21</v>
      </c>
      <c r="S62" s="3">
        <v>2.08</v>
      </c>
      <c r="T62" s="1">
        <v>216198</v>
      </c>
    </row>
    <row r="63" spans="1:20" x14ac:dyDescent="0.25">
      <c r="A63" s="1">
        <v>56</v>
      </c>
      <c r="B63" t="s">
        <v>8</v>
      </c>
      <c r="C63" t="s">
        <v>8</v>
      </c>
      <c r="D63" s="2" t="s">
        <v>19</v>
      </c>
      <c r="E63" s="4">
        <v>7</v>
      </c>
      <c r="F63" s="1">
        <v>46076</v>
      </c>
      <c r="G63" s="1">
        <f t="shared" si="19"/>
        <v>10970.476190476191</v>
      </c>
      <c r="H63" s="1">
        <v>49708</v>
      </c>
      <c r="I63" s="1">
        <v>85643</v>
      </c>
      <c r="J63" s="1">
        <f t="shared" si="20"/>
        <v>9941.6</v>
      </c>
      <c r="K63" s="1">
        <f t="shared" si="18"/>
        <v>14273.833333333334</v>
      </c>
      <c r="L63" s="1">
        <v>102249</v>
      </c>
      <c r="M63" s="1">
        <f t="shared" si="3"/>
        <v>20449.8</v>
      </c>
      <c r="N63" s="1">
        <v>85326</v>
      </c>
      <c r="O63" s="1">
        <f t="shared" si="4"/>
        <v>28442</v>
      </c>
      <c r="P63" s="1">
        <v>56579</v>
      </c>
      <c r="Q63" s="1">
        <f t="shared" si="5"/>
        <v>5657.9</v>
      </c>
      <c r="R63" s="3">
        <v>13.36</v>
      </c>
      <c r="S63" s="3">
        <v>2.19</v>
      </c>
      <c r="T63" s="1">
        <v>329797</v>
      </c>
    </row>
    <row r="64" spans="1:20" x14ac:dyDescent="0.25">
      <c r="D64" s="2" t="s">
        <v>19</v>
      </c>
      <c r="E64" s="4">
        <v>7</v>
      </c>
      <c r="T64" s="1">
        <v>638415</v>
      </c>
    </row>
    <row r="65" spans="1:20" x14ac:dyDescent="0.25">
      <c r="A65" s="1">
        <v>57</v>
      </c>
      <c r="B65" t="s">
        <v>3</v>
      </c>
      <c r="C65" t="s">
        <v>4</v>
      </c>
      <c r="D65" s="2" t="s">
        <v>17</v>
      </c>
      <c r="E65" s="4">
        <v>8</v>
      </c>
      <c r="F65" s="1">
        <v>16163</v>
      </c>
      <c r="G65" s="1">
        <f>(F65*5)/23</f>
        <v>3513.695652173913</v>
      </c>
      <c r="H65" s="1">
        <v>17128</v>
      </c>
      <c r="I65" s="1">
        <v>23202</v>
      </c>
      <c r="J65" s="1">
        <f t="shared" si="6"/>
        <v>4282</v>
      </c>
      <c r="K65" s="1">
        <f t="shared" ref="K65:K72" si="21">I65/6</f>
        <v>3867</v>
      </c>
      <c r="L65" s="1">
        <v>38028</v>
      </c>
      <c r="M65" s="1">
        <f t="shared" si="3"/>
        <v>7605.6</v>
      </c>
      <c r="N65" s="1">
        <v>29171</v>
      </c>
      <c r="O65" s="1">
        <f t="shared" si="4"/>
        <v>9723.6666666666661</v>
      </c>
      <c r="P65" s="1">
        <v>24672</v>
      </c>
      <c r="Q65" s="1">
        <f t="shared" si="5"/>
        <v>2467.1999999999998</v>
      </c>
      <c r="R65" s="3">
        <v>16.649999999999999</v>
      </c>
      <c r="S65" s="3">
        <v>2.25</v>
      </c>
      <c r="T65" s="1">
        <v>115073</v>
      </c>
    </row>
    <row r="66" spans="1:20" x14ac:dyDescent="0.25">
      <c r="A66" s="1">
        <v>58</v>
      </c>
      <c r="B66" t="s">
        <v>3</v>
      </c>
      <c r="C66" t="s">
        <v>5</v>
      </c>
      <c r="D66" s="2" t="s">
        <v>17</v>
      </c>
      <c r="E66" s="4">
        <v>8</v>
      </c>
      <c r="F66" s="1">
        <v>3290</v>
      </c>
      <c r="G66" s="1">
        <f t="shared" ref="G66:G72" si="22">(F66*5)/23</f>
        <v>715.21739130434787</v>
      </c>
      <c r="H66" s="1">
        <v>4473</v>
      </c>
      <c r="I66" s="1">
        <v>4805</v>
      </c>
      <c r="J66" s="1">
        <f t="shared" si="6"/>
        <v>1118.25</v>
      </c>
      <c r="K66" s="1">
        <f t="shared" si="21"/>
        <v>800.83333333333337</v>
      </c>
      <c r="L66" s="1">
        <v>10679</v>
      </c>
      <c r="M66" s="1">
        <f t="shared" si="3"/>
        <v>2135.8000000000002</v>
      </c>
      <c r="N66" s="1">
        <v>5654</v>
      </c>
      <c r="O66" s="1">
        <f t="shared" si="4"/>
        <v>1884.6666666666667</v>
      </c>
      <c r="P66" s="1">
        <v>4260</v>
      </c>
      <c r="Q66" s="1">
        <f t="shared" si="5"/>
        <v>426</v>
      </c>
      <c r="R66" s="3">
        <v>44.76</v>
      </c>
      <c r="S66" s="3">
        <v>2.2200000000000002</v>
      </c>
      <c r="T66" s="1">
        <v>25398</v>
      </c>
    </row>
    <row r="67" spans="1:20" x14ac:dyDescent="0.25">
      <c r="A67" s="1">
        <v>59</v>
      </c>
      <c r="B67" t="s">
        <v>3</v>
      </c>
      <c r="C67" t="s">
        <v>6</v>
      </c>
      <c r="D67" s="2" t="s">
        <v>17</v>
      </c>
      <c r="E67" s="4">
        <v>8</v>
      </c>
      <c r="F67" s="1">
        <v>16810</v>
      </c>
      <c r="G67" s="1">
        <f t="shared" si="22"/>
        <v>3654.3478260869565</v>
      </c>
      <c r="H67" s="1">
        <v>21586</v>
      </c>
      <c r="I67" s="1">
        <v>23545</v>
      </c>
      <c r="J67" s="1">
        <f t="shared" ref="J67:J99" si="23">(H67*2)/8</f>
        <v>5396.5</v>
      </c>
      <c r="K67" s="1">
        <f t="shared" si="21"/>
        <v>3924.1666666666665</v>
      </c>
      <c r="L67" s="1">
        <v>41650</v>
      </c>
      <c r="M67" s="1">
        <f t="shared" ref="M67:M108" si="24">L67/5</f>
        <v>8330</v>
      </c>
      <c r="N67" s="1">
        <v>35672</v>
      </c>
      <c r="O67" s="1">
        <f t="shared" ref="O67:O108" si="25">N67/3</f>
        <v>11890.666666666666</v>
      </c>
      <c r="P67" s="1">
        <v>26355</v>
      </c>
      <c r="Q67" s="1">
        <f t="shared" ref="Q67:Q108" si="26">P67/10</f>
        <v>2635.5</v>
      </c>
      <c r="R67" s="3">
        <v>22.97</v>
      </c>
      <c r="S67" s="3">
        <v>2.1</v>
      </c>
      <c r="T67" s="1">
        <v>127222</v>
      </c>
    </row>
    <row r="68" spans="1:20" x14ac:dyDescent="0.25">
      <c r="A68" s="1">
        <v>60</v>
      </c>
      <c r="B68" t="s">
        <v>3</v>
      </c>
      <c r="C68" t="s">
        <v>3</v>
      </c>
      <c r="D68" s="2" t="s">
        <v>17</v>
      </c>
      <c r="E68" s="4">
        <v>8</v>
      </c>
      <c r="F68" s="1">
        <v>36263</v>
      </c>
      <c r="G68" s="1">
        <f t="shared" si="22"/>
        <v>7883.260869565217</v>
      </c>
      <c r="H68" s="1">
        <v>43188</v>
      </c>
      <c r="I68" s="1">
        <v>51552</v>
      </c>
      <c r="J68" s="1">
        <f t="shared" si="23"/>
        <v>10797</v>
      </c>
      <c r="K68" s="1">
        <f t="shared" si="21"/>
        <v>8592</v>
      </c>
      <c r="L68" s="1">
        <v>90357</v>
      </c>
      <c r="M68" s="1">
        <f t="shared" si="24"/>
        <v>18071.400000000001</v>
      </c>
      <c r="N68" s="1">
        <v>70497</v>
      </c>
      <c r="O68" s="1">
        <f t="shared" si="25"/>
        <v>23499</v>
      </c>
      <c r="P68" s="1">
        <v>55287</v>
      </c>
      <c r="Q68" s="1">
        <f t="shared" si="26"/>
        <v>5528.7</v>
      </c>
      <c r="R68" s="3">
        <v>22.32</v>
      </c>
      <c r="S68" s="3">
        <v>2.1800000000000002</v>
      </c>
      <c r="T68" s="1">
        <v>267693</v>
      </c>
    </row>
    <row r="69" spans="1:20" x14ac:dyDescent="0.25">
      <c r="A69" s="1">
        <v>61</v>
      </c>
      <c r="B69" t="s">
        <v>8</v>
      </c>
      <c r="C69" t="s">
        <v>4</v>
      </c>
      <c r="D69" s="2" t="s">
        <v>17</v>
      </c>
      <c r="E69" s="4">
        <v>8</v>
      </c>
      <c r="F69" s="1">
        <v>18952</v>
      </c>
      <c r="G69" s="1">
        <f t="shared" si="22"/>
        <v>4120</v>
      </c>
      <c r="H69" s="1">
        <v>12387</v>
      </c>
      <c r="I69" s="1">
        <v>33337</v>
      </c>
      <c r="J69" s="1">
        <f t="shared" si="23"/>
        <v>3096.75</v>
      </c>
      <c r="K69" s="1">
        <f t="shared" si="21"/>
        <v>5556.166666666667</v>
      </c>
      <c r="L69" s="1">
        <v>36362</v>
      </c>
      <c r="M69" s="1">
        <f t="shared" si="24"/>
        <v>7272.4</v>
      </c>
      <c r="N69" s="1">
        <v>29928</v>
      </c>
      <c r="O69" s="1">
        <f t="shared" si="25"/>
        <v>9976</v>
      </c>
      <c r="P69" s="1">
        <v>19905</v>
      </c>
      <c r="Q69" s="1">
        <f t="shared" si="26"/>
        <v>1990.5</v>
      </c>
      <c r="R69" s="3">
        <v>11.48</v>
      </c>
      <c r="S69" s="3">
        <v>2.38</v>
      </c>
      <c r="T69" s="1">
        <v>119532</v>
      </c>
    </row>
    <row r="70" spans="1:20" x14ac:dyDescent="0.25">
      <c r="A70" s="1">
        <v>62</v>
      </c>
      <c r="B70" t="s">
        <v>8</v>
      </c>
      <c r="C70" t="s">
        <v>5</v>
      </c>
      <c r="D70" s="2" t="s">
        <v>17</v>
      </c>
      <c r="E70" s="4">
        <v>8</v>
      </c>
      <c r="F70" s="1">
        <v>0</v>
      </c>
      <c r="G70" s="1">
        <f t="shared" si="22"/>
        <v>0</v>
      </c>
      <c r="H70" s="1">
        <v>0</v>
      </c>
      <c r="I70" s="1">
        <v>0</v>
      </c>
      <c r="J70" s="1">
        <f t="shared" si="23"/>
        <v>0</v>
      </c>
      <c r="K70" s="1">
        <f t="shared" si="21"/>
        <v>0</v>
      </c>
      <c r="L70" s="1">
        <v>0</v>
      </c>
      <c r="M70" s="1">
        <f t="shared" si="24"/>
        <v>0</v>
      </c>
      <c r="N70" s="1">
        <v>0</v>
      </c>
      <c r="O70" s="1">
        <f t="shared" si="25"/>
        <v>0</v>
      </c>
      <c r="P70" s="1">
        <v>0</v>
      </c>
      <c r="Q70" s="1">
        <f t="shared" si="26"/>
        <v>0</v>
      </c>
      <c r="R70" s="3">
        <v>0</v>
      </c>
      <c r="S70" s="3">
        <v>0</v>
      </c>
      <c r="T70" s="1">
        <v>0</v>
      </c>
    </row>
    <row r="71" spans="1:20" x14ac:dyDescent="0.25">
      <c r="A71" s="1">
        <v>63</v>
      </c>
      <c r="B71" t="s">
        <v>8</v>
      </c>
      <c r="C71" t="s">
        <v>6</v>
      </c>
      <c r="D71" s="2" t="s">
        <v>17</v>
      </c>
      <c r="E71" s="4">
        <v>8</v>
      </c>
      <c r="F71" s="1">
        <v>33427</v>
      </c>
      <c r="G71" s="1">
        <f t="shared" si="22"/>
        <v>7266.739130434783</v>
      </c>
      <c r="H71" s="1">
        <v>23717</v>
      </c>
      <c r="I71" s="1">
        <v>57658</v>
      </c>
      <c r="J71" s="1">
        <f t="shared" si="23"/>
        <v>5929.25</v>
      </c>
      <c r="K71" s="1">
        <f t="shared" si="21"/>
        <v>9609.6666666666661</v>
      </c>
      <c r="L71" s="1">
        <v>63561</v>
      </c>
      <c r="M71" s="1">
        <f t="shared" si="24"/>
        <v>12712.2</v>
      </c>
      <c r="N71" s="1">
        <v>60660</v>
      </c>
      <c r="O71" s="1">
        <f t="shared" si="25"/>
        <v>20220</v>
      </c>
      <c r="P71" s="1">
        <v>32690</v>
      </c>
      <c r="Q71" s="1">
        <f t="shared" si="26"/>
        <v>3269</v>
      </c>
      <c r="R71" s="3">
        <v>13.69</v>
      </c>
      <c r="S71" s="3">
        <v>2.02</v>
      </c>
      <c r="T71" s="1">
        <v>214569</v>
      </c>
    </row>
    <row r="72" spans="1:20" x14ac:dyDescent="0.25">
      <c r="A72" s="1">
        <v>64</v>
      </c>
      <c r="B72" t="s">
        <v>8</v>
      </c>
      <c r="C72" t="s">
        <v>8</v>
      </c>
      <c r="D72" s="2" t="s">
        <v>17</v>
      </c>
      <c r="E72" s="4">
        <v>8</v>
      </c>
      <c r="F72" s="1">
        <v>52379</v>
      </c>
      <c r="G72" s="1">
        <f t="shared" si="22"/>
        <v>11386.739130434782</v>
      </c>
      <c r="H72" s="1">
        <v>36104</v>
      </c>
      <c r="I72" s="1">
        <v>90995</v>
      </c>
      <c r="J72" s="1">
        <f t="shared" si="23"/>
        <v>9026</v>
      </c>
      <c r="K72" s="1">
        <f t="shared" si="21"/>
        <v>15165.833333333334</v>
      </c>
      <c r="L72" s="1">
        <v>99923</v>
      </c>
      <c r="M72" s="1">
        <f t="shared" si="24"/>
        <v>19984.599999999999</v>
      </c>
      <c r="N72" s="1">
        <v>90588</v>
      </c>
      <c r="O72" s="1">
        <f t="shared" si="25"/>
        <v>30196</v>
      </c>
      <c r="P72" s="1">
        <v>52595</v>
      </c>
      <c r="Q72" s="1">
        <f t="shared" si="26"/>
        <v>5259.5</v>
      </c>
      <c r="R72" s="3">
        <v>12.9</v>
      </c>
      <c r="S72" s="3">
        <v>2.15</v>
      </c>
      <c r="T72" s="1">
        <v>334101</v>
      </c>
    </row>
    <row r="73" spans="1:20" x14ac:dyDescent="0.25">
      <c r="D73" s="2" t="s">
        <v>17</v>
      </c>
      <c r="E73" s="4">
        <v>8</v>
      </c>
      <c r="T73" s="1">
        <v>601794</v>
      </c>
    </row>
    <row r="74" spans="1:20" x14ac:dyDescent="0.25">
      <c r="A74" s="1">
        <v>65</v>
      </c>
      <c r="B74" t="s">
        <v>3</v>
      </c>
      <c r="C74" t="s">
        <v>4</v>
      </c>
      <c r="D74" s="2" t="s">
        <v>20</v>
      </c>
      <c r="E74" s="4">
        <v>9</v>
      </c>
      <c r="F74" s="1">
        <v>13365</v>
      </c>
      <c r="G74" s="1">
        <f t="shared" si="15"/>
        <v>3037.5</v>
      </c>
      <c r="H74" s="1">
        <v>14465</v>
      </c>
      <c r="I74" s="1">
        <v>19870</v>
      </c>
      <c r="J74" s="1">
        <f t="shared" si="23"/>
        <v>3616.25</v>
      </c>
      <c r="K74" s="1">
        <f t="shared" ref="K74:K81" si="27">I74/6</f>
        <v>3311.6666666666665</v>
      </c>
      <c r="L74" s="1">
        <v>33677</v>
      </c>
      <c r="M74" s="1">
        <f t="shared" si="24"/>
        <v>6735.4</v>
      </c>
      <c r="N74" s="1">
        <v>23089</v>
      </c>
      <c r="O74" s="1">
        <f t="shared" si="25"/>
        <v>7696.333333333333</v>
      </c>
      <c r="P74" s="1">
        <v>19118</v>
      </c>
      <c r="Q74" s="1">
        <f t="shared" si="26"/>
        <v>1911.8</v>
      </c>
      <c r="R74" s="3">
        <v>15.54</v>
      </c>
      <c r="S74" s="3">
        <v>2.2400000000000002</v>
      </c>
      <c r="T74" s="1">
        <v>95754</v>
      </c>
    </row>
    <row r="75" spans="1:20" x14ac:dyDescent="0.25">
      <c r="A75" s="1">
        <v>66</v>
      </c>
      <c r="B75" t="s">
        <v>3</v>
      </c>
      <c r="C75" t="s">
        <v>5</v>
      </c>
      <c r="D75" s="2" t="s">
        <v>20</v>
      </c>
      <c r="E75" s="4">
        <v>9</v>
      </c>
      <c r="F75" s="1">
        <v>2324</v>
      </c>
      <c r="G75" s="1">
        <f t="shared" si="15"/>
        <v>528.18181818181813</v>
      </c>
      <c r="H75" s="1">
        <v>3797</v>
      </c>
      <c r="I75" s="1">
        <v>3658</v>
      </c>
      <c r="J75" s="1">
        <f t="shared" si="23"/>
        <v>949.25</v>
      </c>
      <c r="K75" s="1">
        <f t="shared" si="27"/>
        <v>609.66666666666663</v>
      </c>
      <c r="L75" s="1">
        <v>8476</v>
      </c>
      <c r="M75" s="1">
        <f t="shared" si="24"/>
        <v>1695.2</v>
      </c>
      <c r="N75" s="1">
        <v>4055</v>
      </c>
      <c r="O75" s="1">
        <f t="shared" si="25"/>
        <v>1351.6666666666667</v>
      </c>
      <c r="P75" s="1">
        <v>3025</v>
      </c>
      <c r="Q75" s="1">
        <f t="shared" si="26"/>
        <v>302.5</v>
      </c>
      <c r="R75" s="3">
        <v>41.9</v>
      </c>
      <c r="S75" s="3">
        <v>2.2000000000000002</v>
      </c>
      <c r="T75" s="1">
        <v>19214</v>
      </c>
    </row>
    <row r="76" spans="1:20" x14ac:dyDescent="0.25">
      <c r="A76" s="1">
        <v>67</v>
      </c>
      <c r="B76" t="s">
        <v>3</v>
      </c>
      <c r="C76" t="s">
        <v>6</v>
      </c>
      <c r="D76" s="2" t="s">
        <v>20</v>
      </c>
      <c r="E76" s="4">
        <v>9</v>
      </c>
      <c r="F76" s="1">
        <v>13010</v>
      </c>
      <c r="G76" s="1">
        <f t="shared" si="15"/>
        <v>2956.818181818182</v>
      </c>
      <c r="H76" s="1">
        <v>19539</v>
      </c>
      <c r="I76" s="1">
        <v>19882</v>
      </c>
      <c r="J76" s="1">
        <f t="shared" si="23"/>
        <v>4884.75</v>
      </c>
      <c r="K76" s="1">
        <f t="shared" si="27"/>
        <v>3313.6666666666665</v>
      </c>
      <c r="L76" s="1">
        <v>36503</v>
      </c>
      <c r="M76" s="1">
        <f t="shared" si="24"/>
        <v>7300.6</v>
      </c>
      <c r="N76" s="1">
        <v>27240</v>
      </c>
      <c r="O76" s="1">
        <f t="shared" si="25"/>
        <v>9080</v>
      </c>
      <c r="P76" s="1">
        <v>20501</v>
      </c>
      <c r="Q76" s="1">
        <f t="shared" si="26"/>
        <v>2050.1</v>
      </c>
      <c r="R76" s="3">
        <v>21.86</v>
      </c>
      <c r="S76" s="3">
        <v>2.1</v>
      </c>
      <c r="T76" s="1">
        <v>104126</v>
      </c>
    </row>
    <row r="77" spans="1:20" x14ac:dyDescent="0.25">
      <c r="A77" s="1">
        <v>68</v>
      </c>
      <c r="B77" t="s">
        <v>3</v>
      </c>
      <c r="C77" t="s">
        <v>3</v>
      </c>
      <c r="D77" s="2" t="s">
        <v>20</v>
      </c>
      <c r="E77" s="4">
        <v>9</v>
      </c>
      <c r="F77" s="1">
        <v>28699</v>
      </c>
      <c r="G77" s="1">
        <f t="shared" si="15"/>
        <v>6522.5</v>
      </c>
      <c r="H77" s="1">
        <v>37801</v>
      </c>
      <c r="I77" s="1">
        <v>43410</v>
      </c>
      <c r="J77" s="1">
        <f t="shared" si="23"/>
        <v>9450.25</v>
      </c>
      <c r="K77" s="1">
        <f t="shared" si="27"/>
        <v>7235</v>
      </c>
      <c r="L77" s="1">
        <v>78656</v>
      </c>
      <c r="M77" s="1">
        <f t="shared" si="24"/>
        <v>15731.2</v>
      </c>
      <c r="N77" s="1">
        <v>54384</v>
      </c>
      <c r="O77" s="1">
        <f t="shared" si="25"/>
        <v>18128</v>
      </c>
      <c r="P77" s="1">
        <v>42644</v>
      </c>
      <c r="Q77" s="1">
        <f t="shared" si="26"/>
        <v>4264.3999999999996</v>
      </c>
      <c r="R77" s="3">
        <v>20.86</v>
      </c>
      <c r="S77" s="3">
        <v>2.15</v>
      </c>
      <c r="T77" s="1">
        <v>219094</v>
      </c>
    </row>
    <row r="78" spans="1:20" x14ac:dyDescent="0.25">
      <c r="A78" s="1">
        <v>69</v>
      </c>
      <c r="B78" t="s">
        <v>8</v>
      </c>
      <c r="C78" t="s">
        <v>4</v>
      </c>
      <c r="D78" s="2" t="s">
        <v>20</v>
      </c>
      <c r="E78" s="4">
        <v>9</v>
      </c>
      <c r="F78" s="1">
        <v>18074</v>
      </c>
      <c r="G78" s="1">
        <f t="shared" si="15"/>
        <v>4107.727272727273</v>
      </c>
      <c r="H78" s="1">
        <v>11445</v>
      </c>
      <c r="I78" s="1">
        <v>31270</v>
      </c>
      <c r="J78" s="1">
        <f t="shared" si="23"/>
        <v>2861.25</v>
      </c>
      <c r="K78" s="1">
        <f t="shared" si="27"/>
        <v>5211.666666666667</v>
      </c>
      <c r="L78" s="1">
        <v>36770</v>
      </c>
      <c r="M78" s="1">
        <f t="shared" si="24"/>
        <v>7354</v>
      </c>
      <c r="N78" s="1">
        <v>27446</v>
      </c>
      <c r="O78" s="1">
        <f t="shared" si="25"/>
        <v>9148.6666666666661</v>
      </c>
      <c r="P78" s="1">
        <v>17775</v>
      </c>
      <c r="Q78" s="1">
        <f t="shared" si="26"/>
        <v>1777.5</v>
      </c>
      <c r="R78" s="3">
        <v>11.06</v>
      </c>
      <c r="S78" s="3">
        <v>2.2999999999999998</v>
      </c>
      <c r="T78" s="1">
        <v>113261</v>
      </c>
    </row>
    <row r="79" spans="1:20" x14ac:dyDescent="0.25">
      <c r="A79" s="1">
        <v>70</v>
      </c>
      <c r="B79" t="s">
        <v>8</v>
      </c>
      <c r="C79" t="s">
        <v>5</v>
      </c>
      <c r="D79" s="2" t="s">
        <v>20</v>
      </c>
      <c r="E79" s="4">
        <v>9</v>
      </c>
      <c r="F79" s="1">
        <v>0</v>
      </c>
      <c r="G79" s="1">
        <f t="shared" si="15"/>
        <v>0</v>
      </c>
      <c r="H79" s="1">
        <v>0</v>
      </c>
      <c r="I79" s="1">
        <v>0</v>
      </c>
      <c r="J79" s="1">
        <f t="shared" si="23"/>
        <v>0</v>
      </c>
      <c r="K79" s="1">
        <f t="shared" si="27"/>
        <v>0</v>
      </c>
      <c r="L79" s="1">
        <v>0</v>
      </c>
      <c r="M79" s="1">
        <f t="shared" si="24"/>
        <v>0</v>
      </c>
      <c r="N79" s="1">
        <v>0</v>
      </c>
      <c r="O79" s="1">
        <f t="shared" si="25"/>
        <v>0</v>
      </c>
      <c r="P79" s="1">
        <v>0</v>
      </c>
      <c r="Q79" s="1">
        <f t="shared" si="26"/>
        <v>0</v>
      </c>
      <c r="R79" s="3">
        <v>0</v>
      </c>
      <c r="S79" s="3">
        <v>0</v>
      </c>
      <c r="T79" s="1">
        <v>0</v>
      </c>
    </row>
    <row r="80" spans="1:20" x14ac:dyDescent="0.25">
      <c r="A80" s="1">
        <v>71</v>
      </c>
      <c r="B80" t="s">
        <v>8</v>
      </c>
      <c r="C80" t="s">
        <v>6</v>
      </c>
      <c r="D80" s="2" t="s">
        <v>20</v>
      </c>
      <c r="E80" s="4">
        <v>9</v>
      </c>
      <c r="F80" s="1">
        <v>30967</v>
      </c>
      <c r="G80" s="1">
        <f t="shared" si="15"/>
        <v>7037.954545454545</v>
      </c>
      <c r="H80" s="1">
        <v>22555</v>
      </c>
      <c r="I80" s="1">
        <v>54232</v>
      </c>
      <c r="J80" s="1">
        <f t="shared" si="23"/>
        <v>5638.75</v>
      </c>
      <c r="K80" s="1">
        <f t="shared" si="27"/>
        <v>9038.6666666666661</v>
      </c>
      <c r="L80" s="1">
        <v>63315</v>
      </c>
      <c r="M80" s="1">
        <f t="shared" si="24"/>
        <v>12663</v>
      </c>
      <c r="N80" s="1">
        <v>53699</v>
      </c>
      <c r="O80" s="1">
        <f t="shared" si="25"/>
        <v>17899.666666666668</v>
      </c>
      <c r="P80" s="1">
        <v>28700</v>
      </c>
      <c r="Q80" s="1">
        <f t="shared" si="26"/>
        <v>2870</v>
      </c>
      <c r="R80" s="3">
        <v>13.09</v>
      </c>
      <c r="S80" s="3">
        <v>1.94</v>
      </c>
      <c r="T80" s="1">
        <v>199946</v>
      </c>
    </row>
    <row r="81" spans="1:20" x14ac:dyDescent="0.25">
      <c r="A81" s="1">
        <v>72</v>
      </c>
      <c r="B81" t="s">
        <v>8</v>
      </c>
      <c r="C81" t="s">
        <v>8</v>
      </c>
      <c r="D81" s="2" t="s">
        <v>20</v>
      </c>
      <c r="E81" s="4">
        <v>9</v>
      </c>
      <c r="F81" s="1">
        <v>49041</v>
      </c>
      <c r="G81" s="1">
        <f t="shared" si="15"/>
        <v>11145.681818181818</v>
      </c>
      <c r="H81" s="1">
        <v>34000</v>
      </c>
      <c r="I81" s="1">
        <v>85502</v>
      </c>
      <c r="J81" s="1">
        <f t="shared" si="23"/>
        <v>8500</v>
      </c>
      <c r="K81" s="1">
        <f t="shared" si="27"/>
        <v>14250.333333333334</v>
      </c>
      <c r="L81" s="1">
        <v>100085</v>
      </c>
      <c r="M81" s="1">
        <f t="shared" si="24"/>
        <v>20017</v>
      </c>
      <c r="N81" s="1">
        <v>81145</v>
      </c>
      <c r="O81" s="1">
        <f t="shared" si="25"/>
        <v>27048.333333333332</v>
      </c>
      <c r="P81" s="1">
        <v>46475</v>
      </c>
      <c r="Q81" s="1">
        <f t="shared" si="26"/>
        <v>4647.5</v>
      </c>
      <c r="R81" s="3">
        <v>12.36</v>
      </c>
      <c r="S81" s="3">
        <v>2.0699999999999998</v>
      </c>
      <c r="T81" s="1">
        <v>313207</v>
      </c>
    </row>
    <row r="82" spans="1:20" x14ac:dyDescent="0.25">
      <c r="D82" s="2" t="s">
        <v>20</v>
      </c>
      <c r="E82" s="4">
        <v>9</v>
      </c>
      <c r="T82" s="1">
        <v>532301</v>
      </c>
    </row>
    <row r="83" spans="1:20" x14ac:dyDescent="0.25">
      <c r="A83" s="1">
        <v>73</v>
      </c>
      <c r="B83" t="s">
        <v>3</v>
      </c>
      <c r="C83" t="s">
        <v>4</v>
      </c>
      <c r="D83" s="2" t="s">
        <v>21</v>
      </c>
      <c r="E83" s="4">
        <v>10</v>
      </c>
      <c r="F83" s="1">
        <v>8628</v>
      </c>
      <c r="G83" s="1">
        <f>(F83*5)/21</f>
        <v>2054.2857142857142</v>
      </c>
      <c r="H83" s="1">
        <v>17050</v>
      </c>
      <c r="I83" s="1">
        <v>16886</v>
      </c>
      <c r="J83" s="1">
        <f>(H83*2)/10</f>
        <v>3410</v>
      </c>
      <c r="K83" s="1">
        <f t="shared" ref="K83:K90" si="28">I83/6</f>
        <v>2814.3333333333335</v>
      </c>
      <c r="L83" s="1">
        <v>29820</v>
      </c>
      <c r="M83" s="1">
        <f t="shared" si="24"/>
        <v>5964</v>
      </c>
      <c r="N83" s="1">
        <v>16960</v>
      </c>
      <c r="O83" s="1">
        <f t="shared" si="25"/>
        <v>5653.333333333333</v>
      </c>
      <c r="P83" s="1">
        <v>13574</v>
      </c>
      <c r="Q83" s="1">
        <f t="shared" si="26"/>
        <v>1357.4</v>
      </c>
      <c r="R83" s="3">
        <v>13.11</v>
      </c>
      <c r="S83" s="3">
        <v>2.1</v>
      </c>
      <c r="T83" s="1">
        <v>77240</v>
      </c>
    </row>
    <row r="84" spans="1:20" x14ac:dyDescent="0.25">
      <c r="A84" s="1">
        <v>74</v>
      </c>
      <c r="B84" t="s">
        <v>3</v>
      </c>
      <c r="C84" t="s">
        <v>5</v>
      </c>
      <c r="D84" s="2" t="s">
        <v>21</v>
      </c>
      <c r="E84" s="4">
        <v>10</v>
      </c>
      <c r="F84" s="1">
        <v>1211</v>
      </c>
      <c r="G84" s="1">
        <f t="shared" ref="G84:G90" si="29">(F84*5)/21</f>
        <v>288.33333333333331</v>
      </c>
      <c r="H84" s="1">
        <v>3139</v>
      </c>
      <c r="I84" s="1">
        <v>2584</v>
      </c>
      <c r="J84" s="1">
        <f t="shared" ref="J84:J90" si="30">(H84*2)/10</f>
        <v>627.79999999999995</v>
      </c>
      <c r="K84" s="1">
        <f t="shared" si="28"/>
        <v>430.66666666666669</v>
      </c>
      <c r="L84" s="1">
        <v>6100</v>
      </c>
      <c r="M84" s="1">
        <f t="shared" si="24"/>
        <v>1220</v>
      </c>
      <c r="N84" s="1">
        <v>2141</v>
      </c>
      <c r="O84" s="1">
        <f t="shared" si="25"/>
        <v>713.66666666666663</v>
      </c>
      <c r="P84" s="1">
        <v>1509</v>
      </c>
      <c r="Q84" s="1">
        <f t="shared" si="26"/>
        <v>150.9</v>
      </c>
      <c r="R84" s="3">
        <v>13.9</v>
      </c>
      <c r="S84" s="3">
        <v>2.2000000000000002</v>
      </c>
      <c r="T84" s="1">
        <v>12334</v>
      </c>
    </row>
    <row r="85" spans="1:20" x14ac:dyDescent="0.25">
      <c r="A85" s="1">
        <v>75</v>
      </c>
      <c r="B85" t="s">
        <v>3</v>
      </c>
      <c r="C85" t="s">
        <v>6</v>
      </c>
      <c r="D85" s="2" t="s">
        <v>21</v>
      </c>
      <c r="E85" s="4">
        <v>10</v>
      </c>
      <c r="F85" s="1">
        <v>6090</v>
      </c>
      <c r="G85" s="1">
        <f t="shared" si="29"/>
        <v>1450</v>
      </c>
      <c r="H85" s="1">
        <v>15332</v>
      </c>
      <c r="I85" s="1">
        <v>13574</v>
      </c>
      <c r="J85" s="1">
        <f t="shared" si="30"/>
        <v>3066.4</v>
      </c>
      <c r="K85" s="1">
        <f t="shared" si="28"/>
        <v>2262.3333333333335</v>
      </c>
      <c r="L85" s="1">
        <v>24953</v>
      </c>
      <c r="M85" s="1">
        <f t="shared" si="24"/>
        <v>4990.6000000000004</v>
      </c>
      <c r="N85" s="1">
        <v>13315</v>
      </c>
      <c r="O85" s="1">
        <f t="shared" si="25"/>
        <v>4438.333333333333</v>
      </c>
      <c r="P85" s="1">
        <v>9273</v>
      </c>
      <c r="Q85" s="1">
        <f t="shared" si="26"/>
        <v>927.3</v>
      </c>
      <c r="R85" s="3">
        <v>13.4</v>
      </c>
      <c r="S85" s="3">
        <v>2</v>
      </c>
      <c r="T85" s="1">
        <v>61115</v>
      </c>
    </row>
    <row r="86" spans="1:20" x14ac:dyDescent="0.25">
      <c r="A86" s="1">
        <v>76</v>
      </c>
      <c r="B86" t="s">
        <v>3</v>
      </c>
      <c r="C86" t="s">
        <v>3</v>
      </c>
      <c r="D86" s="2" t="s">
        <v>21</v>
      </c>
      <c r="E86" s="4">
        <v>10</v>
      </c>
      <c r="F86" s="1">
        <v>15929</v>
      </c>
      <c r="G86" s="1">
        <f t="shared" si="29"/>
        <v>3792.6190476190477</v>
      </c>
      <c r="H86" s="1">
        <v>35521</v>
      </c>
      <c r="I86" s="1">
        <v>33044</v>
      </c>
      <c r="J86" s="1">
        <f t="shared" si="30"/>
        <v>7104.2</v>
      </c>
      <c r="K86" s="1">
        <f t="shared" si="28"/>
        <v>5507.333333333333</v>
      </c>
      <c r="L86" s="1">
        <v>60873</v>
      </c>
      <c r="M86" s="1">
        <f t="shared" si="24"/>
        <v>12174.6</v>
      </c>
      <c r="N86" s="1">
        <v>32416</v>
      </c>
      <c r="O86" s="1">
        <f t="shared" si="25"/>
        <v>10805.333333333334</v>
      </c>
      <c r="P86" s="1">
        <v>24356</v>
      </c>
      <c r="Q86" s="1">
        <f t="shared" si="26"/>
        <v>2435.6</v>
      </c>
      <c r="R86" s="3">
        <v>13.29</v>
      </c>
      <c r="S86" s="3">
        <v>2.1</v>
      </c>
      <c r="T86" s="1">
        <v>150689</v>
      </c>
    </row>
    <row r="87" spans="1:20" x14ac:dyDescent="0.25">
      <c r="A87" s="1">
        <v>77</v>
      </c>
      <c r="B87" t="s">
        <v>8</v>
      </c>
      <c r="C87" t="s">
        <v>4</v>
      </c>
      <c r="D87" s="2" t="s">
        <v>21</v>
      </c>
      <c r="E87" s="4">
        <v>10</v>
      </c>
      <c r="F87" s="1">
        <v>15642</v>
      </c>
      <c r="G87" s="1">
        <f t="shared" si="29"/>
        <v>3724.2857142857142</v>
      </c>
      <c r="H87" s="1">
        <v>16253</v>
      </c>
      <c r="I87" s="1">
        <v>30951</v>
      </c>
      <c r="J87" s="1">
        <f t="shared" si="30"/>
        <v>3250.6</v>
      </c>
      <c r="K87" s="1">
        <f t="shared" si="28"/>
        <v>5158.5</v>
      </c>
      <c r="L87" s="1">
        <v>37156</v>
      </c>
      <c r="M87" s="1">
        <f t="shared" si="24"/>
        <v>7431.2</v>
      </c>
      <c r="N87" s="1">
        <v>26055</v>
      </c>
      <c r="O87" s="1">
        <f t="shared" si="25"/>
        <v>8685</v>
      </c>
      <c r="P87" s="1">
        <v>16557</v>
      </c>
      <c r="Q87" s="1">
        <f t="shared" si="26"/>
        <v>1655.7</v>
      </c>
      <c r="R87" s="3">
        <v>11.99</v>
      </c>
      <c r="S87" s="3">
        <v>2.13</v>
      </c>
      <c r="T87" s="1">
        <v>110719</v>
      </c>
    </row>
    <row r="88" spans="1:20" x14ac:dyDescent="0.25">
      <c r="A88" s="1">
        <v>78</v>
      </c>
      <c r="B88" t="s">
        <v>8</v>
      </c>
      <c r="C88" t="s">
        <v>5</v>
      </c>
      <c r="D88" s="2" t="s">
        <v>21</v>
      </c>
      <c r="E88" s="4">
        <v>10</v>
      </c>
      <c r="F88" s="1">
        <v>0</v>
      </c>
      <c r="G88" s="1">
        <f t="shared" si="29"/>
        <v>0</v>
      </c>
      <c r="H88" s="1">
        <v>0</v>
      </c>
      <c r="I88" s="1">
        <v>0</v>
      </c>
      <c r="J88" s="1">
        <f t="shared" si="30"/>
        <v>0</v>
      </c>
      <c r="K88" s="1">
        <f t="shared" si="28"/>
        <v>0</v>
      </c>
      <c r="L88" s="1">
        <v>0</v>
      </c>
      <c r="M88" s="1">
        <f t="shared" si="24"/>
        <v>0</v>
      </c>
      <c r="N88" s="1">
        <v>0</v>
      </c>
      <c r="O88" s="1">
        <f t="shared" si="25"/>
        <v>0</v>
      </c>
      <c r="P88" s="1">
        <v>0</v>
      </c>
      <c r="Q88" s="1">
        <f t="shared" si="26"/>
        <v>0</v>
      </c>
      <c r="R88" s="3">
        <v>0</v>
      </c>
      <c r="S88" s="3">
        <v>0</v>
      </c>
      <c r="T88" s="1">
        <v>0</v>
      </c>
    </row>
    <row r="89" spans="1:20" x14ac:dyDescent="0.25">
      <c r="A89" s="1">
        <v>79</v>
      </c>
      <c r="B89" t="s">
        <v>8</v>
      </c>
      <c r="C89" t="s">
        <v>6</v>
      </c>
      <c r="D89" s="2" t="s">
        <v>21</v>
      </c>
      <c r="E89" s="4">
        <v>10</v>
      </c>
      <c r="F89" s="1">
        <v>20814</v>
      </c>
      <c r="G89" s="1">
        <f t="shared" si="29"/>
        <v>4955.7142857142853</v>
      </c>
      <c r="H89" s="1">
        <v>23616</v>
      </c>
      <c r="I89" s="1">
        <v>42124</v>
      </c>
      <c r="J89" s="1">
        <f t="shared" si="30"/>
        <v>4723.2</v>
      </c>
      <c r="K89" s="1">
        <f t="shared" si="28"/>
        <v>7020.666666666667</v>
      </c>
      <c r="L89" s="1">
        <v>52671</v>
      </c>
      <c r="M89" s="1">
        <f t="shared" si="24"/>
        <v>10534.2</v>
      </c>
      <c r="N89" s="1">
        <v>36960</v>
      </c>
      <c r="O89" s="1">
        <f t="shared" si="25"/>
        <v>12320</v>
      </c>
      <c r="P89" s="1">
        <v>19550</v>
      </c>
      <c r="Q89" s="1">
        <f t="shared" si="26"/>
        <v>1955</v>
      </c>
      <c r="R89" s="3">
        <v>12.18</v>
      </c>
      <c r="S89" s="3">
        <v>1.83</v>
      </c>
      <c r="T89" s="1">
        <v>151305</v>
      </c>
    </row>
    <row r="90" spans="1:20" x14ac:dyDescent="0.25">
      <c r="A90" s="1">
        <v>80</v>
      </c>
      <c r="B90" t="s">
        <v>8</v>
      </c>
      <c r="C90" t="s">
        <v>8</v>
      </c>
      <c r="D90" s="2" t="s">
        <v>21</v>
      </c>
      <c r="E90" s="4">
        <v>10</v>
      </c>
      <c r="F90" s="1">
        <v>36456</v>
      </c>
      <c r="G90" s="1">
        <f t="shared" si="29"/>
        <v>8680</v>
      </c>
      <c r="H90" s="1">
        <v>39869</v>
      </c>
      <c r="I90" s="1">
        <v>73075</v>
      </c>
      <c r="J90" s="1">
        <f t="shared" si="30"/>
        <v>7973.8</v>
      </c>
      <c r="K90" s="1">
        <f t="shared" si="28"/>
        <v>12179.166666666666</v>
      </c>
      <c r="L90" s="1">
        <v>89827</v>
      </c>
      <c r="M90" s="1">
        <f t="shared" si="24"/>
        <v>17965.400000000001</v>
      </c>
      <c r="N90" s="1">
        <v>63015</v>
      </c>
      <c r="O90" s="1">
        <f t="shared" si="25"/>
        <v>21005</v>
      </c>
      <c r="P90" s="1">
        <v>36107</v>
      </c>
      <c r="Q90" s="1">
        <f t="shared" si="26"/>
        <v>3610.7</v>
      </c>
      <c r="R90" s="3">
        <v>12.1</v>
      </c>
      <c r="S90" s="3">
        <v>1.96</v>
      </c>
      <c r="T90" s="1">
        <v>262024</v>
      </c>
    </row>
    <row r="91" spans="1:20" x14ac:dyDescent="0.25">
      <c r="D91" s="2" t="s">
        <v>21</v>
      </c>
      <c r="E91" s="4">
        <v>10</v>
      </c>
      <c r="T91" s="1">
        <v>412713</v>
      </c>
    </row>
    <row r="92" spans="1:20" x14ac:dyDescent="0.25">
      <c r="A92" s="1">
        <v>81</v>
      </c>
      <c r="B92" t="s">
        <v>3</v>
      </c>
      <c r="C92" t="s">
        <v>4</v>
      </c>
      <c r="D92" s="2" t="s">
        <v>22</v>
      </c>
      <c r="E92" s="4">
        <v>11</v>
      </c>
      <c r="F92" s="1">
        <v>5388</v>
      </c>
      <c r="G92" s="1">
        <f t="shared" si="15"/>
        <v>1224.5454545454545</v>
      </c>
      <c r="H92" s="1">
        <v>3882</v>
      </c>
      <c r="I92" s="1">
        <v>8257</v>
      </c>
      <c r="J92" s="1">
        <f t="shared" si="23"/>
        <v>970.5</v>
      </c>
      <c r="K92" s="1">
        <f t="shared" ref="K92:K99" si="31">I92/6</f>
        <v>1376.1666666666667</v>
      </c>
      <c r="L92" s="1">
        <v>12598</v>
      </c>
      <c r="M92" s="1">
        <f t="shared" si="24"/>
        <v>2519.6</v>
      </c>
      <c r="N92" s="1">
        <v>7658</v>
      </c>
      <c r="O92" s="1">
        <f t="shared" si="25"/>
        <v>2552.6666666666665</v>
      </c>
      <c r="P92" s="1">
        <v>6192</v>
      </c>
      <c r="Q92" s="1">
        <f t="shared" si="26"/>
        <v>619.20000000000005</v>
      </c>
      <c r="R92" s="3">
        <v>10.68</v>
      </c>
      <c r="S92" s="3">
        <v>1.98</v>
      </c>
      <c r="T92" s="1">
        <v>34705</v>
      </c>
    </row>
    <row r="93" spans="1:20" x14ac:dyDescent="0.25">
      <c r="A93" s="1">
        <v>82</v>
      </c>
      <c r="B93" t="s">
        <v>3</v>
      </c>
      <c r="C93" t="s">
        <v>5</v>
      </c>
      <c r="D93" s="2" t="s">
        <v>22</v>
      </c>
      <c r="E93" s="4">
        <v>11</v>
      </c>
      <c r="F93" s="1">
        <v>818</v>
      </c>
      <c r="G93" s="1">
        <f t="shared" si="15"/>
        <v>185.90909090909091</v>
      </c>
      <c r="H93" s="1">
        <v>847</v>
      </c>
      <c r="I93" s="1">
        <v>1278</v>
      </c>
      <c r="J93" s="1">
        <f t="shared" si="23"/>
        <v>211.75</v>
      </c>
      <c r="K93" s="1">
        <f t="shared" si="31"/>
        <v>213</v>
      </c>
      <c r="L93" s="1">
        <v>2976</v>
      </c>
      <c r="M93" s="1">
        <f t="shared" si="24"/>
        <v>595.20000000000005</v>
      </c>
      <c r="N93" s="1">
        <v>801</v>
      </c>
      <c r="O93" s="1">
        <f t="shared" si="25"/>
        <v>267</v>
      </c>
      <c r="P93" s="1">
        <v>718</v>
      </c>
      <c r="Q93" s="1">
        <f t="shared" si="26"/>
        <v>71.8</v>
      </c>
      <c r="R93" s="3">
        <v>10.95</v>
      </c>
      <c r="S93" s="3">
        <v>2.04</v>
      </c>
      <c r="T93" s="1">
        <v>5773</v>
      </c>
    </row>
    <row r="94" spans="1:20" x14ac:dyDescent="0.25">
      <c r="A94" s="1">
        <v>83</v>
      </c>
      <c r="B94" t="s">
        <v>3</v>
      </c>
      <c r="C94" t="s">
        <v>6</v>
      </c>
      <c r="D94" s="2" t="s">
        <v>22</v>
      </c>
      <c r="E94" s="4">
        <v>11</v>
      </c>
      <c r="F94" s="1">
        <v>4884</v>
      </c>
      <c r="G94" s="1">
        <f t="shared" si="15"/>
        <v>1110</v>
      </c>
      <c r="H94" s="1">
        <v>4204</v>
      </c>
      <c r="I94" s="1">
        <v>7579</v>
      </c>
      <c r="J94" s="1">
        <f t="shared" si="23"/>
        <v>1051</v>
      </c>
      <c r="K94" s="1">
        <f t="shared" si="31"/>
        <v>1263.1666666666667</v>
      </c>
      <c r="L94" s="1">
        <v>12667</v>
      </c>
      <c r="M94" s="1">
        <f t="shared" si="24"/>
        <v>2533.4</v>
      </c>
      <c r="N94" s="1">
        <v>7146</v>
      </c>
      <c r="O94" s="1">
        <f t="shared" si="25"/>
        <v>2382</v>
      </c>
      <c r="P94" s="1">
        <v>5437</v>
      </c>
      <c r="Q94" s="1">
        <f t="shared" si="26"/>
        <v>543.70000000000005</v>
      </c>
      <c r="R94" s="3">
        <v>10.96</v>
      </c>
      <c r="S94" s="3">
        <v>1.74</v>
      </c>
      <c r="T94" s="1">
        <v>32389</v>
      </c>
    </row>
    <row r="95" spans="1:20" x14ac:dyDescent="0.25">
      <c r="A95" s="1">
        <v>84</v>
      </c>
      <c r="B95" t="s">
        <v>3</v>
      </c>
      <c r="C95" t="s">
        <v>3</v>
      </c>
      <c r="D95" s="2" t="s">
        <v>22</v>
      </c>
      <c r="E95" s="4">
        <v>11</v>
      </c>
      <c r="F95" s="1">
        <v>11090</v>
      </c>
      <c r="G95" s="1">
        <f t="shared" si="15"/>
        <v>2520.4545454545455</v>
      </c>
      <c r="H95" s="1">
        <v>8927</v>
      </c>
      <c r="I95" s="1">
        <v>17114</v>
      </c>
      <c r="J95" s="1">
        <f t="shared" si="23"/>
        <v>2231.75</v>
      </c>
      <c r="K95" s="1">
        <f t="shared" si="31"/>
        <v>2852.3333333333335</v>
      </c>
      <c r="L95" s="1">
        <v>28241</v>
      </c>
      <c r="M95" s="1">
        <f t="shared" si="24"/>
        <v>5648.2</v>
      </c>
      <c r="N95" s="1">
        <v>15605</v>
      </c>
      <c r="O95" s="1">
        <f t="shared" si="25"/>
        <v>5201.666666666667</v>
      </c>
      <c r="P95" s="1">
        <v>12347</v>
      </c>
      <c r="Q95" s="1">
        <f t="shared" si="26"/>
        <v>1234.7</v>
      </c>
      <c r="R95" s="3">
        <v>10.83</v>
      </c>
      <c r="S95" s="3">
        <v>1.88</v>
      </c>
      <c r="T95" s="1">
        <v>73307</v>
      </c>
    </row>
    <row r="96" spans="1:20" x14ac:dyDescent="0.25">
      <c r="A96" s="1">
        <v>85</v>
      </c>
      <c r="B96" t="s">
        <v>8</v>
      </c>
      <c r="C96" t="s">
        <v>4</v>
      </c>
      <c r="D96" s="2" t="s">
        <v>22</v>
      </c>
      <c r="E96" s="4">
        <v>11</v>
      </c>
      <c r="F96" s="1">
        <v>11746</v>
      </c>
      <c r="G96" s="1">
        <f t="shared" si="15"/>
        <v>2669.5454545454545</v>
      </c>
      <c r="H96" s="1">
        <v>5900</v>
      </c>
      <c r="I96" s="1">
        <v>21056</v>
      </c>
      <c r="J96" s="1">
        <f t="shared" si="23"/>
        <v>1475</v>
      </c>
      <c r="K96" s="1">
        <f t="shared" si="31"/>
        <v>3509.3333333333335</v>
      </c>
      <c r="L96" s="1">
        <v>23755</v>
      </c>
      <c r="M96" s="1">
        <f t="shared" si="24"/>
        <v>4751</v>
      </c>
      <c r="N96" s="1">
        <v>15769</v>
      </c>
      <c r="O96" s="1">
        <f t="shared" si="25"/>
        <v>5256.333333333333</v>
      </c>
      <c r="P96" s="1">
        <v>9953</v>
      </c>
      <c r="Q96" s="1">
        <f t="shared" si="26"/>
        <v>995.3</v>
      </c>
      <c r="R96" s="3">
        <v>10.47</v>
      </c>
      <c r="S96" s="3">
        <v>2.09</v>
      </c>
      <c r="T96" s="1">
        <v>70533</v>
      </c>
    </row>
    <row r="97" spans="1:20" x14ac:dyDescent="0.25">
      <c r="A97" s="1">
        <v>86</v>
      </c>
      <c r="B97" t="s">
        <v>8</v>
      </c>
      <c r="C97" t="s">
        <v>5</v>
      </c>
      <c r="D97" s="2" t="s">
        <v>22</v>
      </c>
      <c r="E97" s="4">
        <v>11</v>
      </c>
      <c r="F97" s="1">
        <v>0</v>
      </c>
      <c r="G97" s="1">
        <f t="shared" si="15"/>
        <v>0</v>
      </c>
      <c r="H97" s="1">
        <v>0</v>
      </c>
      <c r="I97" s="1">
        <v>0</v>
      </c>
      <c r="J97" s="1">
        <f t="shared" si="23"/>
        <v>0</v>
      </c>
      <c r="K97" s="1">
        <f t="shared" si="31"/>
        <v>0</v>
      </c>
      <c r="L97" s="1">
        <v>0</v>
      </c>
      <c r="M97" s="1">
        <f t="shared" si="24"/>
        <v>0</v>
      </c>
      <c r="N97" s="1">
        <v>0</v>
      </c>
      <c r="O97" s="1">
        <f t="shared" si="25"/>
        <v>0</v>
      </c>
      <c r="P97" s="1">
        <v>0</v>
      </c>
      <c r="Q97" s="1">
        <f t="shared" si="26"/>
        <v>0</v>
      </c>
      <c r="R97" s="3">
        <v>0</v>
      </c>
      <c r="S97" s="3">
        <v>0</v>
      </c>
      <c r="T97" s="1">
        <v>0</v>
      </c>
    </row>
    <row r="98" spans="1:20" x14ac:dyDescent="0.25">
      <c r="A98" s="1">
        <v>87</v>
      </c>
      <c r="B98" t="s">
        <v>8</v>
      </c>
      <c r="C98" t="s">
        <v>6</v>
      </c>
      <c r="D98" s="2" t="s">
        <v>22</v>
      </c>
      <c r="E98" s="4">
        <v>11</v>
      </c>
      <c r="F98" s="1">
        <v>18417</v>
      </c>
      <c r="G98" s="1">
        <f t="shared" si="15"/>
        <v>4185.681818181818</v>
      </c>
      <c r="H98" s="1">
        <v>9519</v>
      </c>
      <c r="I98" s="1">
        <v>33562</v>
      </c>
      <c r="J98" s="1">
        <f t="shared" si="23"/>
        <v>2379.75</v>
      </c>
      <c r="K98" s="1">
        <f t="shared" si="31"/>
        <v>5593.666666666667</v>
      </c>
      <c r="L98" s="1">
        <v>37091</v>
      </c>
      <c r="M98" s="1">
        <f t="shared" si="24"/>
        <v>7418.2</v>
      </c>
      <c r="N98" s="1">
        <v>26909</v>
      </c>
      <c r="O98" s="1">
        <f t="shared" si="25"/>
        <v>8969.6666666666661</v>
      </c>
      <c r="P98" s="1">
        <v>13566</v>
      </c>
      <c r="Q98" s="1">
        <f t="shared" si="26"/>
        <v>1356.6</v>
      </c>
      <c r="R98" s="3">
        <v>10.5</v>
      </c>
      <c r="S98" s="3">
        <v>1.73</v>
      </c>
      <c r="T98" s="1">
        <v>111128</v>
      </c>
    </row>
    <row r="99" spans="1:20" x14ac:dyDescent="0.25">
      <c r="A99" s="1">
        <v>88</v>
      </c>
      <c r="B99" t="s">
        <v>8</v>
      </c>
      <c r="C99" t="s">
        <v>8</v>
      </c>
      <c r="D99" s="2" t="s">
        <v>22</v>
      </c>
      <c r="E99" s="4">
        <v>11</v>
      </c>
      <c r="F99" s="1">
        <v>30163</v>
      </c>
      <c r="G99" s="1">
        <f t="shared" si="15"/>
        <v>6855.227272727273</v>
      </c>
      <c r="H99" s="1">
        <v>15420</v>
      </c>
      <c r="I99" s="1">
        <v>54618</v>
      </c>
      <c r="J99" s="1">
        <f t="shared" si="23"/>
        <v>3855</v>
      </c>
      <c r="K99" s="1">
        <f t="shared" si="31"/>
        <v>9103</v>
      </c>
      <c r="L99" s="1">
        <v>60846</v>
      </c>
      <c r="M99" s="1">
        <f t="shared" si="24"/>
        <v>12169.2</v>
      </c>
      <c r="N99" s="1">
        <v>42678</v>
      </c>
      <c r="O99" s="1">
        <f t="shared" si="25"/>
        <v>14226</v>
      </c>
      <c r="P99" s="1">
        <v>23519</v>
      </c>
      <c r="Q99" s="1">
        <f t="shared" si="26"/>
        <v>2351.9</v>
      </c>
      <c r="R99" s="3">
        <v>10.49</v>
      </c>
      <c r="S99" s="3">
        <v>1.87</v>
      </c>
      <c r="T99" s="1">
        <v>181661</v>
      </c>
    </row>
    <row r="100" spans="1:20" x14ac:dyDescent="0.25">
      <c r="D100" s="2" t="s">
        <v>22</v>
      </c>
      <c r="E100" s="4">
        <v>11</v>
      </c>
      <c r="T100" s="1">
        <v>254968</v>
      </c>
    </row>
    <row r="101" spans="1:20" x14ac:dyDescent="0.25">
      <c r="A101" s="1">
        <v>89</v>
      </c>
      <c r="B101" t="s">
        <v>3</v>
      </c>
      <c r="C101" t="s">
        <v>4</v>
      </c>
      <c r="D101" s="2" t="s">
        <v>23</v>
      </c>
      <c r="E101" s="4">
        <v>12</v>
      </c>
      <c r="F101" s="1">
        <v>2485</v>
      </c>
      <c r="G101" s="1">
        <f t="shared" si="15"/>
        <v>564.77272727272725</v>
      </c>
      <c r="H101" s="1">
        <v>2281</v>
      </c>
      <c r="I101" s="1">
        <v>4281</v>
      </c>
      <c r="J101" s="1">
        <f>(H101*2)/9</f>
        <v>506.88888888888891</v>
      </c>
      <c r="K101" s="1">
        <f t="shared" ref="K101:K108" si="32">I101/6</f>
        <v>713.5</v>
      </c>
      <c r="L101" s="1">
        <v>6060</v>
      </c>
      <c r="M101" s="1">
        <f t="shared" si="24"/>
        <v>1212</v>
      </c>
      <c r="N101" s="1">
        <v>3524</v>
      </c>
      <c r="O101" s="1">
        <f t="shared" si="25"/>
        <v>1174.6666666666667</v>
      </c>
      <c r="P101" s="1">
        <v>3120</v>
      </c>
      <c r="Q101" s="1">
        <f t="shared" si="26"/>
        <v>312</v>
      </c>
      <c r="R101" s="3">
        <v>8.8000000000000007</v>
      </c>
      <c r="S101" s="3">
        <v>1.79</v>
      </c>
      <c r="T101" s="1">
        <v>16985</v>
      </c>
    </row>
    <row r="102" spans="1:20" x14ac:dyDescent="0.25">
      <c r="A102" s="1">
        <v>90</v>
      </c>
      <c r="B102" t="s">
        <v>3</v>
      </c>
      <c r="C102" t="s">
        <v>5</v>
      </c>
      <c r="D102" s="2" t="s">
        <v>23</v>
      </c>
      <c r="E102" s="4">
        <v>12</v>
      </c>
      <c r="F102" s="1">
        <v>233</v>
      </c>
      <c r="G102" s="1">
        <f t="shared" si="15"/>
        <v>52.954545454545453</v>
      </c>
      <c r="H102" s="1">
        <v>350</v>
      </c>
      <c r="I102" s="1">
        <v>365</v>
      </c>
      <c r="J102" s="1">
        <f t="shared" ref="J102:J108" si="33">(H102*2)/9</f>
        <v>77.777777777777771</v>
      </c>
      <c r="K102" s="1">
        <f t="shared" si="32"/>
        <v>60.833333333333336</v>
      </c>
      <c r="L102" s="1">
        <v>860</v>
      </c>
      <c r="M102" s="1">
        <f t="shared" si="24"/>
        <v>172</v>
      </c>
      <c r="N102" s="1">
        <v>306</v>
      </c>
      <c r="O102" s="1">
        <f t="shared" si="25"/>
        <v>102</v>
      </c>
      <c r="P102" s="1">
        <v>333</v>
      </c>
      <c r="Q102" s="1">
        <f t="shared" si="26"/>
        <v>33.299999999999997</v>
      </c>
      <c r="R102" s="3">
        <v>9.56</v>
      </c>
      <c r="S102" s="3">
        <v>1.74</v>
      </c>
      <c r="T102" s="1">
        <v>1864</v>
      </c>
    </row>
    <row r="103" spans="1:20" x14ac:dyDescent="0.25">
      <c r="A103" s="1">
        <v>91</v>
      </c>
      <c r="B103" t="s">
        <v>3</v>
      </c>
      <c r="C103" t="s">
        <v>6</v>
      </c>
      <c r="D103" s="2" t="s">
        <v>23</v>
      </c>
      <c r="E103" s="4">
        <v>12</v>
      </c>
      <c r="F103" s="1">
        <v>1731</v>
      </c>
      <c r="G103" s="1">
        <f t="shared" ref="G103:G108" si="34">(F103*5)/22</f>
        <v>393.40909090909093</v>
      </c>
      <c r="H103" s="1">
        <v>1945</v>
      </c>
      <c r="I103" s="1">
        <v>3071</v>
      </c>
      <c r="J103" s="1">
        <f t="shared" si="33"/>
        <v>432.22222222222223</v>
      </c>
      <c r="K103" s="1">
        <f t="shared" si="32"/>
        <v>511.83333333333331</v>
      </c>
      <c r="L103" s="1">
        <v>4584</v>
      </c>
      <c r="M103" s="1">
        <f t="shared" si="24"/>
        <v>916.8</v>
      </c>
      <c r="N103" s="1">
        <v>2627</v>
      </c>
      <c r="O103" s="1">
        <f t="shared" si="25"/>
        <v>875.66666666666663</v>
      </c>
      <c r="P103" s="1">
        <v>2265</v>
      </c>
      <c r="Q103" s="1">
        <f t="shared" si="26"/>
        <v>226.5</v>
      </c>
      <c r="R103" s="3">
        <v>9.11</v>
      </c>
      <c r="S103" s="3">
        <v>1.59</v>
      </c>
      <c r="T103" s="1">
        <v>12547</v>
      </c>
    </row>
    <row r="104" spans="1:20" x14ac:dyDescent="0.25">
      <c r="A104" s="1">
        <v>92</v>
      </c>
      <c r="B104" t="s">
        <v>3</v>
      </c>
      <c r="C104" t="s">
        <v>3</v>
      </c>
      <c r="D104" s="2" t="s">
        <v>23</v>
      </c>
      <c r="E104" s="4">
        <v>12</v>
      </c>
      <c r="F104" s="1">
        <v>4449</v>
      </c>
      <c r="G104" s="1">
        <f t="shared" si="34"/>
        <v>1011.1363636363636</v>
      </c>
      <c r="H104" s="1">
        <v>4576</v>
      </c>
      <c r="I104" s="1">
        <v>7717</v>
      </c>
      <c r="J104" s="1">
        <f t="shared" si="33"/>
        <v>1016.8888888888889</v>
      </c>
      <c r="K104" s="1">
        <f t="shared" si="32"/>
        <v>1286.1666666666667</v>
      </c>
      <c r="L104" s="1">
        <v>11504</v>
      </c>
      <c r="M104" s="1">
        <f t="shared" si="24"/>
        <v>2300.8000000000002</v>
      </c>
      <c r="N104" s="1">
        <v>6457</v>
      </c>
      <c r="O104" s="1">
        <f t="shared" si="25"/>
        <v>2152.3333333333335</v>
      </c>
      <c r="P104" s="1">
        <v>5718</v>
      </c>
      <c r="Q104" s="1">
        <f t="shared" si="26"/>
        <v>571.79999999999995</v>
      </c>
      <c r="R104" s="3">
        <v>9</v>
      </c>
      <c r="S104" s="3">
        <v>1.72</v>
      </c>
      <c r="T104" s="1">
        <v>31396</v>
      </c>
    </row>
    <row r="105" spans="1:20" x14ac:dyDescent="0.25">
      <c r="A105" s="1">
        <v>93</v>
      </c>
      <c r="B105" t="s">
        <v>8</v>
      </c>
      <c r="C105" t="s">
        <v>4</v>
      </c>
      <c r="D105" s="2" t="s">
        <v>23</v>
      </c>
      <c r="E105" s="4">
        <v>12</v>
      </c>
      <c r="F105" s="1">
        <v>6929</v>
      </c>
      <c r="G105" s="1">
        <f t="shared" si="34"/>
        <v>1574.7727272727273</v>
      </c>
      <c r="H105" s="1">
        <v>4219</v>
      </c>
      <c r="I105" s="1">
        <v>13314</v>
      </c>
      <c r="J105" s="1">
        <f t="shared" si="33"/>
        <v>937.55555555555554</v>
      </c>
      <c r="K105" s="1">
        <f t="shared" si="32"/>
        <v>2219</v>
      </c>
      <c r="L105" s="1">
        <v>14355</v>
      </c>
      <c r="M105" s="1">
        <f t="shared" si="24"/>
        <v>2871</v>
      </c>
      <c r="N105" s="1">
        <v>9564</v>
      </c>
      <c r="O105" s="1">
        <f t="shared" si="25"/>
        <v>3188</v>
      </c>
      <c r="P105" s="1">
        <v>5852</v>
      </c>
      <c r="Q105" s="1">
        <f t="shared" si="26"/>
        <v>585.20000000000005</v>
      </c>
      <c r="R105" s="3">
        <v>8.82</v>
      </c>
      <c r="S105" s="3">
        <v>1.94</v>
      </c>
      <c r="T105" s="1">
        <v>43085</v>
      </c>
    </row>
    <row r="106" spans="1:20" x14ac:dyDescent="0.25">
      <c r="A106" s="1">
        <v>94</v>
      </c>
      <c r="B106" t="s">
        <v>8</v>
      </c>
      <c r="C106" t="s">
        <v>5</v>
      </c>
      <c r="D106" s="2" t="s">
        <v>23</v>
      </c>
      <c r="E106" s="4">
        <v>12</v>
      </c>
      <c r="F106" s="1">
        <v>0</v>
      </c>
      <c r="G106" s="1">
        <f t="shared" si="34"/>
        <v>0</v>
      </c>
      <c r="H106" s="1">
        <v>0</v>
      </c>
      <c r="I106" s="1">
        <v>0</v>
      </c>
      <c r="J106" s="1">
        <f t="shared" si="33"/>
        <v>0</v>
      </c>
      <c r="K106" s="1">
        <f t="shared" si="32"/>
        <v>0</v>
      </c>
      <c r="L106" s="1">
        <v>0</v>
      </c>
      <c r="M106" s="1">
        <f t="shared" si="24"/>
        <v>0</v>
      </c>
      <c r="N106" s="1">
        <v>0</v>
      </c>
      <c r="O106" s="1">
        <f t="shared" si="25"/>
        <v>0</v>
      </c>
      <c r="P106" s="1">
        <v>0</v>
      </c>
      <c r="Q106" s="1">
        <f t="shared" si="26"/>
        <v>0</v>
      </c>
      <c r="R106" s="3">
        <v>0</v>
      </c>
      <c r="S106" s="3">
        <v>0</v>
      </c>
      <c r="T106" s="1">
        <v>0</v>
      </c>
    </row>
    <row r="107" spans="1:20" x14ac:dyDescent="0.25">
      <c r="A107" s="1">
        <v>95</v>
      </c>
      <c r="B107" t="s">
        <v>8</v>
      </c>
      <c r="C107" t="s">
        <v>6</v>
      </c>
      <c r="D107" s="2" t="s">
        <v>23</v>
      </c>
      <c r="E107" s="4">
        <v>12</v>
      </c>
      <c r="F107" s="1">
        <v>9579</v>
      </c>
      <c r="G107" s="1">
        <f t="shared" si="34"/>
        <v>2177.0454545454545</v>
      </c>
      <c r="H107" s="1">
        <v>6276</v>
      </c>
      <c r="I107" s="1">
        <v>19596</v>
      </c>
      <c r="J107" s="1">
        <f t="shared" si="33"/>
        <v>1394.6666666666667</v>
      </c>
      <c r="K107" s="1">
        <f t="shared" si="32"/>
        <v>3266</v>
      </c>
      <c r="L107" s="1">
        <v>19985</v>
      </c>
      <c r="M107" s="1">
        <f t="shared" si="24"/>
        <v>3997</v>
      </c>
      <c r="N107" s="1">
        <v>13358</v>
      </c>
      <c r="O107" s="1">
        <f t="shared" si="25"/>
        <v>4452.666666666667</v>
      </c>
      <c r="P107" s="1">
        <v>7511</v>
      </c>
      <c r="Q107" s="1">
        <f t="shared" si="26"/>
        <v>751.1</v>
      </c>
      <c r="R107" s="3">
        <v>8.8699999999999992</v>
      </c>
      <c r="S107" s="3">
        <v>1.63</v>
      </c>
      <c r="T107" s="1">
        <v>60450</v>
      </c>
    </row>
    <row r="108" spans="1:20" x14ac:dyDescent="0.25">
      <c r="A108" s="1">
        <v>96</v>
      </c>
      <c r="B108" t="s">
        <v>8</v>
      </c>
      <c r="C108" t="s">
        <v>8</v>
      </c>
      <c r="D108" s="2" t="s">
        <v>23</v>
      </c>
      <c r="E108" s="4">
        <v>12</v>
      </c>
      <c r="F108" s="1">
        <v>16508</v>
      </c>
      <c r="G108" s="1">
        <f t="shared" si="34"/>
        <v>3751.818181818182</v>
      </c>
      <c r="H108" s="1">
        <v>10496</v>
      </c>
      <c r="I108" s="1">
        <v>32910</v>
      </c>
      <c r="J108" s="1">
        <f t="shared" si="33"/>
        <v>2332.4444444444443</v>
      </c>
      <c r="K108" s="1">
        <f t="shared" si="32"/>
        <v>5485</v>
      </c>
      <c r="L108" s="1">
        <v>34340</v>
      </c>
      <c r="M108" s="1">
        <f t="shared" si="24"/>
        <v>6868</v>
      </c>
      <c r="N108" s="1">
        <v>22922</v>
      </c>
      <c r="O108" s="1">
        <f t="shared" si="25"/>
        <v>7640.666666666667</v>
      </c>
      <c r="P108" s="1">
        <v>13363</v>
      </c>
      <c r="Q108" s="1">
        <f t="shared" si="26"/>
        <v>1336.3</v>
      </c>
      <c r="R108" s="3">
        <v>8.85</v>
      </c>
      <c r="S108" s="3">
        <v>1.76</v>
      </c>
      <c r="T108" s="1">
        <v>103535</v>
      </c>
    </row>
    <row r="109" spans="1:20" x14ac:dyDescent="0.25">
      <c r="D109" s="2" t="s">
        <v>23</v>
      </c>
      <c r="E109" s="4">
        <v>12</v>
      </c>
      <c r="T109" s="1">
        <v>134931</v>
      </c>
    </row>
    <row r="110" spans="1:20" x14ac:dyDescent="0.25">
      <c r="A110" s="1">
        <v>97</v>
      </c>
      <c r="B110" t="s">
        <v>3</v>
      </c>
      <c r="C110" t="s">
        <v>4</v>
      </c>
      <c r="D110" s="2" t="s">
        <v>30</v>
      </c>
      <c r="F110" s="1">
        <v>90731</v>
      </c>
      <c r="G110" s="1">
        <v>20754</v>
      </c>
      <c r="H110" s="1">
        <v>118487</v>
      </c>
      <c r="I110" s="1">
        <v>140255</v>
      </c>
      <c r="J110" s="1">
        <v>26693</v>
      </c>
      <c r="K110" s="1">
        <v>23376</v>
      </c>
      <c r="L110" s="1">
        <v>244657</v>
      </c>
      <c r="M110" s="1">
        <v>48931</v>
      </c>
      <c r="N110" s="1">
        <v>165756</v>
      </c>
      <c r="O110" s="1">
        <v>55252</v>
      </c>
      <c r="P110" s="1">
        <v>144555</v>
      </c>
      <c r="Q110" s="1">
        <v>14456</v>
      </c>
      <c r="R110" s="3">
        <v>180</v>
      </c>
      <c r="S110" s="3">
        <v>25.97</v>
      </c>
      <c r="T110" s="1">
        <v>690223</v>
      </c>
    </row>
    <row r="111" spans="1:20" x14ac:dyDescent="0.25">
      <c r="A111" s="1">
        <v>98</v>
      </c>
      <c r="B111" t="s">
        <v>3</v>
      </c>
      <c r="C111" t="s">
        <v>5</v>
      </c>
      <c r="D111" s="2">
        <v>2022</v>
      </c>
      <c r="F111" s="1">
        <v>19543</v>
      </c>
      <c r="G111" s="1">
        <v>4462</v>
      </c>
      <c r="H111" s="1">
        <v>37122</v>
      </c>
      <c r="I111" s="1">
        <v>31045</v>
      </c>
      <c r="J111" s="1">
        <v>8493</v>
      </c>
      <c r="K111" s="1">
        <v>5174</v>
      </c>
      <c r="L111" s="1">
        <v>75498</v>
      </c>
      <c r="M111" s="1">
        <v>15100</v>
      </c>
      <c r="N111" s="1">
        <v>37039</v>
      </c>
      <c r="O111" s="1">
        <v>12346</v>
      </c>
      <c r="P111" s="1">
        <v>28268</v>
      </c>
      <c r="Q111" s="1">
        <v>2827</v>
      </c>
      <c r="R111" s="3">
        <v>409.64</v>
      </c>
      <c r="S111" s="3">
        <v>24.99</v>
      </c>
      <c r="T111" s="1">
        <v>171850</v>
      </c>
    </row>
    <row r="112" spans="1:20" x14ac:dyDescent="0.25">
      <c r="A112" s="1">
        <v>99</v>
      </c>
      <c r="B112" t="s">
        <v>3</v>
      </c>
      <c r="C112" t="s">
        <v>6</v>
      </c>
      <c r="D112" s="2">
        <v>2022</v>
      </c>
      <c r="F112" s="1">
        <v>105879</v>
      </c>
      <c r="G112" s="1">
        <v>24186</v>
      </c>
      <c r="H112" s="1">
        <v>175992</v>
      </c>
      <c r="I112" s="1">
        <v>161703</v>
      </c>
      <c r="J112" s="1">
        <v>40310</v>
      </c>
      <c r="K112" s="1">
        <v>26951</v>
      </c>
      <c r="L112" s="1">
        <v>316655</v>
      </c>
      <c r="M112" s="1">
        <v>63331</v>
      </c>
      <c r="N112" s="1">
        <v>230362</v>
      </c>
      <c r="O112" s="1">
        <v>76788</v>
      </c>
      <c r="P112" s="1">
        <v>172022</v>
      </c>
      <c r="Q112" s="1">
        <v>17202</v>
      </c>
      <c r="R112" s="3">
        <v>241.62</v>
      </c>
      <c r="S112" s="3">
        <v>23.25</v>
      </c>
      <c r="T112" s="1">
        <v>880362</v>
      </c>
    </row>
    <row r="113" spans="1:20" x14ac:dyDescent="0.25">
      <c r="A113" s="1">
        <v>100</v>
      </c>
      <c r="B113" t="s">
        <v>3</v>
      </c>
      <c r="C113" t="s">
        <v>3</v>
      </c>
      <c r="D113" s="2">
        <v>2022</v>
      </c>
      <c r="F113" s="1">
        <v>216153</v>
      </c>
      <c r="G113" s="1">
        <v>49402</v>
      </c>
      <c r="H113" s="1">
        <v>331601</v>
      </c>
      <c r="I113" s="1">
        <v>333003</v>
      </c>
      <c r="J113" s="1">
        <v>75496</v>
      </c>
      <c r="K113" s="1">
        <v>55501</v>
      </c>
      <c r="L113" s="1">
        <v>636810</v>
      </c>
      <c r="M113" s="1">
        <v>127362</v>
      </c>
      <c r="N113" s="1">
        <v>433157</v>
      </c>
      <c r="O113" s="1">
        <v>144386</v>
      </c>
      <c r="P113" s="1">
        <v>344845</v>
      </c>
      <c r="Q113" s="1">
        <v>33985</v>
      </c>
      <c r="R113" s="3">
        <v>277.14</v>
      </c>
      <c r="S113" s="3">
        <v>74.209999999999994</v>
      </c>
      <c r="T113" s="1">
        <v>1742375</v>
      </c>
    </row>
    <row r="114" spans="1:20" x14ac:dyDescent="0.25">
      <c r="A114" s="1">
        <v>101</v>
      </c>
      <c r="B114" t="s">
        <v>8</v>
      </c>
      <c r="C114" t="s">
        <v>4</v>
      </c>
      <c r="D114" s="2">
        <v>2022</v>
      </c>
      <c r="F114" s="1">
        <v>138588</v>
      </c>
      <c r="G114" s="1">
        <v>31795</v>
      </c>
      <c r="H114" s="1">
        <v>104172</v>
      </c>
      <c r="I114" s="1">
        <v>256588</v>
      </c>
      <c r="J114" s="1">
        <v>23725</v>
      </c>
      <c r="K114" s="1">
        <v>42765</v>
      </c>
      <c r="L114" s="1">
        <v>288809</v>
      </c>
      <c r="M114" s="1">
        <v>57762</v>
      </c>
      <c r="N114" s="1">
        <v>215731</v>
      </c>
      <c r="O114" s="1">
        <v>71910</v>
      </c>
      <c r="P114" s="1">
        <v>139374</v>
      </c>
      <c r="Q114" s="1">
        <v>13937</v>
      </c>
      <c r="R114" s="3">
        <v>130.05000000000001</v>
      </c>
      <c r="S114" s="3">
        <v>26.41</v>
      </c>
      <c r="T114" s="1">
        <v>899902</v>
      </c>
    </row>
    <row r="115" spans="1:20" x14ac:dyDescent="0.25">
      <c r="A115" s="1">
        <v>102</v>
      </c>
      <c r="B115" t="s">
        <v>8</v>
      </c>
      <c r="C115" t="s">
        <v>5</v>
      </c>
      <c r="D115" s="2">
        <v>2022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3">
        <v>0</v>
      </c>
      <c r="S115" s="3">
        <v>0</v>
      </c>
      <c r="T115" s="1">
        <v>0</v>
      </c>
    </row>
    <row r="116" spans="1:20" x14ac:dyDescent="0.25">
      <c r="A116" s="1">
        <v>103</v>
      </c>
      <c r="B116" t="s">
        <v>8</v>
      </c>
      <c r="C116" t="s">
        <v>6</v>
      </c>
      <c r="D116" s="2">
        <v>2022</v>
      </c>
      <c r="F116" s="1">
        <v>255354</v>
      </c>
      <c r="G116" s="1">
        <v>58546</v>
      </c>
      <c r="H116" s="1">
        <v>214872</v>
      </c>
      <c r="I116" s="1">
        <v>470472</v>
      </c>
      <c r="J116" s="1">
        <v>49220</v>
      </c>
      <c r="K116" s="1">
        <v>78412</v>
      </c>
      <c r="L116" s="1">
        <v>541880</v>
      </c>
      <c r="M116" s="1">
        <v>108376</v>
      </c>
      <c r="N116" s="1">
        <v>448703</v>
      </c>
      <c r="O116" s="1">
        <v>149568</v>
      </c>
      <c r="P116" s="1">
        <v>241846</v>
      </c>
      <c r="Q116" s="1">
        <v>24185</v>
      </c>
      <c r="R116" s="3">
        <v>145.11000000000001</v>
      </c>
      <c r="S116" s="3">
        <v>22.11</v>
      </c>
      <c r="T116" s="1">
        <v>1702901</v>
      </c>
    </row>
    <row r="117" spans="1:20" x14ac:dyDescent="0.25">
      <c r="A117" s="1">
        <v>104</v>
      </c>
      <c r="B117" t="s">
        <v>8</v>
      </c>
      <c r="C117" t="s">
        <v>8</v>
      </c>
      <c r="D117" s="2">
        <v>2022</v>
      </c>
      <c r="F117" s="1">
        <v>393942</v>
      </c>
      <c r="G117" s="1">
        <v>90341</v>
      </c>
      <c r="H117" s="1">
        <v>319044</v>
      </c>
      <c r="I117" s="1">
        <v>727060</v>
      </c>
      <c r="J117" s="1">
        <v>72945</v>
      </c>
      <c r="K117" s="1">
        <v>121177</v>
      </c>
      <c r="L117" s="1">
        <v>830689</v>
      </c>
      <c r="M117" s="1">
        <v>166152</v>
      </c>
      <c r="N117" s="1">
        <v>664434</v>
      </c>
      <c r="O117" s="1">
        <v>221278</v>
      </c>
      <c r="P117" s="1">
        <v>381220</v>
      </c>
      <c r="Q117" s="1">
        <v>38122</v>
      </c>
      <c r="R117" s="3">
        <v>92</v>
      </c>
      <c r="S117" s="3">
        <v>48.52</v>
      </c>
      <c r="T117" s="1">
        <v>2602803</v>
      </c>
    </row>
    <row r="118" spans="1:20" x14ac:dyDescent="0.25">
      <c r="D118" s="2" t="s">
        <v>30</v>
      </c>
      <c r="T118" s="1">
        <v>4345178</v>
      </c>
    </row>
    <row r="120" spans="1:20" x14ac:dyDescent="0.25">
      <c r="E120" s="2"/>
      <c r="J12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Cyclistic trip 2022 Model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ANANTHARAMAN</dc:creator>
  <cp:lastModifiedBy>ANANTHARAMAN</cp:lastModifiedBy>
  <dcterms:created xsi:type="dcterms:W3CDTF">2023-03-14T05:43:13Z</dcterms:created>
  <dcterms:modified xsi:type="dcterms:W3CDTF">2023-03-25T08:51:30Z</dcterms:modified>
</cp:coreProperties>
</file>