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pman\Repos\covid_risk_score\doc\"/>
    </mc:Choice>
  </mc:AlternateContent>
  <xr:revisionPtr revIDLastSave="0" documentId="13_ncr:1_{4009A2FC-BB27-4534-99FB-EFB53F539FD1}" xr6:coauthVersionLast="44" xr6:coauthVersionMax="44" xr10:uidLastSave="{00000000-0000-0000-0000-000000000000}"/>
  <bookViews>
    <workbookView xWindow="10605" yWindow="-405" windowWidth="20730" windowHeight="11160" firstSheet="1" activeTab="1" xr2:uid="{F2E07857-7E52-41DE-9EE1-01627E19B126}"/>
  </bookViews>
  <sheets>
    <sheet name="Data and methodology" sheetId="3" r:id="rId1"/>
    <sheet name="Odds ratios for app" sheetId="1" r:id="rId2"/>
    <sheet name="Calc hospital ratios" sheetId="2" r:id="rId3"/>
    <sheet name="Calc death rat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4" l="1"/>
  <c r="C10" i="4"/>
  <c r="F2" i="4" l="1"/>
  <c r="E2" i="4"/>
  <c r="H2" i="4"/>
  <c r="G2" i="4"/>
  <c r="C7" i="2" l="1"/>
  <c r="D7" i="2" s="1"/>
  <c r="C11" i="2"/>
  <c r="D11" i="2"/>
  <c r="D2" i="2"/>
  <c r="C10" i="2"/>
  <c r="D10" i="2" s="1"/>
  <c r="C9" i="2"/>
  <c r="D9" i="2" s="1"/>
  <c r="C8" i="2"/>
  <c r="D8" i="2" s="1"/>
  <c r="C6" i="2"/>
  <c r="D6" i="2" s="1"/>
  <c r="C5" i="2"/>
  <c r="D5" i="2" s="1"/>
  <c r="C4" i="2"/>
  <c r="D4" i="2" s="1"/>
  <c r="F4" i="2" s="1"/>
  <c r="C3" i="2"/>
  <c r="D3" i="2" s="1"/>
  <c r="C2" i="2"/>
  <c r="F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tc={C38A0EDC-4FB0-4685-A489-4DB24ADD9BD0}</author>
    <author>tc={E419212A-5901-437F-ADCB-180CABA12709}</author>
  </authors>
  <commentList>
    <comment ref="G6" authorId="0" shapeId="0" xr:uid="{C38A0EDC-4FB0-4685-A489-4DB24ADD9BD0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up to 1 from .95</t>
      </text>
    </comment>
    <comment ref="C9" authorId="1" shapeId="0" xr:uid="{E419212A-5901-437F-ADCB-180CABA12709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up to 1 from .7</t>
      </text>
    </comment>
  </commentList>
</comments>
</file>

<file path=xl/sharedStrings.xml><?xml version="1.0" encoding="utf-8"?>
<sst xmlns="http://schemas.openxmlformats.org/spreadsheetml/2006/main" count="95" uniqueCount="66">
  <si>
    <t>hospitalization</t>
  </si>
  <si>
    <t>ICU</t>
  </si>
  <si>
    <t>death</t>
  </si>
  <si>
    <t>https://www.cdc.gov/mmwr/volumes/69/wr/mm6925e1.htm?s_cid=mm6925e1_e&amp;deliveryName=USCDC_921-DM30747#F1_down</t>
  </si>
  <si>
    <t>Renal</t>
  </si>
  <si>
    <t>Diabetes</t>
  </si>
  <si>
    <t>Hypertension</t>
  </si>
  <si>
    <t>Smoker</t>
  </si>
  <si>
    <t>Respiratory</t>
  </si>
  <si>
    <t>Other</t>
  </si>
  <si>
    <t>Cardiovascular</t>
  </si>
  <si>
    <t>Immuno</t>
  </si>
  <si>
    <t>Line</t>
  </si>
  <si>
    <t>Line length</t>
  </si>
  <si>
    <t>Log odds</t>
  </si>
  <si>
    <t>odds</t>
  </si>
  <si>
    <t>check</t>
  </si>
  <si>
    <t>error</t>
  </si>
  <si>
    <t>Kidney disease</t>
  </si>
  <si>
    <t>Smoking</t>
  </si>
  <si>
    <t>Reference</t>
  </si>
  <si>
    <t>test point odds 1</t>
  </si>
  <si>
    <t>test point log odds 10</t>
  </si>
  <si>
    <t>test point log odds .1</t>
  </si>
  <si>
    <t>Hospitalization study notes:</t>
  </si>
  <si>
    <t>Source:</t>
  </si>
  <si>
    <t>CDC</t>
  </si>
  <si>
    <t>Link:</t>
  </si>
  <si>
    <t xml:space="preserve">Sample: </t>
  </si>
  <si>
    <t>Publication date:</t>
  </si>
  <si>
    <t>ICU study notes</t>
  </si>
  <si>
    <t>Other notes:</t>
  </si>
  <si>
    <t>Mutually adjusted:</t>
  </si>
  <si>
    <t>Yes</t>
  </si>
  <si>
    <t>Some points are esimated from plot (see ppt file)</t>
  </si>
  <si>
    <t>Death study notes</t>
  </si>
  <si>
    <t>OpenSAFELY</t>
  </si>
  <si>
    <t>https://www.medrxiv.org/content/10.1101/2020.05.06.20092999v1.full.pdf</t>
  </si>
  <si>
    <t xml:space="preserve">Population: </t>
  </si>
  <si>
    <t>Sample of 531 pateitns in Atlanta, COVID patients in hospital and not in hospital, April-March 2020</t>
  </si>
  <si>
    <t xml:space="preserve">Population of 17,425,445 people (both with and without COVID) from England's NHS HER, Feurary-April 2020 </t>
  </si>
  <si>
    <t>2020 June</t>
  </si>
  <si>
    <t>2020 May</t>
  </si>
  <si>
    <t>Target CFR</t>
  </si>
  <si>
    <t>N</t>
  </si>
  <si>
    <t>deaths</t>
  </si>
  <si>
    <t>Estimated COVID cases</t>
  </si>
  <si>
    <t>Estimated incidence rate</t>
  </si>
  <si>
    <t>Check CFR</t>
  </si>
  <si>
    <t>1) For estimating number of cases - assumes CFR is the same in NHS HER population as general population</t>
  </si>
  <si>
    <t>Condition</t>
  </si>
  <si>
    <t>Estimated healthy people</t>
  </si>
  <si>
    <t>aOR (fully adjusted)</t>
  </si>
  <si>
    <t>category</t>
  </si>
  <si>
    <t>controlled</t>
  </si>
  <si>
    <t>uncontrolled</t>
  </si>
  <si>
    <t>unknown (no recent measure)</t>
  </si>
  <si>
    <t>overall</t>
  </si>
  <si>
    <t>?</t>
  </si>
  <si>
    <t>total</t>
  </si>
  <si>
    <t>current</t>
  </si>
  <si>
    <t>ex</t>
  </si>
  <si>
    <t>March</t>
  </si>
  <si>
    <t>June</t>
  </si>
  <si>
    <t>Cases where OR is not directly from literature are highlighted</t>
  </si>
  <si>
    <r>
      <t xml:space="preserve">Outcome is risk of death in entire population, </t>
    </r>
    <r>
      <rPr>
        <b/>
        <sz val="11"/>
        <color theme="1"/>
        <rFont val="Calibri"/>
        <family val="2"/>
        <scheme val="minor"/>
      </rPr>
      <t>not conditioned on having COVID. This is applicable if we assume infection rates are constant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</si>
</sst>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17" fontId="0" fillId="0" borderId="0" xfId="0" applyNumberFormat="1" applyAlignment="1">
      <alignment horizontal="left" vertical="center" wrapText="1"/>
    </xf>
    <xf numFmtId="0" fontId="2" fillId="0" borderId="0" xfId="1" applyAlignment="1">
      <alignment wrapText="1"/>
    </xf>
    <xf numFmtId="16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7" fontId="0" fillId="0" borderId="0" xfId="0" applyNumberFormat="1"/>
    <xf numFmtId="0" fontId="1" fillId="2" borderId="0" xfId="0" applyFont="1" applyFill="1"/>
    <xf numFmtId="3" fontId="0" fillId="0" borderId="0" xfId="0" applyNumberFormat="1"/>
    <xf numFmtId="2" fontId="1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2" borderId="0" xfId="0" applyNumberFormat="1" applyFont="1" applyFill="1" applyAlignment="1">
      <alignment horizontal="lef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Lipman" id="{8D3E2C0F-4A3B-4698-B547-21D7821E0DE5}" userId="S::ELipman@mathematica-mpr.com::c709206b-1260-4a78-bf9b-8aa5a208ba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0-06-23T21:31:55.87" personId="{8D3E2C0F-4A3B-4698-B547-21D7821E0DE5}" id="{C38A0EDC-4FB0-4685-A489-4DB24ADD9BD0}">
    <text>Brought up to 1 from .95</text>
  </threadedComment>
  <threadedComment ref="C9" dT="2020-06-23T21:16:18.73" personId="{8D3E2C0F-4A3B-4698-B547-21D7821E0DE5}" id="{E419212A-5901-437F-ADCB-180CABA12709}">
    <text>Brought up to 1 from .7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0.05.06.20092999v1.full.pdf" TargetMode="External"/><Relationship Id="rId1" Type="http://schemas.openxmlformats.org/officeDocument/2006/relationships/hyperlink" Target="https://www.cdc.gov/mmwr/volumes/69/wr/mm6925e1.htm?s_cid=mm6925e1_e&amp;deliveryName=USCDC_921-DM3074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4AB8-B5B9-4996-8D6E-379FBB0299BF}">
  <dimension ref="A1:B23"/>
  <sheetViews>
    <sheetView topLeftCell="A10" workbookViewId="0">
      <selection activeCell="B28" sqref="B28"/>
    </sheetView>
  </sheetViews>
  <sheetFormatPr defaultRowHeight="15" x14ac:dyDescent="0.25"/>
  <cols>
    <col min="1" max="1" width="15.7109375" bestFit="1" customWidth="1"/>
    <col min="2" max="2" width="61" style="6" customWidth="1"/>
  </cols>
  <sheetData>
    <row r="1" spans="1:2" x14ac:dyDescent="0.25">
      <c r="A1" s="1" t="s">
        <v>24</v>
      </c>
    </row>
    <row r="2" spans="1:2" x14ac:dyDescent="0.25">
      <c r="A2" t="s">
        <v>25</v>
      </c>
      <c r="B2" s="6" t="s">
        <v>26</v>
      </c>
    </row>
    <row r="3" spans="1:2" ht="30" x14ac:dyDescent="0.25">
      <c r="A3" t="s">
        <v>27</v>
      </c>
      <c r="B3" s="7" t="s">
        <v>3</v>
      </c>
    </row>
    <row r="4" spans="1:2" x14ac:dyDescent="0.25">
      <c r="A4" t="s">
        <v>29</v>
      </c>
      <c r="B4" s="8" t="s">
        <v>41</v>
      </c>
    </row>
    <row r="5" spans="1:2" ht="30" x14ac:dyDescent="0.25">
      <c r="A5" t="s">
        <v>38</v>
      </c>
      <c r="B5" s="6" t="s">
        <v>39</v>
      </c>
    </row>
    <row r="6" spans="1:2" x14ac:dyDescent="0.25">
      <c r="A6" t="s">
        <v>32</v>
      </c>
      <c r="B6" s="6" t="s">
        <v>33</v>
      </c>
    </row>
    <row r="7" spans="1:2" x14ac:dyDescent="0.25">
      <c r="A7" t="s">
        <v>31</v>
      </c>
      <c r="B7" s="6" t="s">
        <v>34</v>
      </c>
    </row>
    <row r="9" spans="1:2" x14ac:dyDescent="0.25">
      <c r="A9" s="1" t="s">
        <v>30</v>
      </c>
    </row>
    <row r="10" spans="1:2" x14ac:dyDescent="0.25">
      <c r="A10" t="s">
        <v>25</v>
      </c>
    </row>
    <row r="11" spans="1:2" x14ac:dyDescent="0.25">
      <c r="A11" t="s">
        <v>27</v>
      </c>
    </row>
    <row r="12" spans="1:2" x14ac:dyDescent="0.25">
      <c r="A12" t="s">
        <v>29</v>
      </c>
    </row>
    <row r="13" spans="1:2" x14ac:dyDescent="0.25">
      <c r="A13" t="s">
        <v>28</v>
      </c>
    </row>
    <row r="14" spans="1:2" x14ac:dyDescent="0.25">
      <c r="A14" t="s">
        <v>32</v>
      </c>
    </row>
    <row r="15" spans="1:2" x14ac:dyDescent="0.25">
      <c r="A15" t="s">
        <v>31</v>
      </c>
    </row>
    <row r="17" spans="1:2" x14ac:dyDescent="0.25">
      <c r="A17" s="1" t="s">
        <v>35</v>
      </c>
    </row>
    <row r="18" spans="1:2" x14ac:dyDescent="0.25">
      <c r="A18" t="s">
        <v>25</v>
      </c>
      <c r="B18" s="6" t="s">
        <v>36</v>
      </c>
    </row>
    <row r="19" spans="1:2" ht="30" x14ac:dyDescent="0.25">
      <c r="A19" t="s">
        <v>27</v>
      </c>
      <c r="B19" s="9" t="s">
        <v>37</v>
      </c>
    </row>
    <row r="20" spans="1:2" x14ac:dyDescent="0.25">
      <c r="A20" t="s">
        <v>29</v>
      </c>
      <c r="B20" s="10" t="s">
        <v>42</v>
      </c>
    </row>
    <row r="21" spans="1:2" ht="30" x14ac:dyDescent="0.25">
      <c r="A21" t="s">
        <v>28</v>
      </c>
      <c r="B21" s="11" t="s">
        <v>40</v>
      </c>
    </row>
    <row r="22" spans="1:2" x14ac:dyDescent="0.25">
      <c r="A22" t="s">
        <v>32</v>
      </c>
      <c r="B22" s="6" t="s">
        <v>33</v>
      </c>
    </row>
    <row r="23" spans="1:2" ht="44.25" customHeight="1" x14ac:dyDescent="0.25">
      <c r="A23" s="4" t="s">
        <v>31</v>
      </c>
      <c r="B23" s="5" t="s">
        <v>65</v>
      </c>
    </row>
  </sheetData>
  <hyperlinks>
    <hyperlink ref="B3" r:id="rId1" location="F1_down" display="https://www.cdc.gov/mmwr/volumes/69/wr/mm6925e1.htm?s_cid=mm6925e1_e&amp;deliveryName=USCDC_921-DM30747 - F1_down" xr:uid="{C4128523-1D22-4506-B540-6305E3743FC6}"/>
    <hyperlink ref="B19" r:id="rId2" xr:uid="{0A8EE84C-479D-4B3C-A99E-BD5E48C5E7E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4789-FE1E-4700-85D9-429D138DADB9}">
  <dimension ref="A1:G35"/>
  <sheetViews>
    <sheetView tabSelected="1" workbookViewId="0">
      <selection activeCell="C3" sqref="C3"/>
    </sheetView>
  </sheetViews>
  <sheetFormatPr defaultRowHeight="15" x14ac:dyDescent="0.25"/>
  <cols>
    <col min="1" max="1" width="18.85546875" customWidth="1"/>
    <col min="2" max="2" width="7.140625" bestFit="1" customWidth="1"/>
  </cols>
  <sheetData>
    <row r="1" spans="1:7" x14ac:dyDescent="0.25">
      <c r="B1" s="23" t="s">
        <v>0</v>
      </c>
      <c r="C1" s="23"/>
      <c r="D1" s="23" t="s">
        <v>1</v>
      </c>
      <c r="E1" s="23"/>
      <c r="F1" s="23" t="s">
        <v>2</v>
      </c>
      <c r="G1" s="23"/>
    </row>
    <row r="2" spans="1:7" x14ac:dyDescent="0.25">
      <c r="B2" s="16" t="s">
        <v>62</v>
      </c>
      <c r="C2" t="s">
        <v>63</v>
      </c>
      <c r="D2" s="16" t="s">
        <v>62</v>
      </c>
      <c r="E2" t="s">
        <v>63</v>
      </c>
      <c r="F2" s="16" t="s">
        <v>62</v>
      </c>
      <c r="G2" t="s">
        <v>63</v>
      </c>
    </row>
    <row r="3" spans="1:7" x14ac:dyDescent="0.25">
      <c r="A3" t="s">
        <v>4</v>
      </c>
      <c r="B3">
        <v>10.17</v>
      </c>
      <c r="C3">
        <v>2.6</v>
      </c>
      <c r="D3">
        <v>5.82</v>
      </c>
      <c r="F3">
        <v>6.11</v>
      </c>
      <c r="G3" s="20">
        <v>1.72</v>
      </c>
    </row>
    <row r="4" spans="1:7" x14ac:dyDescent="0.25">
      <c r="A4" t="s">
        <v>10</v>
      </c>
      <c r="B4">
        <v>6.6</v>
      </c>
      <c r="C4">
        <v>1.4</v>
      </c>
      <c r="D4">
        <v>4.88</v>
      </c>
      <c r="F4">
        <v>7.43</v>
      </c>
      <c r="G4" s="20">
        <v>1.27</v>
      </c>
    </row>
    <row r="5" spans="1:7" x14ac:dyDescent="0.25">
      <c r="A5" t="s">
        <v>5</v>
      </c>
      <c r="B5">
        <v>5</v>
      </c>
      <c r="C5">
        <v>3.1</v>
      </c>
      <c r="D5">
        <v>4.57</v>
      </c>
      <c r="F5">
        <v>4.7</v>
      </c>
      <c r="G5" s="20">
        <v>1.79</v>
      </c>
    </row>
    <row r="6" spans="1:7" x14ac:dyDescent="0.25">
      <c r="A6" t="s">
        <v>6</v>
      </c>
      <c r="B6">
        <v>5</v>
      </c>
      <c r="C6">
        <v>1.1000000000000001</v>
      </c>
      <c r="D6">
        <v>4.57</v>
      </c>
      <c r="F6">
        <v>4.7</v>
      </c>
      <c r="G6" s="22">
        <v>1</v>
      </c>
    </row>
    <row r="7" spans="1:7" x14ac:dyDescent="0.25">
      <c r="A7" t="s">
        <v>7</v>
      </c>
      <c r="B7">
        <v>2.67</v>
      </c>
      <c r="C7">
        <v>2.2999999999999998</v>
      </c>
      <c r="D7">
        <v>2.64</v>
      </c>
      <c r="F7">
        <v>6.11</v>
      </c>
      <c r="G7" s="20">
        <v>1.1200000000000001</v>
      </c>
    </row>
    <row r="8" spans="1:7" x14ac:dyDescent="0.25">
      <c r="A8" t="s">
        <v>11</v>
      </c>
      <c r="B8">
        <v>2.58</v>
      </c>
      <c r="C8" s="3">
        <v>2.58</v>
      </c>
      <c r="D8">
        <v>2.86</v>
      </c>
      <c r="F8">
        <v>6.11</v>
      </c>
      <c r="G8" s="20">
        <v>1.69</v>
      </c>
    </row>
    <row r="9" spans="1:7" x14ac:dyDescent="0.25">
      <c r="A9" t="s">
        <v>8</v>
      </c>
      <c r="B9">
        <v>2.5299999999999998</v>
      </c>
      <c r="C9" s="3">
        <v>1</v>
      </c>
      <c r="D9">
        <v>2.83</v>
      </c>
      <c r="F9">
        <v>3.59</v>
      </c>
      <c r="G9" s="20">
        <v>1.78</v>
      </c>
    </row>
    <row r="10" spans="1:7" x14ac:dyDescent="0.25">
      <c r="A10" t="s">
        <v>9</v>
      </c>
      <c r="B10">
        <v>4.21</v>
      </c>
      <c r="C10" s="3">
        <v>4.21</v>
      </c>
      <c r="D10">
        <v>3.33</v>
      </c>
      <c r="F10">
        <v>6.11</v>
      </c>
      <c r="G10" s="22">
        <v>6.11</v>
      </c>
    </row>
    <row r="12" spans="1:7" x14ac:dyDescent="0.25">
      <c r="A12" s="17" t="s">
        <v>64</v>
      </c>
    </row>
    <row r="35" ht="42" customHeight="1" x14ac:dyDescent="0.25"/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2EF7-39B6-418D-96D3-2336859E22BB}">
  <dimension ref="A1:F11"/>
  <sheetViews>
    <sheetView workbookViewId="0">
      <selection activeCell="C3" sqref="C3"/>
    </sheetView>
  </sheetViews>
  <sheetFormatPr defaultRowHeight="15" x14ac:dyDescent="0.25"/>
  <cols>
    <col min="1" max="1" width="20.140625" bestFit="1" customWidth="1"/>
    <col min="4" max="4" width="9.140625" style="2"/>
  </cols>
  <sheetData>
    <row r="1" spans="1:6" x14ac:dyDescent="0.25">
      <c r="A1" t="s">
        <v>12</v>
      </c>
      <c r="B1" t="s">
        <v>13</v>
      </c>
      <c r="C1" t="s">
        <v>14</v>
      </c>
      <c r="D1" s="2" t="s">
        <v>15</v>
      </c>
      <c r="E1" s="1" t="s">
        <v>16</v>
      </c>
      <c r="F1" t="s">
        <v>17</v>
      </c>
    </row>
    <row r="2" spans="1:6" x14ac:dyDescent="0.25">
      <c r="A2" t="s">
        <v>5</v>
      </c>
      <c r="B2">
        <v>1.24</v>
      </c>
      <c r="C2">
        <f>B2/$B$8</f>
        <v>0.51028806584362141</v>
      </c>
      <c r="D2" s="2">
        <f>10^C2</f>
        <v>3.2380836654601564</v>
      </c>
      <c r="E2" s="1">
        <v>3.1</v>
      </c>
      <c r="F2">
        <f>(D2-E2)/E2</f>
        <v>4.4543117890372991E-2</v>
      </c>
    </row>
    <row r="3" spans="1:6" x14ac:dyDescent="0.25">
      <c r="A3" t="s">
        <v>18</v>
      </c>
      <c r="B3">
        <v>1</v>
      </c>
      <c r="C3">
        <f t="shared" ref="C3:C11" si="0">B3/$B$8</f>
        <v>0.41152263374485593</v>
      </c>
      <c r="D3" s="2">
        <f t="shared" ref="D3:D11" si="1">10^C3</f>
        <v>2.5794233904725603</v>
      </c>
      <c r="E3" s="1"/>
    </row>
    <row r="4" spans="1:6" x14ac:dyDescent="0.25">
      <c r="A4" t="s">
        <v>19</v>
      </c>
      <c r="B4">
        <v>0.92</v>
      </c>
      <c r="C4">
        <f t="shared" si="0"/>
        <v>0.37860082304526749</v>
      </c>
      <c r="D4" s="2">
        <f t="shared" si="1"/>
        <v>2.3911169774271364</v>
      </c>
      <c r="E4" s="1">
        <v>2.2999999999999998</v>
      </c>
      <c r="F4">
        <f>(D4-E4)/E4</f>
        <v>3.961607714223328E-2</v>
      </c>
    </row>
    <row r="5" spans="1:6" x14ac:dyDescent="0.25">
      <c r="A5" t="s">
        <v>10</v>
      </c>
      <c r="B5">
        <v>0.36</v>
      </c>
      <c r="C5">
        <f t="shared" si="0"/>
        <v>0.14814814814814814</v>
      </c>
      <c r="D5" s="2">
        <f t="shared" si="1"/>
        <v>1.4065272421052373</v>
      </c>
      <c r="E5" s="1"/>
    </row>
    <row r="6" spans="1:6" x14ac:dyDescent="0.25">
      <c r="A6" t="s">
        <v>6</v>
      </c>
      <c r="B6">
        <v>0.13</v>
      </c>
      <c r="C6">
        <f t="shared" si="0"/>
        <v>5.3497942386831275E-2</v>
      </c>
      <c r="D6" s="2">
        <f t="shared" si="1"/>
        <v>1.1310920303999246</v>
      </c>
      <c r="E6" s="1"/>
    </row>
    <row r="7" spans="1:6" x14ac:dyDescent="0.25">
      <c r="A7" t="s">
        <v>8</v>
      </c>
      <c r="B7">
        <v>-0.38</v>
      </c>
      <c r="C7">
        <f t="shared" ref="C7" si="2">B7/$B$8</f>
        <v>-0.15637860082304525</v>
      </c>
      <c r="D7" s="2">
        <f t="shared" ref="D7" si="3">10^C7</f>
        <v>0.69762397780929575</v>
      </c>
      <c r="E7" s="1"/>
    </row>
    <row r="8" spans="1:6" x14ac:dyDescent="0.25">
      <c r="A8" t="s">
        <v>20</v>
      </c>
      <c r="B8" s="1">
        <v>2.4300000000000002</v>
      </c>
      <c r="C8">
        <f t="shared" si="0"/>
        <v>1</v>
      </c>
      <c r="D8" s="2">
        <f t="shared" si="1"/>
        <v>10</v>
      </c>
      <c r="E8" s="1"/>
    </row>
    <row r="9" spans="1:6" x14ac:dyDescent="0.25">
      <c r="A9" t="s">
        <v>21</v>
      </c>
      <c r="B9">
        <v>0</v>
      </c>
      <c r="C9">
        <f t="shared" si="0"/>
        <v>0</v>
      </c>
      <c r="D9" s="2">
        <f t="shared" si="1"/>
        <v>1</v>
      </c>
      <c r="E9" s="1"/>
    </row>
    <row r="10" spans="1:6" x14ac:dyDescent="0.25">
      <c r="A10" t="s">
        <v>22</v>
      </c>
      <c r="B10">
        <v>2.4300000000000002</v>
      </c>
      <c r="C10">
        <f t="shared" si="0"/>
        <v>1</v>
      </c>
      <c r="D10" s="2">
        <f t="shared" si="1"/>
        <v>10</v>
      </c>
      <c r="E10" s="1"/>
    </row>
    <row r="11" spans="1:6" x14ac:dyDescent="0.25">
      <c r="A11" t="s">
        <v>23</v>
      </c>
      <c r="B11">
        <v>-2.4300000000000002</v>
      </c>
      <c r="C11">
        <f t="shared" si="0"/>
        <v>-1</v>
      </c>
      <c r="D11" s="2">
        <f t="shared" si="1"/>
        <v>0.1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B198-172C-4241-84B1-7346FBD233A4}">
  <dimension ref="A1:H19"/>
  <sheetViews>
    <sheetView topLeftCell="A4" workbookViewId="0">
      <selection activeCell="C14" sqref="C14"/>
    </sheetView>
  </sheetViews>
  <sheetFormatPr defaultRowHeight="15" x14ac:dyDescent="0.25"/>
  <cols>
    <col min="1" max="1" width="28.28515625" style="14" customWidth="1"/>
    <col min="2" max="2" width="28.28515625" style="14" bestFit="1" customWidth="1"/>
    <col min="3" max="3" width="18.85546875" style="14" customWidth="1"/>
    <col min="4" max="4" width="9.140625" style="14"/>
    <col min="5" max="5" width="21.5703125" style="14" bestFit="1" customWidth="1"/>
    <col min="6" max="6" width="21.5703125" style="14" customWidth="1"/>
    <col min="7" max="7" width="23.28515625" style="14" bestFit="1" customWidth="1"/>
    <col min="8" max="8" width="10" style="14" bestFit="1" customWidth="1"/>
    <col min="9" max="16384" width="9.140625" style="14"/>
  </cols>
  <sheetData>
    <row r="1" spans="1:8" x14ac:dyDescent="0.25">
      <c r="A1" s="12" t="s">
        <v>43</v>
      </c>
      <c r="C1" s="12" t="s">
        <v>44</v>
      </c>
      <c r="D1" s="12" t="s">
        <v>45</v>
      </c>
      <c r="E1" s="12" t="s">
        <v>46</v>
      </c>
      <c r="F1" s="12" t="s">
        <v>51</v>
      </c>
      <c r="G1" s="12" t="s">
        <v>47</v>
      </c>
      <c r="H1" s="12" t="s">
        <v>48</v>
      </c>
    </row>
    <row r="2" spans="1:8" x14ac:dyDescent="0.25">
      <c r="A2" s="14">
        <v>1.38E-2</v>
      </c>
      <c r="C2" s="13">
        <v>17425445</v>
      </c>
      <c r="D2" s="13">
        <v>5683</v>
      </c>
      <c r="E2" s="14">
        <f>D2/A2</f>
        <v>411811.59420289856</v>
      </c>
      <c r="F2" s="13">
        <f>C2-E2</f>
        <v>17013633.405797102</v>
      </c>
      <c r="G2" s="15">
        <f>E2/C2</f>
        <v>2.3632773464488197E-2</v>
      </c>
      <c r="H2" s="14">
        <f>D2/E2</f>
        <v>1.38E-2</v>
      </c>
    </row>
    <row r="4" spans="1:8" x14ac:dyDescent="0.25">
      <c r="A4" s="12" t="s">
        <v>50</v>
      </c>
      <c r="B4" s="12" t="s">
        <v>53</v>
      </c>
      <c r="C4" s="12" t="s">
        <v>52</v>
      </c>
      <c r="D4" s="12" t="s">
        <v>44</v>
      </c>
    </row>
    <row r="5" spans="1:8" x14ac:dyDescent="0.25">
      <c r="A5" s="14" t="s">
        <v>4</v>
      </c>
      <c r="C5" s="19">
        <v>1.72</v>
      </c>
    </row>
    <row r="6" spans="1:8" x14ac:dyDescent="0.25">
      <c r="A6" s="14" t="s">
        <v>10</v>
      </c>
      <c r="C6" s="19">
        <v>1.27</v>
      </c>
    </row>
    <row r="7" spans="1:8" x14ac:dyDescent="0.25">
      <c r="A7" s="14" t="s">
        <v>5</v>
      </c>
      <c r="B7" s="14" t="s">
        <v>54</v>
      </c>
      <c r="C7" s="20">
        <v>1.5</v>
      </c>
      <c r="D7" s="18">
        <v>1043176</v>
      </c>
    </row>
    <row r="8" spans="1:8" x14ac:dyDescent="0.25">
      <c r="B8" s="14" t="s">
        <v>55</v>
      </c>
      <c r="C8" s="21">
        <v>2.36</v>
      </c>
      <c r="D8" s="18">
        <v>489297</v>
      </c>
    </row>
    <row r="9" spans="1:8" x14ac:dyDescent="0.25">
      <c r="B9" s="14" t="s">
        <v>56</v>
      </c>
      <c r="C9" s="21">
        <v>1.87</v>
      </c>
      <c r="D9" s="18">
        <v>195243</v>
      </c>
    </row>
    <row r="10" spans="1:8" x14ac:dyDescent="0.25">
      <c r="B10" s="14" t="s">
        <v>57</v>
      </c>
      <c r="C10" s="19">
        <f>SUMPRODUCT(C7:C9,D7:D9)/SUM(D7:D9)</f>
        <v>1.7853682723317954</v>
      </c>
    </row>
    <row r="11" spans="1:8" x14ac:dyDescent="0.25">
      <c r="A11" s="14" t="s">
        <v>6</v>
      </c>
      <c r="C11" s="21">
        <v>0.95</v>
      </c>
    </row>
    <row r="12" spans="1:8" x14ac:dyDescent="0.25">
      <c r="A12" s="14" t="s">
        <v>7</v>
      </c>
      <c r="B12" s="14" t="s">
        <v>61</v>
      </c>
      <c r="C12" s="21">
        <v>1.25</v>
      </c>
      <c r="D12" s="18">
        <v>5737545</v>
      </c>
    </row>
    <row r="13" spans="1:8" x14ac:dyDescent="0.25">
      <c r="B13" s="14" t="s">
        <v>60</v>
      </c>
      <c r="C13" s="20">
        <v>0.88</v>
      </c>
      <c r="D13" s="18">
        <v>2962373</v>
      </c>
    </row>
    <row r="14" spans="1:8" x14ac:dyDescent="0.25">
      <c r="B14" s="14" t="s">
        <v>59</v>
      </c>
      <c r="C14" s="19">
        <f>SUMPRODUCT(C12:C13,D12:D13)/SUM(D12:D13)</f>
        <v>1.1240128343738411</v>
      </c>
    </row>
    <row r="15" spans="1:8" x14ac:dyDescent="0.25">
      <c r="A15" s="14" t="s">
        <v>11</v>
      </c>
      <c r="C15" s="19">
        <v>1.69</v>
      </c>
    </row>
    <row r="16" spans="1:8" x14ac:dyDescent="0.25">
      <c r="A16" s="14" t="s">
        <v>8</v>
      </c>
      <c r="C16" s="19">
        <v>1.78</v>
      </c>
    </row>
    <row r="17" spans="1:3" x14ac:dyDescent="0.25">
      <c r="A17" s="14" t="s">
        <v>9</v>
      </c>
      <c r="C17" s="14" t="s">
        <v>58</v>
      </c>
    </row>
    <row r="19" spans="1:3" x14ac:dyDescent="0.25">
      <c r="A19" s="14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and methodology</vt:lpstr>
      <vt:lpstr>Odds ratios for app</vt:lpstr>
      <vt:lpstr>Calc hospital ratios</vt:lpstr>
      <vt:lpstr>Calc death ratios</vt:lpstr>
    </vt:vector>
  </TitlesOfParts>
  <Company>Mathematica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Lipman</dc:creator>
  <cp:lastModifiedBy>Erin Lipman</cp:lastModifiedBy>
  <dcterms:created xsi:type="dcterms:W3CDTF">2020-06-18T14:54:04Z</dcterms:created>
  <dcterms:modified xsi:type="dcterms:W3CDTF">2020-06-24T21:25:48Z</dcterms:modified>
</cp:coreProperties>
</file>