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_local\Hydrothermal_plume_omics_Zhou_et_al._2020\Energy_distribution_calculation_based_on_MetaG\"/>
    </mc:Choice>
  </mc:AlternateContent>
  <xr:revisionPtr revIDLastSave="0" documentId="13_ncr:1_{6F92F0AB-4E3A-4D91-8A23-A1BF46324750}" xr6:coauthVersionLast="45" xr6:coauthVersionMax="45" xr10:uidLastSave="{00000000-0000-0000-0000-000000000000}"/>
  <bookViews>
    <workbookView xWindow="780" yWindow="780" windowWidth="26265" windowHeight="153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B36" i="1"/>
  <c r="C19" i="1" l="1"/>
  <c r="D19" i="1"/>
  <c r="D34" i="1" s="1"/>
  <c r="E19" i="1"/>
  <c r="F19" i="1"/>
  <c r="G19" i="1"/>
  <c r="G34" i="1" s="1"/>
  <c r="H19" i="1"/>
  <c r="H34" i="1" s="1"/>
  <c r="I19" i="1"/>
  <c r="J19" i="1"/>
  <c r="K19" i="1"/>
  <c r="K34" i="1" s="1"/>
  <c r="L19" i="1"/>
  <c r="L34" i="1" s="1"/>
  <c r="M19" i="1"/>
  <c r="N19" i="1"/>
  <c r="N34" i="1" s="1"/>
  <c r="O19" i="1"/>
  <c r="P19" i="1"/>
  <c r="P34" i="1" s="1"/>
  <c r="Q19" i="1"/>
  <c r="Q34" i="1" s="1"/>
  <c r="R19" i="1"/>
  <c r="R34" i="1" s="1"/>
  <c r="S19" i="1"/>
  <c r="T19" i="1"/>
  <c r="U19" i="1"/>
  <c r="V19" i="1"/>
  <c r="B19" i="1"/>
  <c r="S35" i="1" l="1"/>
  <c r="S34" i="1"/>
  <c r="B35" i="1"/>
  <c r="B34" i="1"/>
  <c r="T33" i="1"/>
  <c r="T34" i="1"/>
  <c r="I35" i="1"/>
  <c r="I34" i="1"/>
  <c r="F32" i="1"/>
  <c r="F34" i="1"/>
  <c r="O35" i="1"/>
  <c r="O34" i="1"/>
  <c r="V35" i="1"/>
  <c r="V34" i="1"/>
  <c r="U33" i="1"/>
  <c r="U34" i="1"/>
  <c r="M35" i="1"/>
  <c r="M34" i="1"/>
  <c r="E33" i="1"/>
  <c r="E34" i="1"/>
  <c r="C33" i="1"/>
  <c r="C34" i="1"/>
  <c r="J35" i="1"/>
  <c r="J34" i="1"/>
  <c r="K35" i="1"/>
  <c r="R35" i="1"/>
  <c r="L33" i="1"/>
  <c r="K33" i="1"/>
  <c r="L35" i="1"/>
  <c r="H35" i="1"/>
  <c r="H33" i="1"/>
  <c r="H32" i="1"/>
  <c r="C35" i="1"/>
  <c r="B33" i="1"/>
  <c r="B32" i="1"/>
  <c r="B37" i="1" s="1"/>
  <c r="B46" i="1" s="1"/>
  <c r="V33" i="1"/>
  <c r="V32" i="1"/>
  <c r="U35" i="1"/>
  <c r="U32" i="1"/>
  <c r="T35" i="1"/>
  <c r="T32" i="1"/>
  <c r="S33" i="1"/>
  <c r="S32" i="1"/>
  <c r="R33" i="1"/>
  <c r="R32" i="1"/>
  <c r="Q32" i="1"/>
  <c r="O32" i="1"/>
  <c r="N33" i="1"/>
  <c r="N35" i="1"/>
  <c r="N32" i="1"/>
  <c r="Q33" i="1"/>
  <c r="Q35" i="1"/>
  <c r="P33" i="1"/>
  <c r="P35" i="1"/>
  <c r="P32" i="1"/>
  <c r="O33" i="1"/>
  <c r="M32" i="1"/>
  <c r="L32" i="1"/>
  <c r="K32" i="1"/>
  <c r="M33" i="1"/>
  <c r="I32" i="1"/>
  <c r="I33" i="1"/>
  <c r="J32" i="1"/>
  <c r="J33" i="1"/>
  <c r="E32" i="1"/>
  <c r="F35" i="1"/>
  <c r="G33" i="1"/>
  <c r="E35" i="1"/>
  <c r="G32" i="1"/>
  <c r="F33" i="1"/>
  <c r="G35" i="1"/>
  <c r="D32" i="1"/>
  <c r="D33" i="1"/>
  <c r="D35" i="1"/>
  <c r="C32" i="1"/>
  <c r="O37" i="1" l="1"/>
  <c r="H37" i="1"/>
  <c r="Q37" i="1"/>
  <c r="Q46" i="1" s="1"/>
  <c r="B44" i="1"/>
  <c r="B43" i="1"/>
  <c r="V37" i="1"/>
  <c r="V43" i="1" s="1"/>
  <c r="T37" i="1"/>
  <c r="T45" i="1" s="1"/>
  <c r="U37" i="1"/>
  <c r="U44" i="1" s="1"/>
  <c r="R37" i="1"/>
  <c r="R42" i="1" s="1"/>
  <c r="S37" i="1"/>
  <c r="O46" i="1"/>
  <c r="O44" i="1"/>
  <c r="O43" i="1"/>
  <c r="O41" i="1"/>
  <c r="O42" i="1"/>
  <c r="P37" i="1"/>
  <c r="O45" i="1"/>
  <c r="N37" i="1"/>
  <c r="M37" i="1"/>
  <c r="M43" i="1" s="1"/>
  <c r="L37" i="1"/>
  <c r="L43" i="1" s="1"/>
  <c r="K37" i="1"/>
  <c r="K41" i="1" s="1"/>
  <c r="I37" i="1"/>
  <c r="I43" i="1" s="1"/>
  <c r="J37" i="1"/>
  <c r="J43" i="1" s="1"/>
  <c r="F37" i="1"/>
  <c r="F45" i="1" s="1"/>
  <c r="G37" i="1"/>
  <c r="E37" i="1"/>
  <c r="E41" i="1" s="1"/>
  <c r="D37" i="1"/>
  <c r="D41" i="1" s="1"/>
  <c r="C37" i="1"/>
  <c r="C41" i="1" s="1"/>
  <c r="B42" i="1"/>
  <c r="B45" i="1"/>
  <c r="B41" i="1"/>
  <c r="Q44" i="1" l="1"/>
  <c r="Q45" i="1"/>
  <c r="Q43" i="1"/>
  <c r="Q41" i="1"/>
  <c r="Q42" i="1"/>
  <c r="U45" i="1"/>
  <c r="H46" i="1"/>
  <c r="H44" i="1"/>
  <c r="H45" i="1"/>
  <c r="H42" i="1"/>
  <c r="H41" i="1"/>
  <c r="H43" i="1"/>
  <c r="V42" i="1"/>
  <c r="U41" i="1"/>
  <c r="U43" i="1"/>
  <c r="M41" i="1"/>
  <c r="L41" i="1"/>
  <c r="R41" i="1"/>
  <c r="T44" i="1"/>
  <c r="T43" i="1"/>
  <c r="R45" i="1"/>
  <c r="T41" i="1"/>
  <c r="V46" i="1"/>
  <c r="V44" i="1"/>
  <c r="V45" i="1"/>
  <c r="V41" i="1"/>
  <c r="U46" i="1"/>
  <c r="U42" i="1"/>
  <c r="T46" i="1"/>
  <c r="T42" i="1"/>
  <c r="S46" i="1"/>
  <c r="S44" i="1"/>
  <c r="S41" i="1"/>
  <c r="S42" i="1"/>
  <c r="S45" i="1"/>
  <c r="R46" i="1"/>
  <c r="R44" i="1"/>
  <c r="R43" i="1"/>
  <c r="S43" i="1"/>
  <c r="N46" i="1"/>
  <c r="N45" i="1"/>
  <c r="P46" i="1"/>
  <c r="P43" i="1"/>
  <c r="P45" i="1"/>
  <c r="N41" i="1"/>
  <c r="P42" i="1"/>
  <c r="N43" i="1"/>
  <c r="P44" i="1"/>
  <c r="N42" i="1"/>
  <c r="P41" i="1"/>
  <c r="N44" i="1"/>
  <c r="L46" i="1"/>
  <c r="L42" i="1"/>
  <c r="L44" i="1"/>
  <c r="L45" i="1"/>
  <c r="M46" i="1"/>
  <c r="M44" i="1"/>
  <c r="K46" i="1"/>
  <c r="K44" i="1"/>
  <c r="K42" i="1"/>
  <c r="K43" i="1"/>
  <c r="K45" i="1"/>
  <c r="M42" i="1"/>
  <c r="M45" i="1"/>
  <c r="J46" i="1"/>
  <c r="J44" i="1"/>
  <c r="J41" i="1"/>
  <c r="J45" i="1"/>
  <c r="I46" i="1"/>
  <c r="I44" i="1"/>
  <c r="I45" i="1"/>
  <c r="I42" i="1"/>
  <c r="J42" i="1"/>
  <c r="I41" i="1"/>
  <c r="G46" i="1"/>
  <c r="G45" i="1"/>
  <c r="F43" i="1"/>
  <c r="E43" i="1"/>
  <c r="G41" i="1"/>
  <c r="F42" i="1"/>
  <c r="E46" i="1"/>
  <c r="E42" i="1"/>
  <c r="F46" i="1"/>
  <c r="F41" i="1"/>
  <c r="F44" i="1"/>
  <c r="E45" i="1"/>
  <c r="G42" i="1"/>
  <c r="G43" i="1"/>
  <c r="E44" i="1"/>
  <c r="G44" i="1"/>
  <c r="D46" i="1"/>
  <c r="D45" i="1"/>
  <c r="D42" i="1"/>
  <c r="D44" i="1"/>
  <c r="D43" i="1"/>
  <c r="C46" i="1"/>
  <c r="C43" i="1"/>
  <c r="C44" i="1"/>
  <c r="C42" i="1"/>
  <c r="C45" i="1"/>
</calcChain>
</file>

<file path=xl/sharedStrings.xml><?xml version="1.0" encoding="utf-8"?>
<sst xmlns="http://schemas.openxmlformats.org/spreadsheetml/2006/main" count="129" uniqueCount="42">
  <si>
    <t>Head</t>
  </si>
  <si>
    <t>CymD.D.LB</t>
  </si>
  <si>
    <t>CymD.D.LRP</t>
  </si>
  <si>
    <t>CymD.D.MRP</t>
  </si>
  <si>
    <t>Electron acceptor|N2O</t>
  </si>
  <si>
    <t>Electron acceptor|NO</t>
  </si>
  <si>
    <t>Electron acceptor|NO2-</t>
  </si>
  <si>
    <t>Electron acceptor|NO3-</t>
  </si>
  <si>
    <t>Electron acceptor|O2-</t>
  </si>
  <si>
    <t>Electron acceptor|S2O32-</t>
  </si>
  <si>
    <t>Electron acceptor|SO32-</t>
  </si>
  <si>
    <t>Electron acceptor|SO42-</t>
  </si>
  <si>
    <t>Electron donor|CH4</t>
  </si>
  <si>
    <t>Electron donor|H2</t>
  </si>
  <si>
    <t>Electron donor|H2S</t>
  </si>
  <si>
    <t>Electron donor|Iron</t>
  </si>
  <si>
    <t>Electron donor|NO2-</t>
  </si>
  <si>
    <t>Electron donor|S0</t>
  </si>
  <si>
    <t>Electron donor|S2O32-</t>
  </si>
  <si>
    <t>Electron donor|SO32-</t>
  </si>
  <si>
    <t>Electron donor|manganese</t>
  </si>
  <si>
    <t>CymD.D.PD</t>
  </si>
  <si>
    <t>CymS.D.B</t>
  </si>
  <si>
    <t>CymS.D.HRP.1</t>
  </si>
  <si>
    <t>CymS.D.LRP.1</t>
  </si>
  <si>
    <t>CymS.D.VD</t>
  </si>
  <si>
    <t>GyBn.D.NBP</t>
  </si>
  <si>
    <t>LBAb.D.HRP</t>
  </si>
  <si>
    <t>LBAb.D.LRP</t>
  </si>
  <si>
    <t>LBAb.D.NBB</t>
  </si>
  <si>
    <t>LBKM.D.HRP</t>
  </si>
  <si>
    <t>LBKM.D.LRP</t>
  </si>
  <si>
    <t>LBKM.D.MRP</t>
  </si>
  <si>
    <t>LBKM.D.NBP</t>
  </si>
  <si>
    <t>LBMa.D.BPB</t>
  </si>
  <si>
    <t>LBMa.D.RP</t>
  </si>
  <si>
    <t>LBTa.D.APB</t>
  </si>
  <si>
    <t>LBTa.D.RP</t>
  </si>
  <si>
    <t>LBTu.D.RP</t>
  </si>
  <si>
    <t>NO3-/O2-+NO3- ratio</t>
  </si>
  <si>
    <t>Energy contribution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</si>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</sst>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165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8734138265364"/>
          <c:y val="0.11505819893564138"/>
          <c:w val="0.60942153654415943"/>
          <c:h val="0.8450119175158974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D5-442D-9E3E-281882E44B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D5-442D-9E3E-281882E44B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D5-442D-9E3E-281882E44B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D5-442D-9E3E-281882E44B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D5-442D-9E3E-281882E44B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Sheet1!$B$41:$B$45</c:f>
              <c:numCache>
                <c:formatCode>0.0%</c:formatCode>
                <c:ptCount val="5"/>
                <c:pt idx="0">
                  <c:v>0.20883941901389474</c:v>
                </c:pt>
                <c:pt idx="1">
                  <c:v>0</c:v>
                </c:pt>
                <c:pt idx="2">
                  <c:v>0.77661976750352979</c:v>
                </c:pt>
                <c:pt idx="3">
                  <c:v>1.3661680079540007E-2</c:v>
                </c:pt>
                <c:pt idx="4">
                  <c:v>8.7913340303548469E-4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8-4F1B-B637-8AFBC391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4291447772947"/>
          <c:y val="8.0979690181048447E-2"/>
          <c:w val="0.60942153654415943"/>
          <c:h val="0.84501191751589744"/>
        </c:manualLayout>
      </c:layout>
      <c:doughnutChart>
        <c:varyColors val="1"/>
        <c:ser>
          <c:idx val="1"/>
          <c:order val="0"/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Sheet1!$M$41:$M$45</c:f>
              <c:numCache>
                <c:formatCode>0.0%</c:formatCode>
                <c:ptCount val="5"/>
                <c:pt idx="0">
                  <c:v>0.11757433685114163</c:v>
                </c:pt>
                <c:pt idx="1">
                  <c:v>0</c:v>
                </c:pt>
                <c:pt idx="2">
                  <c:v>0.86685517249218114</c:v>
                </c:pt>
                <c:pt idx="3">
                  <c:v>1.557049065667716E-2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CD9-4503-8D4B-2C484DC681E3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CD9-4503-8D4B-2C484DC681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BCD9-4503-8D4B-2C484DC681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BCD9-4503-8D4B-2C484DC681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BCD9-4503-8D4B-2C484DC681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BCD9-4503-8D4B-2C484DC681E3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Sheet1!$L$41:$L$45</c:f>
              <c:numCache>
                <c:formatCode>0.0%</c:formatCode>
                <c:ptCount val="5"/>
                <c:pt idx="0">
                  <c:v>0.17259388260524702</c:v>
                </c:pt>
                <c:pt idx="1">
                  <c:v>0</c:v>
                </c:pt>
                <c:pt idx="2">
                  <c:v>0.81367864066074558</c:v>
                </c:pt>
                <c:pt idx="3">
                  <c:v>1.3727476734007376E-2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CD9-4503-8D4B-2C484DC681E3}"/>
            </c:ext>
          </c:extLst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CD9-4503-8D4B-2C484DC681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CD9-4503-8D4B-2C484DC681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CD9-4503-8D4B-2C484DC681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CD9-4503-8D4B-2C484DC681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CD9-4503-8D4B-2C484DC681E3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Sheet1!$K$41:$K$45</c:f>
              <c:numCache>
                <c:formatCode>0.0%</c:formatCode>
                <c:ptCount val="5"/>
                <c:pt idx="0">
                  <c:v>0.22494272812540922</c:v>
                </c:pt>
                <c:pt idx="1">
                  <c:v>0</c:v>
                </c:pt>
                <c:pt idx="2">
                  <c:v>0.761159548149273</c:v>
                </c:pt>
                <c:pt idx="3">
                  <c:v>1.3897723725317879E-2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CD9-4503-8D4B-2C484DC68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4875089746889"/>
          <c:y val="9.8103327177235897E-2"/>
          <c:w val="0.60942153654415943"/>
          <c:h val="0.84501191751589744"/>
        </c:manualLayout>
      </c:layout>
      <c:doughnutChart>
        <c:varyColors val="1"/>
        <c:ser>
          <c:idx val="1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42-0DC0-4C93-AAB1-E723F580FDA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43-0DC0-4C93-AAB1-E723F580FDA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44-0DC0-4C93-AAB1-E723F580FDA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45-0DC0-4C93-AAB1-E723F580FDA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46-0DC0-4C93-AAB1-E723F580FDA6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Sheet1!$Q$41:$Q$45</c:f>
              <c:numCache>
                <c:formatCode>0.0%</c:formatCode>
                <c:ptCount val="5"/>
                <c:pt idx="0">
                  <c:v>8.5445652409897294E-2</c:v>
                </c:pt>
                <c:pt idx="1">
                  <c:v>8.1710287275273355E-5</c:v>
                </c:pt>
                <c:pt idx="2">
                  <c:v>0.87811945479797981</c:v>
                </c:pt>
                <c:pt idx="3">
                  <c:v>3.2039133384959805E-2</c:v>
                </c:pt>
                <c:pt idx="4">
                  <c:v>4.314049119887922E-3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0DC0-4C93-AAB1-E723F580FDA6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0DC0-4C93-AAB1-E723F580FD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0DC0-4C93-AAB1-E723F580FD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0DC0-4C93-AAB1-E723F580FD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0DC0-4C93-AAB1-E723F580FD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0DC0-4C93-AAB1-E723F580FDA6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Sheet1!$O$41:$O$45</c:f>
              <c:numCache>
                <c:formatCode>0.0%</c:formatCode>
                <c:ptCount val="5"/>
                <c:pt idx="0">
                  <c:v>0.31086177275247334</c:v>
                </c:pt>
                <c:pt idx="1">
                  <c:v>1.6093570955633876E-5</c:v>
                </c:pt>
                <c:pt idx="2">
                  <c:v>0.6751412894300266</c:v>
                </c:pt>
                <c:pt idx="3">
                  <c:v>1.2774715207515061E-2</c:v>
                </c:pt>
                <c:pt idx="4">
                  <c:v>1.2061290390295862E-3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0DC0-4C93-AAB1-E723F580FDA6}"/>
            </c:ext>
          </c:extLst>
        </c:ser>
        <c:ser>
          <c:idx val="3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0DC0-4C93-AAB1-E723F580FD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0DC0-4C93-AAB1-E723F580FD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0DC0-4C93-AAB1-E723F580FD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0DC0-4C93-AAB1-E723F580FD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0DC0-4C93-AAB1-E723F580FDA6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Sheet1!$P$41:$P$45</c:f>
              <c:numCache>
                <c:formatCode>0.0%</c:formatCode>
                <c:ptCount val="5"/>
                <c:pt idx="0">
                  <c:v>9.7783826326234641E-2</c:v>
                </c:pt>
                <c:pt idx="1">
                  <c:v>1.8202551202526875E-2</c:v>
                </c:pt>
                <c:pt idx="2">
                  <c:v>0.87119975235913005</c:v>
                </c:pt>
                <c:pt idx="3">
                  <c:v>1.2201461093087876E-2</c:v>
                </c:pt>
                <c:pt idx="4">
                  <c:v>6.1240901902053879E-4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0DC0-4C93-AAB1-E723F580FDA6}"/>
            </c:ext>
          </c:extLst>
        </c:ser>
        <c:ser>
          <c:idx val="0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DC0-4C93-AAB1-E723F580FD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0DC0-4C93-AAB1-E723F580FD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0DC0-4C93-AAB1-E723F580FD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0DC0-4C93-AAB1-E723F580FD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0DC0-4C93-AAB1-E723F580FDA6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Sheet1!$N$41:$N$45</c:f>
              <c:numCache>
                <c:formatCode>0.0%</c:formatCode>
                <c:ptCount val="5"/>
                <c:pt idx="0">
                  <c:v>0.27834118741434899</c:v>
                </c:pt>
                <c:pt idx="1">
                  <c:v>4.1697678010358114E-5</c:v>
                </c:pt>
                <c:pt idx="2">
                  <c:v>0.70715454229231622</c:v>
                </c:pt>
                <c:pt idx="3">
                  <c:v>1.3803265598938288E-2</c:v>
                </c:pt>
                <c:pt idx="4">
                  <c:v>6.5930701638616807E-4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0DC0-4C93-AAB1-E723F580F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37613381043522"/>
          <c:y val="8.0979403124649907E-2"/>
          <c:w val="0.60942153654415943"/>
          <c:h val="0.84501191751589744"/>
        </c:manualLayout>
      </c:layout>
      <c:doughnutChart>
        <c:varyColors val="1"/>
        <c:ser>
          <c:idx val="1"/>
          <c:order val="0"/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Sheet1!$R$41:$R$45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0.94728768351237169</c:v>
                </c:pt>
                <c:pt idx="3">
                  <c:v>4.8118219142494235E-2</c:v>
                </c:pt>
                <c:pt idx="4">
                  <c:v>4.594097345133971E-3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D0-43FA-B677-1279C7D6EB34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7D0-43FA-B677-1279C7D6EB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7D0-43FA-B677-1279C7D6EB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7D0-43FA-B677-1279C7D6EB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7D0-43FA-B677-1279C7D6EB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7D0-43FA-B677-1279C7D6EB34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Sheet1!$S$41:$S$45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0.96161821376873913</c:v>
                </c:pt>
                <c:pt idx="3">
                  <c:v>3.6488239536916607E-2</c:v>
                </c:pt>
                <c:pt idx="4">
                  <c:v>1.8935466943441664E-3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7D0-43FA-B677-1279C7D6E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4291447772947"/>
          <c:y val="8.0979690181048447E-2"/>
          <c:w val="0.60942153654415943"/>
          <c:h val="0.84501191751589744"/>
        </c:manualLayout>
      </c:layout>
      <c:doughnutChart>
        <c:varyColors val="1"/>
        <c:ser>
          <c:idx val="1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2A-C698-4CCB-8157-B9D928C3CE9A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2B-C698-4CCB-8157-B9D928C3CE9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2C-C698-4CCB-8157-B9D928C3CE9A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2D-C698-4CCB-8157-B9D928C3CE9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2E-C698-4CCB-8157-B9D928C3CE9A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Sheet1!$E$41:$E$45</c:f>
              <c:numCache>
                <c:formatCode>0.0%</c:formatCode>
                <c:ptCount val="5"/>
                <c:pt idx="0">
                  <c:v>0</c:v>
                </c:pt>
                <c:pt idx="1">
                  <c:v>8.8117670204611899E-3</c:v>
                </c:pt>
                <c:pt idx="2">
                  <c:v>0.97433791616758481</c:v>
                </c:pt>
                <c:pt idx="3">
                  <c:v>1.5582957025724761E-2</c:v>
                </c:pt>
                <c:pt idx="4">
                  <c:v>1.2673597862292722E-3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698-4CCB-8157-B9D928C3CE9A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C698-4CCB-8157-B9D928C3CE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698-4CCB-8157-B9D928C3CE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C698-4CCB-8157-B9D928C3CE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698-4CCB-8157-B9D928C3CE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C698-4CCB-8157-B9D928C3CE9A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Sheet1!$F$41:$F$45</c:f>
              <c:numCache>
                <c:formatCode>0.0%</c:formatCode>
                <c:ptCount val="5"/>
                <c:pt idx="0">
                  <c:v>0</c:v>
                </c:pt>
                <c:pt idx="1">
                  <c:v>1.2117339975367982E-2</c:v>
                </c:pt>
                <c:pt idx="2">
                  <c:v>0.97024871929424827</c:v>
                </c:pt>
                <c:pt idx="3">
                  <c:v>1.5812987742475457E-2</c:v>
                </c:pt>
                <c:pt idx="4">
                  <c:v>1.8209529879082782E-3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698-4CCB-8157-B9D928C3CE9A}"/>
            </c:ext>
          </c:extLst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698-4CCB-8157-B9D928C3CE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698-4CCB-8157-B9D928C3CE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698-4CCB-8157-B9D928C3CE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698-4CCB-8157-B9D928C3CE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698-4CCB-8157-B9D928C3CE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Sheet1!$G$41:$G$45</c:f>
              <c:numCache>
                <c:formatCode>0.0%</c:formatCode>
                <c:ptCount val="5"/>
                <c:pt idx="0">
                  <c:v>0</c:v>
                </c:pt>
                <c:pt idx="1">
                  <c:v>1.6103896031761603E-2</c:v>
                </c:pt>
                <c:pt idx="2">
                  <c:v>0.96625188689826513</c:v>
                </c:pt>
                <c:pt idx="3">
                  <c:v>1.5797088451498985E-2</c:v>
                </c:pt>
                <c:pt idx="4">
                  <c:v>1.847128618474164E-3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698-4CCB-8157-B9D928C3C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4291447772947"/>
          <c:y val="8.0979690181048447E-2"/>
          <c:w val="0.60942153654415943"/>
          <c:h val="0.84501191751589744"/>
        </c:manualLayout>
      </c:layout>
      <c:doughnutChart>
        <c:varyColors val="1"/>
        <c:ser>
          <c:idx val="1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2A-D2A3-427C-84A9-5D0F81C3678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2B-D2A3-427C-84A9-5D0F81C36784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2C-D2A3-427C-84A9-5D0F81C36784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2D-D2A3-427C-84A9-5D0F81C36784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2E-D2A3-427C-84A9-5D0F81C36784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Sheet1!$H$41:$H$45</c:f>
              <c:numCache>
                <c:formatCode>0.0%</c:formatCode>
                <c:ptCount val="5"/>
                <c:pt idx="0">
                  <c:v>0</c:v>
                </c:pt>
                <c:pt idx="1">
                  <c:v>3.7675150134350917E-2</c:v>
                </c:pt>
                <c:pt idx="2">
                  <c:v>0.93199409310603931</c:v>
                </c:pt>
                <c:pt idx="3">
                  <c:v>2.8902216991066772E-2</c:v>
                </c:pt>
                <c:pt idx="4">
                  <c:v>1.4285397685430442E-3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2A3-427C-84A9-5D0F81C36784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D2A3-427C-84A9-5D0F81C367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2A3-427C-84A9-5D0F81C367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D2A3-427C-84A9-5D0F81C367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2A3-427C-84A9-5D0F81C367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D2A3-427C-84A9-5D0F81C36784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Sheet1!$J$41:$J$45</c:f>
              <c:numCache>
                <c:formatCode>0.0%</c:formatCode>
                <c:ptCount val="5"/>
                <c:pt idx="0">
                  <c:v>0</c:v>
                </c:pt>
                <c:pt idx="1">
                  <c:v>0.12961612234069494</c:v>
                </c:pt>
                <c:pt idx="2">
                  <c:v>0.84433686718550793</c:v>
                </c:pt>
                <c:pt idx="3">
                  <c:v>2.4728083198488324E-2</c:v>
                </c:pt>
                <c:pt idx="4">
                  <c:v>1.3189272753086503E-3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2A3-427C-84A9-5D0F81C36784}"/>
            </c:ext>
          </c:extLst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2A3-427C-84A9-5D0F81C367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2A3-427C-84A9-5D0F81C367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2A3-427C-84A9-5D0F81C367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2A3-427C-84A9-5D0F81C367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2A3-427C-84A9-5D0F81C367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Sheet1!$I$41:$I$45</c:f>
              <c:numCache>
                <c:formatCode>0.0%</c:formatCode>
                <c:ptCount val="5"/>
                <c:pt idx="0">
                  <c:v>0</c:v>
                </c:pt>
                <c:pt idx="1">
                  <c:v>0.17618516141099674</c:v>
                </c:pt>
                <c:pt idx="2">
                  <c:v>0.79897718206549329</c:v>
                </c:pt>
                <c:pt idx="3">
                  <c:v>2.3949382049645678E-2</c:v>
                </c:pt>
                <c:pt idx="4">
                  <c:v>8.8827447386416317E-4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2A3-427C-84A9-5D0F81C36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48</xdr:row>
      <xdr:rowOff>138112</xdr:rowOff>
    </xdr:from>
    <xdr:to>
      <xdr:col>2</xdr:col>
      <xdr:colOff>295275</xdr:colOff>
      <xdr:row>56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752603A-66C1-4D9E-8721-0434A2FB2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733425</xdr:colOff>
      <xdr:row>48</xdr:row>
      <xdr:rowOff>133350</xdr:rowOff>
    </xdr:from>
    <xdr:to>
      <xdr:col>13</xdr:col>
      <xdr:colOff>504824</xdr:colOff>
      <xdr:row>56</xdr:row>
      <xdr:rowOff>100013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4B989AB-CE30-475A-B283-5D15806CF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759101</xdr:colOff>
      <xdr:row>48</xdr:row>
      <xdr:rowOff>97735</xdr:rowOff>
    </xdr:from>
    <xdr:to>
      <xdr:col>16</xdr:col>
      <xdr:colOff>425725</xdr:colOff>
      <xdr:row>56</xdr:row>
      <xdr:rowOff>64398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9BD94D0-835E-4424-AAF7-8FD0F7AF5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781050</xdr:colOff>
      <xdr:row>48</xdr:row>
      <xdr:rowOff>114300</xdr:rowOff>
    </xdr:from>
    <xdr:to>
      <xdr:col>19</xdr:col>
      <xdr:colOff>552449</xdr:colOff>
      <xdr:row>56</xdr:row>
      <xdr:rowOff>80963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31262F2-8CAE-4AFD-B03D-E023208FD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685800</xdr:colOff>
      <xdr:row>48</xdr:row>
      <xdr:rowOff>171450</xdr:rowOff>
    </xdr:from>
    <xdr:to>
      <xdr:col>6</xdr:col>
      <xdr:colOff>514349</xdr:colOff>
      <xdr:row>56</xdr:row>
      <xdr:rowOff>138113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82CEF00F-7449-41F3-9481-0122892A8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552450</xdr:colOff>
      <xdr:row>48</xdr:row>
      <xdr:rowOff>171450</xdr:rowOff>
    </xdr:from>
    <xdr:to>
      <xdr:col>10</xdr:col>
      <xdr:colOff>114299</xdr:colOff>
      <xdr:row>56</xdr:row>
      <xdr:rowOff>138113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A4D06D4C-F5FA-4D24-AB89-1CDCE2515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8"/>
  <sheetViews>
    <sheetView tabSelected="1" zoomScale="85" zoomScaleNormal="85" workbookViewId="0">
      <selection activeCell="D28" sqref="D28"/>
    </sheetView>
  </sheetViews>
  <sheetFormatPr defaultRowHeight="15" x14ac:dyDescent="0.25"/>
  <cols>
    <col min="1" max="1" width="25.7109375" bestFit="1" customWidth="1"/>
    <col min="2" max="2" width="11.85546875" bestFit="1" customWidth="1"/>
    <col min="3" max="3" width="11.140625" bestFit="1" customWidth="1"/>
    <col min="4" max="4" width="11" bestFit="1" customWidth="1"/>
    <col min="5" max="5" width="10.7109375" bestFit="1" customWidth="1"/>
    <col min="6" max="6" width="11.85546875" bestFit="1" customWidth="1"/>
    <col min="7" max="7" width="12.7109375" bestFit="1" customWidth="1"/>
    <col min="8" max="8" width="10.5703125" bestFit="1" customWidth="1"/>
    <col min="9" max="9" width="13.7109375" bestFit="1" customWidth="1"/>
    <col min="10" max="10" width="13.28515625" bestFit="1" customWidth="1"/>
    <col min="11" max="11" width="11.5703125" bestFit="1" customWidth="1"/>
    <col min="12" max="12" width="11.140625" bestFit="1" customWidth="1"/>
    <col min="13" max="13" width="11.7109375" bestFit="1" customWidth="1"/>
    <col min="14" max="14" width="12" bestFit="1" customWidth="1"/>
    <col min="15" max="15" width="11.5703125" bestFit="1" customWidth="1"/>
    <col min="16" max="16" width="12.42578125" bestFit="1" customWidth="1"/>
    <col min="17" max="17" width="12.140625" bestFit="1" customWidth="1"/>
    <col min="18" max="18" width="11.7109375" bestFit="1" customWidth="1"/>
    <col min="19" max="19" width="10.5703125" bestFit="1" customWidth="1"/>
    <col min="20" max="20" width="11.140625" bestFit="1" customWidth="1"/>
    <col min="21" max="22" width="10.5703125" bestFit="1" customWidth="1"/>
  </cols>
  <sheetData>
    <row r="1" spans="1:22" x14ac:dyDescent="0.25">
      <c r="A1" s="1" t="s">
        <v>0</v>
      </c>
      <c r="B1" s="1" t="s">
        <v>26</v>
      </c>
      <c r="C1" s="1" t="s">
        <v>21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5">
      <c r="A2" s="1" t="s">
        <v>4</v>
      </c>
      <c r="B2" s="2">
        <v>0</v>
      </c>
      <c r="C2" s="2">
        <v>4.3024996946656824</v>
      </c>
      <c r="D2" s="2">
        <v>7.9946788082632798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5">
      <c r="A3" s="1" t="s">
        <v>5</v>
      </c>
      <c r="B3" s="2">
        <v>0.54834793889099998</v>
      </c>
      <c r="C3" s="2">
        <v>6.3456989677705558</v>
      </c>
      <c r="D3" s="2">
        <v>6.3992485739540861</v>
      </c>
      <c r="E3" s="2">
        <v>0.613536111626098</v>
      </c>
      <c r="F3" s="2">
        <v>0.43149810500258101</v>
      </c>
      <c r="G3" s="2">
        <v>0.40028419933023401</v>
      </c>
      <c r="H3" s="2">
        <v>0.41875512777956803</v>
      </c>
      <c r="I3" s="2">
        <v>0.62008288989032001</v>
      </c>
      <c r="J3" s="2">
        <v>0.69786105965591705</v>
      </c>
      <c r="K3" s="2">
        <v>0.94169296815116499</v>
      </c>
      <c r="L3" s="2">
        <v>0.568476550980058</v>
      </c>
      <c r="M3" s="2">
        <v>0.126153070947051</v>
      </c>
      <c r="N3" s="2">
        <v>0.25841634512353401</v>
      </c>
      <c r="O3" s="2">
        <v>0.987020889042312</v>
      </c>
      <c r="P3" s="2">
        <v>0.72152381703665502</v>
      </c>
      <c r="Q3" s="2">
        <v>0.50573556190517899</v>
      </c>
      <c r="R3" s="2">
        <v>0</v>
      </c>
      <c r="S3" s="2">
        <v>0</v>
      </c>
      <c r="T3" s="2">
        <v>0.13767259283008099</v>
      </c>
      <c r="U3" s="2">
        <v>0.120831853871483</v>
      </c>
      <c r="V3" s="2">
        <v>0.67666935918174098</v>
      </c>
    </row>
    <row r="4" spans="1:22" x14ac:dyDescent="0.25">
      <c r="A4" s="1" t="s">
        <v>6</v>
      </c>
      <c r="B4" s="2">
        <v>12.404997551346501</v>
      </c>
      <c r="C4" s="2">
        <v>2.7278670571600294</v>
      </c>
      <c r="D4" s="2">
        <v>21.576596965653291</v>
      </c>
      <c r="E4" s="2">
        <v>0.43653064446610501</v>
      </c>
      <c r="F4" s="2">
        <v>0.63558139005690495</v>
      </c>
      <c r="G4" s="2">
        <v>0.63080921297973302</v>
      </c>
      <c r="H4" s="2">
        <v>0.745260499320054</v>
      </c>
      <c r="I4" s="2">
        <v>2.03125420012451</v>
      </c>
      <c r="J4" s="2">
        <v>1.9876311348578299</v>
      </c>
      <c r="K4" s="2">
        <v>1.34427452660194</v>
      </c>
      <c r="L4" s="2">
        <v>0.34116894752570798</v>
      </c>
      <c r="M4" s="2">
        <v>0.55783290125059604</v>
      </c>
      <c r="N4" s="2">
        <v>2.0757706070783901</v>
      </c>
      <c r="O4" s="2">
        <v>2.3636397531767299</v>
      </c>
      <c r="P4" s="2">
        <v>3.1973500545189499</v>
      </c>
      <c r="Q4" s="2">
        <v>0.58213958844981495</v>
      </c>
      <c r="R4" s="2">
        <v>5.93124004913195E-2</v>
      </c>
      <c r="S4" s="2">
        <v>2.1191895430433401</v>
      </c>
      <c r="T4" s="2">
        <v>1.20362667397296</v>
      </c>
      <c r="U4" s="2">
        <v>1.3485127910050101</v>
      </c>
      <c r="V4" s="2">
        <v>0.55605983122874603</v>
      </c>
    </row>
    <row r="5" spans="1:22" x14ac:dyDescent="0.25">
      <c r="A5" s="5" t="s">
        <v>7</v>
      </c>
      <c r="B5" s="2">
        <v>4.8980415918956597</v>
      </c>
      <c r="C5" s="2">
        <v>24.767680887099026</v>
      </c>
      <c r="D5" s="2">
        <v>12.177105272627069</v>
      </c>
      <c r="E5" s="2">
        <v>0.146759112222803</v>
      </c>
      <c r="F5" s="2">
        <v>0.21076380059518701</v>
      </c>
      <c r="G5" s="2">
        <v>0.21691724535944601</v>
      </c>
      <c r="H5" s="2">
        <v>0.16112246083581899</v>
      </c>
      <c r="I5" s="2">
        <v>0.52219987131825196</v>
      </c>
      <c r="J5" s="2">
        <v>0.37450157842051501</v>
      </c>
      <c r="K5" s="2">
        <v>0.49691030466633601</v>
      </c>
      <c r="L5" s="2">
        <v>1.1148526071271201</v>
      </c>
      <c r="M5" s="2">
        <v>0.208911948719258</v>
      </c>
      <c r="N5" s="2">
        <v>0.40248253703300801</v>
      </c>
      <c r="O5" s="2">
        <v>0.63093276540804599</v>
      </c>
      <c r="P5" s="2">
        <v>0.212152440824211</v>
      </c>
      <c r="Q5" s="2">
        <v>6.1279141457854902E-2</v>
      </c>
      <c r="R5" s="2">
        <v>0</v>
      </c>
      <c r="S5" s="2">
        <v>0</v>
      </c>
      <c r="T5" s="2">
        <v>0.25996903673748101</v>
      </c>
      <c r="U5" s="2">
        <v>0.26149026590566998</v>
      </c>
      <c r="V5" s="2">
        <v>0</v>
      </c>
    </row>
    <row r="6" spans="1:22" x14ac:dyDescent="0.25">
      <c r="A6" s="5" t="s">
        <v>8</v>
      </c>
      <c r="B6" s="2">
        <v>44.936757712775901</v>
      </c>
      <c r="C6" s="2">
        <v>23.292139466157593</v>
      </c>
      <c r="D6" s="2">
        <v>83.265466316141044</v>
      </c>
      <c r="E6" s="2">
        <v>22.463378094831501</v>
      </c>
      <c r="F6" s="2">
        <v>22.792740500397599</v>
      </c>
      <c r="G6" s="2">
        <v>16.835353787854999</v>
      </c>
      <c r="H6" s="2">
        <v>8.5984538066133496</v>
      </c>
      <c r="I6" s="2">
        <v>16.471027177286501</v>
      </c>
      <c r="J6" s="2">
        <v>15.8001594829837</v>
      </c>
      <c r="K6" s="2">
        <v>5.7942088133620304</v>
      </c>
      <c r="L6" s="2">
        <v>2.79505908007931</v>
      </c>
      <c r="M6" s="2">
        <v>2.6003481385299501</v>
      </c>
      <c r="N6" s="2">
        <v>7.0499721836985296</v>
      </c>
      <c r="O6" s="2">
        <v>13.0175497678848</v>
      </c>
      <c r="P6" s="2">
        <v>19.299967536780901</v>
      </c>
      <c r="Q6" s="2">
        <v>8.3191811540007006</v>
      </c>
      <c r="R6" s="2">
        <v>3.4019246659503199</v>
      </c>
      <c r="S6" s="2">
        <v>9.5666535731029807</v>
      </c>
      <c r="T6" s="2">
        <v>14.076581725114099</v>
      </c>
      <c r="U6" s="2">
        <v>4.5093706082691396</v>
      </c>
      <c r="V6" s="2">
        <v>4.9436919915953004</v>
      </c>
    </row>
    <row r="7" spans="1:22" x14ac:dyDescent="0.25">
      <c r="A7" s="1" t="s">
        <v>9</v>
      </c>
      <c r="B7" s="2">
        <v>0</v>
      </c>
      <c r="C7" s="2">
        <v>3.3522374090450517</v>
      </c>
      <c r="D7" s="2">
        <v>0.97244110440210385</v>
      </c>
      <c r="E7" s="2">
        <v>0</v>
      </c>
      <c r="F7" s="2">
        <v>0</v>
      </c>
      <c r="G7" s="2">
        <v>0</v>
      </c>
      <c r="H7" s="2">
        <v>1.3079132941721801E-4</v>
      </c>
      <c r="I7" s="2">
        <v>7.2400357804328801E-4</v>
      </c>
      <c r="J7" s="2">
        <v>0.25506046166512097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5">
      <c r="A8" s="1" t="s">
        <v>10</v>
      </c>
      <c r="B8" s="2">
        <v>0</v>
      </c>
      <c r="C8" s="2">
        <v>0.5312163252778066</v>
      </c>
      <c r="D8" s="2">
        <v>2.7610178321552779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1" t="s">
        <v>11</v>
      </c>
      <c r="B9" s="2">
        <v>17.506512668287499</v>
      </c>
      <c r="C9" s="2">
        <v>11.736623891065172</v>
      </c>
      <c r="D9" s="2">
        <v>23.60402011468193</v>
      </c>
      <c r="E9" s="2">
        <v>11.7985739176537</v>
      </c>
      <c r="F9" s="2">
        <v>12.622089698490999</v>
      </c>
      <c r="G9" s="2">
        <v>9.3860092258602208</v>
      </c>
      <c r="H9" s="2">
        <v>4.6271533084004499</v>
      </c>
      <c r="I9" s="2">
        <v>5.6241050041720797</v>
      </c>
      <c r="J9" s="2">
        <v>6.4764295489943802</v>
      </c>
      <c r="K9" s="2">
        <v>4.9991388402034698</v>
      </c>
      <c r="L9" s="2">
        <v>2.9043418728290602</v>
      </c>
      <c r="M9" s="2">
        <v>0.94330853198252895</v>
      </c>
      <c r="N9" s="2">
        <v>3.38950489978903</v>
      </c>
      <c r="O9" s="2">
        <v>8.4359772813184897</v>
      </c>
      <c r="P9" s="2">
        <v>5.10714206883104</v>
      </c>
      <c r="Q9" s="2">
        <v>3.76789857449167</v>
      </c>
      <c r="R9" s="2">
        <v>3.3041107626258501</v>
      </c>
      <c r="S9" s="2">
        <v>3.4417892327047701</v>
      </c>
      <c r="T9" s="2">
        <v>14.9042645923889</v>
      </c>
      <c r="U9" s="2">
        <v>2.35068801764114</v>
      </c>
      <c r="V9" s="2">
        <v>4.4774978282186897</v>
      </c>
    </row>
    <row r="10" spans="1:22" x14ac:dyDescent="0.25">
      <c r="A10" s="1" t="s">
        <v>12</v>
      </c>
      <c r="B10" s="2">
        <v>2.9756462247632101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0.68691959287823401</v>
      </c>
      <c r="L10" s="2">
        <v>0.21943720313452</v>
      </c>
      <c r="M10" s="2">
        <v>0.11479345358019</v>
      </c>
      <c r="N10" s="2">
        <v>0.56060067658168999</v>
      </c>
      <c r="O10" s="2">
        <v>0.878799208961207</v>
      </c>
      <c r="P10" s="2">
        <v>0.29549804257658002</v>
      </c>
      <c r="Q10" s="2">
        <v>8.5353089887726399E-2</v>
      </c>
      <c r="R10" s="2">
        <v>0</v>
      </c>
      <c r="S10" s="2">
        <v>0</v>
      </c>
      <c r="T10" s="2">
        <v>0.36209972974149102</v>
      </c>
      <c r="U10" s="2">
        <v>0.36421858465432599</v>
      </c>
      <c r="V10" s="2">
        <v>0</v>
      </c>
    </row>
    <row r="11" spans="1:22" x14ac:dyDescent="0.25">
      <c r="A11" s="1" t="s">
        <v>13</v>
      </c>
      <c r="B11" s="2">
        <v>0</v>
      </c>
      <c r="C11" s="2">
        <v>5.4267225988451226</v>
      </c>
      <c r="D11" s="2">
        <v>20.722117500546343</v>
      </c>
      <c r="E11" s="2">
        <v>0.13627631849260199</v>
      </c>
      <c r="F11" s="2">
        <v>0.19570924340981599</v>
      </c>
      <c r="G11" s="2">
        <v>0.2014231564052</v>
      </c>
      <c r="H11" s="2">
        <v>0.23676056846759799</v>
      </c>
      <c r="I11" s="2">
        <v>1.6134143337182301</v>
      </c>
      <c r="J11" s="2">
        <v>1.17128913767073</v>
      </c>
      <c r="K11" s="2">
        <v>0</v>
      </c>
      <c r="L11" s="2">
        <v>0</v>
      </c>
      <c r="M11" s="2">
        <v>0</v>
      </c>
      <c r="N11" s="2">
        <v>2.6615088164823602E-4</v>
      </c>
      <c r="O11" s="2">
        <v>1.4388952606718999E-4</v>
      </c>
      <c r="P11" s="2">
        <v>0.17237934394256799</v>
      </c>
      <c r="Q11" s="2">
        <v>2.5554818230422101E-4</v>
      </c>
      <c r="R11" s="2">
        <v>0</v>
      </c>
      <c r="S11" s="2">
        <v>0</v>
      </c>
      <c r="T11" s="2">
        <v>5.1203697439218301</v>
      </c>
      <c r="U11" s="2">
        <v>1.96922865764143E-3</v>
      </c>
      <c r="V11" s="2">
        <v>0</v>
      </c>
    </row>
    <row r="12" spans="1:22" x14ac:dyDescent="0.25">
      <c r="A12" s="1" t="s">
        <v>14</v>
      </c>
      <c r="B12" s="2">
        <v>0.72431748488146996</v>
      </c>
      <c r="C12" s="2">
        <v>7.0438443555838317</v>
      </c>
      <c r="D12" s="2">
        <v>3.9573107079152332</v>
      </c>
      <c r="E12" s="2">
        <v>0.24603579208724799</v>
      </c>
      <c r="F12" s="2">
        <v>0.23478664340211</v>
      </c>
      <c r="G12" s="2">
        <v>0.24096323300545699</v>
      </c>
      <c r="H12" s="2">
        <v>2.83436601359447E-2</v>
      </c>
      <c r="I12" s="2">
        <v>0.40689670215500101</v>
      </c>
      <c r="J12" s="2">
        <v>1.0853349147725899</v>
      </c>
      <c r="K12" s="2">
        <v>1.7351581118638299E-3</v>
      </c>
      <c r="L12" s="2">
        <v>0.44446440464513298</v>
      </c>
      <c r="M12" s="2">
        <v>5.8730348807211202E-2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25">
      <c r="A13" s="1" t="s">
        <v>15</v>
      </c>
      <c r="B13" s="2">
        <v>10.261589642187401</v>
      </c>
      <c r="C13" s="2">
        <v>1.9017445103389399</v>
      </c>
      <c r="D13" s="2">
        <v>9.0600411042599429</v>
      </c>
      <c r="E13" s="2">
        <v>3.97548476853563</v>
      </c>
      <c r="F13" s="2">
        <v>4.2126859224512501</v>
      </c>
      <c r="G13" s="2">
        <v>3.25867382959379</v>
      </c>
      <c r="H13" s="2">
        <v>2.99489698437156</v>
      </c>
      <c r="I13" s="2">
        <v>3.6147020014845301</v>
      </c>
      <c r="J13" s="2">
        <v>3.6839771844179601</v>
      </c>
      <c r="K13" s="2">
        <v>2.2274343593958199</v>
      </c>
      <c r="L13" s="2">
        <v>0.96183116177401595</v>
      </c>
      <c r="M13" s="2">
        <v>0.79703591851564504</v>
      </c>
      <c r="N13" s="2">
        <v>1.4508679185181499</v>
      </c>
      <c r="O13" s="2">
        <v>1.8814071507454</v>
      </c>
      <c r="P13" s="2">
        <v>1.9058079935963299</v>
      </c>
      <c r="Q13" s="2">
        <v>1.65290095646295</v>
      </c>
      <c r="R13" s="2">
        <v>2.3816584664117002</v>
      </c>
      <c r="S13" s="2">
        <v>2.47423363158333</v>
      </c>
      <c r="T13" s="2">
        <v>1.51831545490442</v>
      </c>
      <c r="U13" s="2">
        <v>1.50631788798874</v>
      </c>
      <c r="V13" s="2">
        <v>1.19014773095294</v>
      </c>
    </row>
    <row r="14" spans="1:22" x14ac:dyDescent="0.25">
      <c r="A14" s="1" t="s">
        <v>16</v>
      </c>
      <c r="B14" s="2">
        <v>0</v>
      </c>
      <c r="C14" s="2">
        <v>0</v>
      </c>
      <c r="D14" s="2">
        <v>0.11043069064231546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5">
      <c r="A15" s="1" t="s">
        <v>17</v>
      </c>
      <c r="B15" s="2">
        <v>17.029490895534501</v>
      </c>
      <c r="C15" s="2">
        <v>3.1449761179311104</v>
      </c>
      <c r="D15" s="2">
        <v>18.356121714640992</v>
      </c>
      <c r="E15" s="2">
        <v>7.4222354773763897</v>
      </c>
      <c r="F15" s="2">
        <v>7.7131590730921804</v>
      </c>
      <c r="G15" s="2">
        <v>5.9426993104937598</v>
      </c>
      <c r="H15" s="2">
        <v>2.8753812322136101</v>
      </c>
      <c r="I15" s="2">
        <v>3.5796425688832501</v>
      </c>
      <c r="J15" s="2">
        <v>3.7408572110068699</v>
      </c>
      <c r="K15" s="2">
        <v>3.5785481885977299</v>
      </c>
      <c r="L15" s="2">
        <v>1.58586804696657</v>
      </c>
      <c r="M15" s="2">
        <v>1.30313577041966</v>
      </c>
      <c r="N15" s="2">
        <v>2.1938693467722099</v>
      </c>
      <c r="O15" s="2">
        <v>2.9404013592682898</v>
      </c>
      <c r="P15" s="2">
        <v>4.0589073625061802</v>
      </c>
      <c r="Q15" s="2">
        <v>1.35244078770776</v>
      </c>
      <c r="R15" s="2">
        <v>1.40222604268883</v>
      </c>
      <c r="S15" s="2">
        <v>1.9500990772236999</v>
      </c>
      <c r="T15" s="2">
        <v>7.31608711281695</v>
      </c>
      <c r="U15" s="2">
        <v>1.67249734588818</v>
      </c>
      <c r="V15" s="2">
        <v>1.1358817384008399</v>
      </c>
    </row>
    <row r="16" spans="1:22" x14ac:dyDescent="0.25">
      <c r="A16" s="1" t="s">
        <v>18</v>
      </c>
      <c r="B16" s="2">
        <v>13.383771822566599</v>
      </c>
      <c r="C16" s="2">
        <v>34.871474036247371</v>
      </c>
      <c r="D16" s="2">
        <v>9.7409807706190126</v>
      </c>
      <c r="E16" s="2">
        <v>2.6382415606126202</v>
      </c>
      <c r="F16" s="2">
        <v>3.77522092316201</v>
      </c>
      <c r="G16" s="2">
        <v>2.5983987733076002</v>
      </c>
      <c r="H16" s="2">
        <v>1.20251338177089</v>
      </c>
      <c r="I16" s="2">
        <v>2.3928543654790699</v>
      </c>
      <c r="J16" s="2">
        <v>3.4666476522933101</v>
      </c>
      <c r="K16" s="2">
        <v>1.2082998782912</v>
      </c>
      <c r="L16" s="2">
        <v>0.36258525784173801</v>
      </c>
      <c r="M16" s="2">
        <v>0.36796922933592502</v>
      </c>
      <c r="N16" s="2">
        <v>1.4729451652713199</v>
      </c>
      <c r="O16" s="2">
        <v>2.1758371829452599</v>
      </c>
      <c r="P16" s="2">
        <v>0.99720646823562298</v>
      </c>
      <c r="Q16" s="2">
        <v>0.84976706210307096</v>
      </c>
      <c r="R16" s="2">
        <v>0</v>
      </c>
      <c r="S16" s="2">
        <v>0</v>
      </c>
      <c r="T16" s="2">
        <v>0.62472226799355102</v>
      </c>
      <c r="U16" s="2">
        <v>0.66973431157138397</v>
      </c>
      <c r="V16" s="2">
        <v>0</v>
      </c>
    </row>
    <row r="17" spans="1:22" x14ac:dyDescent="0.25">
      <c r="A17" s="1" t="s">
        <v>19</v>
      </c>
      <c r="B17" s="2">
        <v>4.0652722422485699</v>
      </c>
      <c r="C17" s="2">
        <v>1.9179990922631784</v>
      </c>
      <c r="D17" s="2">
        <v>8.6523947302738726</v>
      </c>
      <c r="E17" s="2">
        <v>7.6545649433933596</v>
      </c>
      <c r="F17" s="2">
        <v>8.4346077670844597</v>
      </c>
      <c r="G17" s="2">
        <v>5.9746148608515304</v>
      </c>
      <c r="H17" s="2">
        <v>2.13294231445794</v>
      </c>
      <c r="I17" s="2">
        <v>2.69070092262809</v>
      </c>
      <c r="J17" s="2">
        <v>2.99064375280809</v>
      </c>
      <c r="K17" s="2">
        <v>2.2524052115036701</v>
      </c>
      <c r="L17" s="2">
        <v>1.2610276327522301</v>
      </c>
      <c r="M17" s="2">
        <v>0.44260170891343498</v>
      </c>
      <c r="N17" s="2">
        <v>1.71293973112458</v>
      </c>
      <c r="O17" s="2">
        <v>4.5457485723728297</v>
      </c>
      <c r="P17" s="2">
        <v>1.1211426590867599</v>
      </c>
      <c r="Q17" s="2">
        <v>2.1240596508087499</v>
      </c>
      <c r="R17" s="2">
        <v>1.79027787282663</v>
      </c>
      <c r="S17" s="2">
        <v>1.3159615255577299</v>
      </c>
      <c r="T17" s="2">
        <v>1.1351214440702999</v>
      </c>
      <c r="U17" s="2">
        <v>0.990069991739852</v>
      </c>
      <c r="V17" s="2">
        <v>1.9065357563195799</v>
      </c>
    </row>
    <row r="18" spans="1:22" x14ac:dyDescent="0.25">
      <c r="A18" s="1" t="s">
        <v>20</v>
      </c>
      <c r="B18" s="2">
        <v>1.79690840046106</v>
      </c>
      <c r="C18" s="2">
        <v>0.14554650683332424</v>
      </c>
      <c r="D18" s="2">
        <v>2.5951689950780517</v>
      </c>
      <c r="E18" s="2">
        <v>0.90426383742369798</v>
      </c>
      <c r="F18" s="2">
        <v>1.35568039250141</v>
      </c>
      <c r="G18" s="2">
        <v>1.06369956358832</v>
      </c>
      <c r="H18" s="2">
        <v>0.41254753761397001</v>
      </c>
      <c r="I18" s="2">
        <v>0.37228120276958099</v>
      </c>
      <c r="J18" s="2">
        <v>0.54684886466476401</v>
      </c>
      <c r="K18" s="2">
        <v>0</v>
      </c>
      <c r="L18" s="2">
        <v>0</v>
      </c>
      <c r="M18" s="2">
        <v>0</v>
      </c>
      <c r="N18" s="2">
        <v>0.19110520522428501</v>
      </c>
      <c r="O18" s="2">
        <v>0.49098859004247802</v>
      </c>
      <c r="P18" s="2">
        <v>0.26717969130369601</v>
      </c>
      <c r="Q18" s="2">
        <v>0.62230198698294803</v>
      </c>
      <c r="R18" s="2">
        <v>0.63716807139176401</v>
      </c>
      <c r="S18" s="2">
        <v>0.359788840793686</v>
      </c>
      <c r="T18" s="2">
        <v>0.61041401646374804</v>
      </c>
      <c r="U18" s="2">
        <v>0.37010743059472601</v>
      </c>
      <c r="V18" s="2">
        <v>1.1806905707824999</v>
      </c>
    </row>
    <row r="19" spans="1:22" x14ac:dyDescent="0.25">
      <c r="A19" s="9" t="s">
        <v>39</v>
      </c>
      <c r="B19" s="10">
        <f>B5/(B5+B6)</f>
        <v>9.8285568723791614E-2</v>
      </c>
      <c r="C19" s="10">
        <f t="shared" ref="C19:V19" si="0">C5/(C5+C6)</f>
        <v>0.51535109172376925</v>
      </c>
      <c r="D19" s="10">
        <f t="shared" si="0"/>
        <v>0.12758567869581686</v>
      </c>
      <c r="E19" s="10">
        <f t="shared" si="0"/>
        <v>6.4908545613343088E-3</v>
      </c>
      <c r="F19" s="10">
        <f t="shared" si="0"/>
        <v>9.1622475357413628E-3</v>
      </c>
      <c r="G19" s="10">
        <f t="shared" si="0"/>
        <v>1.2720724702119395E-2</v>
      </c>
      <c r="H19" s="10">
        <f t="shared" si="0"/>
        <v>1.8393864716328187E-2</v>
      </c>
      <c r="I19" s="10">
        <f t="shared" si="0"/>
        <v>3.0729882548184258E-2</v>
      </c>
      <c r="J19" s="10">
        <f t="shared" si="0"/>
        <v>2.3153596665722181E-2</v>
      </c>
      <c r="K19" s="10">
        <f t="shared" si="0"/>
        <v>7.8985995232922476E-2</v>
      </c>
      <c r="L19" s="10">
        <f t="shared" si="0"/>
        <v>0.2851349841928692</v>
      </c>
      <c r="M19" s="10">
        <f t="shared" si="0"/>
        <v>7.4365470704359712E-2</v>
      </c>
      <c r="N19" s="10">
        <f t="shared" si="0"/>
        <v>5.4006706798682844E-2</v>
      </c>
      <c r="O19" s="10">
        <f t="shared" si="0"/>
        <v>4.6227319694259562E-2</v>
      </c>
      <c r="P19" s="10">
        <f t="shared" si="0"/>
        <v>1.0872854465209693E-2</v>
      </c>
      <c r="Q19" s="10">
        <f t="shared" si="0"/>
        <v>7.3121450728741728E-3</v>
      </c>
      <c r="R19" s="10">
        <f t="shared" si="0"/>
        <v>0</v>
      </c>
      <c r="S19" s="10">
        <f t="shared" si="0"/>
        <v>0</v>
      </c>
      <c r="T19" s="10">
        <f t="shared" si="0"/>
        <v>1.8133304241438459E-2</v>
      </c>
      <c r="U19" s="10">
        <f t="shared" si="0"/>
        <v>5.4809870336220728E-2</v>
      </c>
      <c r="V19" s="10">
        <f t="shared" si="0"/>
        <v>0</v>
      </c>
    </row>
    <row r="23" spans="1:22" x14ac:dyDescent="0.25">
      <c r="A23" s="1" t="s">
        <v>0</v>
      </c>
      <c r="B23" s="1" t="s">
        <v>26</v>
      </c>
      <c r="C23" s="3" t="s">
        <v>21</v>
      </c>
      <c r="D23" s="1" t="s">
        <v>25</v>
      </c>
      <c r="E23" s="3" t="s">
        <v>1</v>
      </c>
      <c r="F23" s="3" t="s">
        <v>2</v>
      </c>
      <c r="G23" s="3" t="s">
        <v>3</v>
      </c>
      <c r="H23" s="1" t="s">
        <v>22</v>
      </c>
      <c r="I23" s="1" t="s">
        <v>23</v>
      </c>
      <c r="J23" s="1" t="s">
        <v>24</v>
      </c>
      <c r="K23" s="3" t="s">
        <v>27</v>
      </c>
      <c r="L23" s="3" t="s">
        <v>28</v>
      </c>
      <c r="M23" s="3" t="s">
        <v>29</v>
      </c>
      <c r="N23" s="3" t="s">
        <v>30</v>
      </c>
      <c r="O23" s="3" t="s">
        <v>31</v>
      </c>
      <c r="P23" s="3" t="s">
        <v>32</v>
      </c>
      <c r="Q23" s="3" t="s">
        <v>33</v>
      </c>
      <c r="R23" s="3" t="s">
        <v>34</v>
      </c>
      <c r="S23" s="3" t="s">
        <v>35</v>
      </c>
      <c r="T23" s="3" t="s">
        <v>36</v>
      </c>
      <c r="U23" s="3" t="s">
        <v>37</v>
      </c>
      <c r="V23" s="3" t="s">
        <v>38</v>
      </c>
    </row>
    <row r="24" spans="1:22" x14ac:dyDescent="0.25">
      <c r="A24" s="1" t="s">
        <v>12</v>
      </c>
      <c r="B24" s="2">
        <v>2.9756462247632101</v>
      </c>
      <c r="C24" s="4">
        <v>0</v>
      </c>
      <c r="D24" s="2">
        <v>0</v>
      </c>
      <c r="E24" s="4">
        <v>0</v>
      </c>
      <c r="F24" s="4">
        <v>0</v>
      </c>
      <c r="G24" s="4">
        <v>0</v>
      </c>
      <c r="H24" s="2">
        <v>0</v>
      </c>
      <c r="I24" s="2">
        <v>0</v>
      </c>
      <c r="J24" s="2">
        <v>0</v>
      </c>
      <c r="K24" s="4">
        <v>0.68691959287823401</v>
      </c>
      <c r="L24" s="4">
        <v>0.21943720313452</v>
      </c>
      <c r="M24" s="4">
        <v>0.11479345358019</v>
      </c>
      <c r="N24" s="4">
        <v>0.56060067658168999</v>
      </c>
      <c r="O24" s="4">
        <v>0.878799208961207</v>
      </c>
      <c r="P24" s="4">
        <v>0.29549804257658002</v>
      </c>
      <c r="Q24" s="4">
        <v>8.5353089887726399E-2</v>
      </c>
      <c r="R24" s="4">
        <v>0</v>
      </c>
      <c r="S24" s="4">
        <v>0</v>
      </c>
      <c r="T24" s="4">
        <v>0.36209972974149102</v>
      </c>
      <c r="U24" s="4">
        <v>0.36421858465432599</v>
      </c>
      <c r="V24" s="4">
        <v>0</v>
      </c>
    </row>
    <row r="25" spans="1:22" x14ac:dyDescent="0.25">
      <c r="A25" s="1" t="s">
        <v>13</v>
      </c>
      <c r="B25" s="2">
        <v>0</v>
      </c>
      <c r="C25" s="4">
        <v>5.4267225988451226</v>
      </c>
      <c r="D25" s="2">
        <v>20.722117500546343</v>
      </c>
      <c r="E25" s="4">
        <v>0.13627631849260199</v>
      </c>
      <c r="F25" s="4">
        <v>0.19570924340981599</v>
      </c>
      <c r="G25" s="4">
        <v>0.2014231564052</v>
      </c>
      <c r="H25" s="2">
        <v>0.23676056846759799</v>
      </c>
      <c r="I25" s="2">
        <v>1.6134143337182301</v>
      </c>
      <c r="J25" s="2">
        <v>1.17128913767073</v>
      </c>
      <c r="K25" s="4">
        <v>0</v>
      </c>
      <c r="L25" s="4">
        <v>0</v>
      </c>
      <c r="M25" s="4">
        <v>0</v>
      </c>
      <c r="N25" s="4">
        <v>2.6615088164823602E-4</v>
      </c>
      <c r="O25" s="4">
        <v>1.4388952606718999E-4</v>
      </c>
      <c r="P25" s="4">
        <v>0.17237934394256799</v>
      </c>
      <c r="Q25" s="4">
        <v>2.5554818230422101E-4</v>
      </c>
      <c r="R25" s="4">
        <v>0</v>
      </c>
      <c r="S25" s="4">
        <v>0</v>
      </c>
      <c r="T25" s="4">
        <v>5.1203697439218301</v>
      </c>
      <c r="U25" s="4">
        <v>1.96922865764143E-3</v>
      </c>
      <c r="V25" s="4">
        <v>0</v>
      </c>
    </row>
    <row r="26" spans="1:22" x14ac:dyDescent="0.25">
      <c r="A26" s="1" t="s">
        <v>17</v>
      </c>
      <c r="B26" s="2">
        <v>17.029490895534501</v>
      </c>
      <c r="C26" s="4">
        <v>3.1449761179311104</v>
      </c>
      <c r="D26" s="2">
        <v>18.356121714640992</v>
      </c>
      <c r="E26" s="4">
        <v>7.4222354773763897</v>
      </c>
      <c r="F26" s="4">
        <v>7.7131590730921804</v>
      </c>
      <c r="G26" s="4">
        <v>5.9426993104937598</v>
      </c>
      <c r="H26" s="2">
        <v>2.8753812322136101</v>
      </c>
      <c r="I26" s="2">
        <v>3.5796425688832501</v>
      </c>
      <c r="J26" s="2">
        <v>3.7408572110068699</v>
      </c>
      <c r="K26" s="4">
        <v>3.5785481885977299</v>
      </c>
      <c r="L26" s="4">
        <v>1.58586804696657</v>
      </c>
      <c r="M26" s="4">
        <v>1.30313577041966</v>
      </c>
      <c r="N26" s="4">
        <v>2.1938693467722099</v>
      </c>
      <c r="O26" s="4">
        <v>2.9404013592682898</v>
      </c>
      <c r="P26" s="4">
        <v>4.0589073625061802</v>
      </c>
      <c r="Q26" s="4">
        <v>1.35244078770776</v>
      </c>
      <c r="R26" s="4">
        <v>1.40222604268883</v>
      </c>
      <c r="S26" s="4">
        <v>1.9500990772236999</v>
      </c>
      <c r="T26" s="4">
        <v>7.31608711281695</v>
      </c>
      <c r="U26" s="4">
        <v>1.67249734588818</v>
      </c>
      <c r="V26" s="4">
        <v>1.1358817384008399</v>
      </c>
    </row>
    <row r="27" spans="1:22" x14ac:dyDescent="0.25">
      <c r="A27" s="1" t="s">
        <v>15</v>
      </c>
      <c r="B27" s="2">
        <v>10.261589642187401</v>
      </c>
      <c r="C27" s="4">
        <v>1.9017445103389399</v>
      </c>
      <c r="D27" s="2">
        <v>9.0600411042599429</v>
      </c>
      <c r="E27" s="4">
        <v>3.97548476853563</v>
      </c>
      <c r="F27" s="4">
        <v>4.2126859224512501</v>
      </c>
      <c r="G27" s="4">
        <v>3.25867382959379</v>
      </c>
      <c r="H27" s="2">
        <v>2.99489698437156</v>
      </c>
      <c r="I27" s="2">
        <v>3.6147020014845301</v>
      </c>
      <c r="J27" s="2">
        <v>3.6839771844179601</v>
      </c>
      <c r="K27" s="4">
        <v>2.2274343593958199</v>
      </c>
      <c r="L27" s="4">
        <v>0.96183116177401595</v>
      </c>
      <c r="M27" s="4">
        <v>0.79703591851564504</v>
      </c>
      <c r="N27" s="4">
        <v>1.4508679185181499</v>
      </c>
      <c r="O27" s="4">
        <v>1.8814071507454</v>
      </c>
      <c r="P27" s="4">
        <v>1.9058079935963299</v>
      </c>
      <c r="Q27" s="4">
        <v>1.65290095646295</v>
      </c>
      <c r="R27" s="4">
        <v>2.3816584664117002</v>
      </c>
      <c r="S27" s="4">
        <v>2.47423363158333</v>
      </c>
      <c r="T27" s="4">
        <v>1.51831545490442</v>
      </c>
      <c r="U27" s="4">
        <v>1.50631788798874</v>
      </c>
      <c r="V27" s="4">
        <v>1.19014773095294</v>
      </c>
    </row>
    <row r="28" spans="1:22" x14ac:dyDescent="0.25">
      <c r="A28" s="1" t="s">
        <v>20</v>
      </c>
      <c r="B28" s="2">
        <v>1.79690840046106</v>
      </c>
      <c r="C28" s="4">
        <v>0.14554650683332424</v>
      </c>
      <c r="D28" s="2">
        <v>2.5951689950780517</v>
      </c>
      <c r="E28" s="4">
        <v>0.90426383742369798</v>
      </c>
      <c r="F28" s="4">
        <v>1.35568039250141</v>
      </c>
      <c r="G28" s="4">
        <v>1.06369956358832</v>
      </c>
      <c r="H28" s="2">
        <v>0.41254753761397001</v>
      </c>
      <c r="I28" s="2">
        <v>0.37228120276958099</v>
      </c>
      <c r="J28" s="2">
        <v>0.54684886466476401</v>
      </c>
      <c r="K28" s="4">
        <v>0</v>
      </c>
      <c r="L28" s="4">
        <v>0</v>
      </c>
      <c r="M28" s="4">
        <v>0</v>
      </c>
      <c r="N28" s="4">
        <v>0.19110520522428501</v>
      </c>
      <c r="O28" s="4">
        <v>0.49098859004247802</v>
      </c>
      <c r="P28" s="4">
        <v>0.26717969130369601</v>
      </c>
      <c r="Q28" s="4">
        <v>0.62230198698294803</v>
      </c>
      <c r="R28" s="4">
        <v>0.63716807139176401</v>
      </c>
      <c r="S28" s="4">
        <v>0.359788840793686</v>
      </c>
      <c r="T28" s="4">
        <v>0.61041401646374804</v>
      </c>
      <c r="U28" s="4">
        <v>0.37010743059472601</v>
      </c>
      <c r="V28" s="4">
        <v>1.1806905707824999</v>
      </c>
    </row>
    <row r="31" spans="1:22" x14ac:dyDescent="0.25">
      <c r="A31" s="1" t="s">
        <v>40</v>
      </c>
      <c r="B31" s="1" t="s">
        <v>26</v>
      </c>
      <c r="C31" s="3" t="s">
        <v>21</v>
      </c>
      <c r="D31" s="1" t="s">
        <v>25</v>
      </c>
      <c r="E31" s="3" t="s">
        <v>1</v>
      </c>
      <c r="F31" s="3" t="s">
        <v>2</v>
      </c>
      <c r="G31" s="3" t="s">
        <v>3</v>
      </c>
      <c r="H31" s="1" t="s">
        <v>22</v>
      </c>
      <c r="I31" s="1" t="s">
        <v>23</v>
      </c>
      <c r="J31" s="1" t="s">
        <v>24</v>
      </c>
      <c r="K31" s="3" t="s">
        <v>27</v>
      </c>
      <c r="L31" s="3" t="s">
        <v>28</v>
      </c>
      <c r="M31" s="3" t="s">
        <v>29</v>
      </c>
      <c r="N31" s="3" t="s">
        <v>30</v>
      </c>
      <c r="O31" s="3" t="s">
        <v>31</v>
      </c>
      <c r="P31" s="3" t="s">
        <v>32</v>
      </c>
      <c r="Q31" s="3" t="s">
        <v>33</v>
      </c>
      <c r="R31" s="3" t="s">
        <v>34</v>
      </c>
      <c r="S31" s="3" t="s">
        <v>35</v>
      </c>
      <c r="T31" s="3" t="s">
        <v>36</v>
      </c>
      <c r="U31" s="3" t="s">
        <v>37</v>
      </c>
      <c r="V31" s="3" t="s">
        <v>38</v>
      </c>
    </row>
    <row r="32" spans="1:22" x14ac:dyDescent="0.25">
      <c r="A32" s="1" t="s">
        <v>12</v>
      </c>
      <c r="B32" s="2">
        <f>B24*825*(1-B19)+B24*765*B19</f>
        <v>2437.3603505383489</v>
      </c>
      <c r="C32" s="2">
        <f t="shared" ref="C32:V32" si="1">C24*825*(1-C19)+C24*765*C19</f>
        <v>0</v>
      </c>
      <c r="D32" s="2">
        <f t="shared" si="1"/>
        <v>0</v>
      </c>
      <c r="E32" s="2">
        <f t="shared" si="1"/>
        <v>0</v>
      </c>
      <c r="F32" s="2">
        <f t="shared" si="1"/>
        <v>0</v>
      </c>
      <c r="G32" s="2">
        <f t="shared" si="1"/>
        <v>0</v>
      </c>
      <c r="H32" s="2">
        <f t="shared" si="1"/>
        <v>0</v>
      </c>
      <c r="I32" s="2">
        <f t="shared" si="1"/>
        <v>0</v>
      </c>
      <c r="J32" s="2">
        <f t="shared" si="1"/>
        <v>0</v>
      </c>
      <c r="K32" s="2">
        <f t="shared" si="1"/>
        <v>563.45324246323412</v>
      </c>
      <c r="L32" s="2">
        <f t="shared" si="1"/>
        <v>177.28153917915367</v>
      </c>
      <c r="M32" s="2">
        <f t="shared" si="1"/>
        <v>94.192399051100551</v>
      </c>
      <c r="N32" s="2">
        <f t="shared" si="1"/>
        <v>460.67898639761682</v>
      </c>
      <c r="O32" s="2">
        <f t="shared" si="1"/>
        <v>722.57187547421313</v>
      </c>
      <c r="P32" s="2">
        <f t="shared" si="1"/>
        <v>243.59311069297715</v>
      </c>
      <c r="Q32" s="2">
        <f t="shared" si="1"/>
        <v>70.37885230683365</v>
      </c>
      <c r="R32" s="2">
        <f t="shared" si="1"/>
        <v>0</v>
      </c>
      <c r="S32" s="2">
        <f t="shared" si="1"/>
        <v>0</v>
      </c>
      <c r="T32" s="2">
        <f t="shared" si="1"/>
        <v>298.33831316282135</v>
      </c>
      <c r="U32" s="2">
        <f t="shared" si="1"/>
        <v>299.28256593588225</v>
      </c>
      <c r="V32" s="2">
        <f t="shared" si="1"/>
        <v>0</v>
      </c>
    </row>
    <row r="33" spans="1:22" x14ac:dyDescent="0.25">
      <c r="A33" s="1" t="s">
        <v>13</v>
      </c>
      <c r="B33" s="2">
        <f>B25*264*(1-B19)+B25*177*B19</f>
        <v>0</v>
      </c>
      <c r="C33" s="2">
        <f t="shared" ref="C33:V33" si="2">C25*264*(1-C19)+C25*177*C19</f>
        <v>1189.3447009207835</v>
      </c>
      <c r="D33" s="2">
        <f t="shared" si="2"/>
        <v>5240.6244681412491</v>
      </c>
      <c r="E33" s="2">
        <f t="shared" si="2"/>
        <v>35.899992252623335</v>
      </c>
      <c r="F33" s="2">
        <f t="shared" si="2"/>
        <v>51.511237381807071</v>
      </c>
      <c r="G33" s="2">
        <f t="shared" si="2"/>
        <v>52.95279766962296</v>
      </c>
      <c r="H33" s="2">
        <f t="shared" si="2"/>
        <v>62.125910133055669</v>
      </c>
      <c r="I33" s="2">
        <f t="shared" si="2"/>
        <v>421.6279212326383</v>
      </c>
      <c r="J33" s="2">
        <f t="shared" si="2"/>
        <v>306.86093094935921</v>
      </c>
      <c r="K33" s="2">
        <f t="shared" si="2"/>
        <v>0</v>
      </c>
      <c r="L33" s="2">
        <f t="shared" si="2"/>
        <v>0</v>
      </c>
      <c r="M33" s="2">
        <f t="shared" si="2"/>
        <v>0</v>
      </c>
      <c r="N33" s="2">
        <f t="shared" si="2"/>
        <v>6.9013300616377629E-2</v>
      </c>
      <c r="O33" s="2">
        <f t="shared" si="2"/>
        <v>3.7408143322109941E-2</v>
      </c>
      <c r="P33" s="2">
        <f t="shared" si="2"/>
        <v>45.345086570641811</v>
      </c>
      <c r="Q33" s="2">
        <f t="shared" si="2"/>
        <v>6.7302151460070112E-2</v>
      </c>
      <c r="R33" s="2">
        <f t="shared" si="2"/>
        <v>0</v>
      </c>
      <c r="S33" s="2">
        <f t="shared" si="2"/>
        <v>0</v>
      </c>
      <c r="T33" s="2">
        <f t="shared" si="2"/>
        <v>1343.6997300469816</v>
      </c>
      <c r="U33" s="2">
        <f t="shared" si="2"/>
        <v>0.51048618005460789</v>
      </c>
      <c r="V33" s="2">
        <f t="shared" si="2"/>
        <v>0</v>
      </c>
    </row>
    <row r="34" spans="1:22" x14ac:dyDescent="0.25">
      <c r="A34" s="1" t="s">
        <v>17</v>
      </c>
      <c r="B34" s="2">
        <f>B26*535*(1-B19)+B26*507*B19</f>
        <v>9063.9125395741194</v>
      </c>
      <c r="C34" s="2">
        <f t="shared" ref="C34:V34" si="3">C26*535*(1-C19)+C26*507*C19</f>
        <v>1637.1807505701568</v>
      </c>
      <c r="D34" s="2">
        <f t="shared" si="3"/>
        <v>9754.9497264117363</v>
      </c>
      <c r="E34" s="2">
        <f t="shared" si="3"/>
        <v>3969.5470341682667</v>
      </c>
      <c r="F34" s="2">
        <f t="shared" si="3"/>
        <v>4124.5613476684312</v>
      </c>
      <c r="G34" s="2">
        <f t="shared" si="3"/>
        <v>3177.2274587405063</v>
      </c>
      <c r="H34" s="2">
        <f t="shared" si="3"/>
        <v>1536.8480567792717</v>
      </c>
      <c r="I34" s="2">
        <f t="shared" si="3"/>
        <v>1912.0287184727636</v>
      </c>
      <c r="J34" s="2">
        <f t="shared" si="3"/>
        <v>1998.9334075153395</v>
      </c>
      <c r="K34" s="2">
        <f t="shared" si="3"/>
        <v>1906.6089355751553</v>
      </c>
      <c r="L34" s="2">
        <f t="shared" si="3"/>
        <v>835.77818423300891</v>
      </c>
      <c r="M34" s="2">
        <f t="shared" si="3"/>
        <v>694.46420463566756</v>
      </c>
      <c r="N34" s="2">
        <f t="shared" si="3"/>
        <v>1170.4025580832915</v>
      </c>
      <c r="O34" s="2">
        <f t="shared" si="3"/>
        <v>1569.3087747459338</v>
      </c>
      <c r="P34" s="2">
        <f t="shared" si="3"/>
        <v>2170.2797454876782</v>
      </c>
      <c r="Q34" s="2">
        <f t="shared" si="3"/>
        <v>723.27892261287025</v>
      </c>
      <c r="R34" s="2">
        <f t="shared" si="3"/>
        <v>750.19093283852408</v>
      </c>
      <c r="S34" s="2">
        <f t="shared" si="3"/>
        <v>1043.3030063146794</v>
      </c>
      <c r="T34" s="2">
        <f t="shared" si="3"/>
        <v>3910.3919900198084</v>
      </c>
      <c r="U34" s="2">
        <f t="shared" si="3"/>
        <v>892.21933789553373</v>
      </c>
      <c r="V34" s="2">
        <f t="shared" si="3"/>
        <v>607.6967300444494</v>
      </c>
    </row>
    <row r="35" spans="1:22" x14ac:dyDescent="0.25">
      <c r="A35" s="1" t="s">
        <v>15</v>
      </c>
      <c r="B35" s="2">
        <f>B27*16*(1-B19)+B27*11.3*B19</f>
        <v>159.44517325723339</v>
      </c>
      <c r="C35" s="2">
        <f t="shared" ref="C35:V35" si="4">C27*16*(1-C19)+C27*11.3*C19</f>
        <v>25.821601450383607</v>
      </c>
      <c r="D35" s="2">
        <f t="shared" si="4"/>
        <v>139.52777964965378</v>
      </c>
      <c r="E35" s="2">
        <f t="shared" si="4"/>
        <v>63.486476117386268</v>
      </c>
      <c r="F35" s="2">
        <f t="shared" si="4"/>
        <v>67.221565704524394</v>
      </c>
      <c r="G35" s="2">
        <f t="shared" si="4"/>
        <v>51.943953617903396</v>
      </c>
      <c r="H35" s="2">
        <f t="shared" si="4"/>
        <v>47.659439419086574</v>
      </c>
      <c r="I35" s="2">
        <f t="shared" si="4"/>
        <v>57.313158994376643</v>
      </c>
      <c r="J35" s="2">
        <f t="shared" si="4"/>
        <v>58.542737537974801</v>
      </c>
      <c r="K35" s="2">
        <f t="shared" si="4"/>
        <v>34.812049987776554</v>
      </c>
      <c r="L35" s="2">
        <f t="shared" si="4"/>
        <v>14.100315536773634</v>
      </c>
      <c r="M35" s="2">
        <f t="shared" si="4"/>
        <v>12.473996525381441</v>
      </c>
      <c r="N35" s="2">
        <f t="shared" si="4"/>
        <v>22.845610684378983</v>
      </c>
      <c r="O35" s="2">
        <f t="shared" si="4"/>
        <v>29.693744085713305</v>
      </c>
      <c r="P35" s="2">
        <f t="shared" si="4"/>
        <v>30.39553650466215</v>
      </c>
      <c r="Q35" s="2">
        <f t="shared" si="4"/>
        <v>26.389609920958879</v>
      </c>
      <c r="R35" s="2">
        <f t="shared" si="4"/>
        <v>38.106535462587203</v>
      </c>
      <c r="S35" s="2">
        <f t="shared" si="4"/>
        <v>39.58773810533328</v>
      </c>
      <c r="T35" s="2">
        <f t="shared" si="4"/>
        <v>24.163646520902901</v>
      </c>
      <c r="U35" s="2">
        <f t="shared" si="4"/>
        <v>23.713049093628612</v>
      </c>
      <c r="V35" s="2">
        <f t="shared" si="4"/>
        <v>19.04236369524704</v>
      </c>
    </row>
    <row r="36" spans="1:22" x14ac:dyDescent="0.25">
      <c r="A36" s="1" t="s">
        <v>20</v>
      </c>
      <c r="B36" s="2">
        <f>B28*5.71*1</f>
        <v>10.260346966632653</v>
      </c>
      <c r="C36" s="2">
        <f t="shared" ref="C36:V36" si="5">C28*5.71*1</f>
        <v>0.83107055401828134</v>
      </c>
      <c r="D36" s="2">
        <f t="shared" si="5"/>
        <v>14.818414961895675</v>
      </c>
      <c r="E36" s="2">
        <f t="shared" si="5"/>
        <v>5.1633465116893156</v>
      </c>
      <c r="F36" s="2">
        <f t="shared" si="5"/>
        <v>7.7409350411830511</v>
      </c>
      <c r="G36" s="2">
        <f t="shared" si="5"/>
        <v>6.073724508089307</v>
      </c>
      <c r="H36" s="2">
        <f t="shared" si="5"/>
        <v>2.3556464397757688</v>
      </c>
      <c r="I36" s="2">
        <f t="shared" si="5"/>
        <v>2.1257256678143075</v>
      </c>
      <c r="J36" s="2">
        <f t="shared" si="5"/>
        <v>3.1225070172358027</v>
      </c>
      <c r="K36" s="2">
        <f t="shared" si="5"/>
        <v>0</v>
      </c>
      <c r="L36" s="2">
        <f t="shared" si="5"/>
        <v>0</v>
      </c>
      <c r="M36" s="2">
        <f t="shared" si="5"/>
        <v>0</v>
      </c>
      <c r="N36" s="2">
        <f t="shared" si="5"/>
        <v>1.0912107218306675</v>
      </c>
      <c r="O36" s="2">
        <f t="shared" si="5"/>
        <v>2.8035448491425496</v>
      </c>
      <c r="P36" s="2">
        <f t="shared" si="5"/>
        <v>1.5255960373441042</v>
      </c>
      <c r="Q36" s="2">
        <f t="shared" si="5"/>
        <v>3.5533443456726332</v>
      </c>
      <c r="R36" s="2">
        <f t="shared" si="5"/>
        <v>3.6382296876469726</v>
      </c>
      <c r="S36" s="2">
        <f t="shared" si="5"/>
        <v>2.0543942809319469</v>
      </c>
      <c r="T36" s="2">
        <f t="shared" si="5"/>
        <v>3.4854640340080012</v>
      </c>
      <c r="U36" s="2">
        <f t="shared" si="5"/>
        <v>2.1133134286958857</v>
      </c>
      <c r="V36" s="2">
        <f t="shared" si="5"/>
        <v>6.7417431591680748</v>
      </c>
    </row>
    <row r="37" spans="1:22" x14ac:dyDescent="0.25">
      <c r="A37" s="9" t="s">
        <v>41</v>
      </c>
      <c r="B37" s="2">
        <f>SUM(B32:B36)</f>
        <v>11670.978410336334</v>
      </c>
      <c r="C37" s="2">
        <f t="shared" ref="C37:V37" si="6">SUM(C32:C36)</f>
        <v>2853.1781234953423</v>
      </c>
      <c r="D37" s="2">
        <f t="shared" si="6"/>
        <v>15149.920389164534</v>
      </c>
      <c r="E37" s="2">
        <f t="shared" si="6"/>
        <v>4074.0968490499654</v>
      </c>
      <c r="F37" s="2">
        <f t="shared" si="6"/>
        <v>4251.0350857959456</v>
      </c>
      <c r="G37" s="2">
        <f t="shared" si="6"/>
        <v>3288.1979345361224</v>
      </c>
      <c r="H37" s="2">
        <f t="shared" si="6"/>
        <v>1648.9890527711896</v>
      </c>
      <c r="I37" s="2">
        <f t="shared" si="6"/>
        <v>2393.095524367593</v>
      </c>
      <c r="J37" s="2">
        <f t="shared" si="6"/>
        <v>2367.4595830199096</v>
      </c>
      <c r="K37" s="2">
        <f t="shared" si="6"/>
        <v>2504.8742280261658</v>
      </c>
      <c r="L37" s="2">
        <f t="shared" si="6"/>
        <v>1027.1600389489363</v>
      </c>
      <c r="M37" s="2">
        <f t="shared" si="6"/>
        <v>801.1306002121496</v>
      </c>
      <c r="N37" s="2">
        <f t="shared" si="6"/>
        <v>1655.0873791877343</v>
      </c>
      <c r="O37" s="2">
        <f t="shared" si="6"/>
        <v>2324.4153472983244</v>
      </c>
      <c r="P37" s="2">
        <f t="shared" si="6"/>
        <v>2491.1390752933034</v>
      </c>
      <c r="Q37" s="2">
        <f t="shared" si="6"/>
        <v>823.66803133779536</v>
      </c>
      <c r="R37" s="2">
        <f t="shared" si="6"/>
        <v>791.93569798875831</v>
      </c>
      <c r="S37" s="2">
        <f t="shared" si="6"/>
        <v>1084.9451387009447</v>
      </c>
      <c r="T37" s="2">
        <f t="shared" si="6"/>
        <v>5580.0791437845228</v>
      </c>
      <c r="U37" s="2">
        <f t="shared" si="6"/>
        <v>1217.8387525337951</v>
      </c>
      <c r="V37" s="2">
        <f t="shared" si="6"/>
        <v>633.48083689886448</v>
      </c>
    </row>
    <row r="40" spans="1:22" x14ac:dyDescent="0.25">
      <c r="A40" s="1" t="s">
        <v>40</v>
      </c>
      <c r="B40" s="1" t="s">
        <v>26</v>
      </c>
      <c r="C40" s="3" t="s">
        <v>21</v>
      </c>
      <c r="D40" s="1" t="s">
        <v>25</v>
      </c>
      <c r="E40" s="3" t="s">
        <v>1</v>
      </c>
      <c r="F40" s="3" t="s">
        <v>2</v>
      </c>
      <c r="G40" s="3" t="s">
        <v>3</v>
      </c>
      <c r="H40" s="1" t="s">
        <v>22</v>
      </c>
      <c r="I40" s="1" t="s">
        <v>23</v>
      </c>
      <c r="J40" s="1" t="s">
        <v>24</v>
      </c>
      <c r="K40" s="6" t="s">
        <v>27</v>
      </c>
      <c r="L40" s="6" t="s">
        <v>28</v>
      </c>
      <c r="M40" s="6" t="s">
        <v>29</v>
      </c>
      <c r="N40" s="7" t="s">
        <v>30</v>
      </c>
      <c r="O40" s="7" t="s">
        <v>31</v>
      </c>
      <c r="P40" s="7" t="s">
        <v>32</v>
      </c>
      <c r="Q40" s="7" t="s">
        <v>33</v>
      </c>
      <c r="R40" s="8" t="s">
        <v>34</v>
      </c>
      <c r="S40" s="8" t="s">
        <v>35</v>
      </c>
      <c r="T40" s="3" t="s">
        <v>36</v>
      </c>
      <c r="U40" s="3" t="s">
        <v>37</v>
      </c>
      <c r="V40" s="3" t="s">
        <v>38</v>
      </c>
    </row>
    <row r="41" spans="1:22" x14ac:dyDescent="0.25">
      <c r="A41" s="1" t="s">
        <v>12</v>
      </c>
      <c r="B41" s="10">
        <f>B32/B$37</f>
        <v>0.20883941901389474</v>
      </c>
      <c r="C41" s="10">
        <f>C32/C$37</f>
        <v>0</v>
      </c>
      <c r="D41" s="10">
        <f t="shared" ref="D41:V41" si="7">D32/D$37</f>
        <v>0</v>
      </c>
      <c r="E41" s="10">
        <f t="shared" si="7"/>
        <v>0</v>
      </c>
      <c r="F41" s="10">
        <f t="shared" si="7"/>
        <v>0</v>
      </c>
      <c r="G41" s="10">
        <f t="shared" si="7"/>
        <v>0</v>
      </c>
      <c r="H41" s="10">
        <f t="shared" si="7"/>
        <v>0</v>
      </c>
      <c r="I41" s="10">
        <f t="shared" si="7"/>
        <v>0</v>
      </c>
      <c r="J41" s="10">
        <f t="shared" si="7"/>
        <v>0</v>
      </c>
      <c r="K41" s="10">
        <f t="shared" si="7"/>
        <v>0.22494272812540922</v>
      </c>
      <c r="L41" s="10">
        <f t="shared" si="7"/>
        <v>0.17259388260524702</v>
      </c>
      <c r="M41" s="10">
        <f t="shared" si="7"/>
        <v>0.11757433685114163</v>
      </c>
      <c r="N41" s="10">
        <f t="shared" si="7"/>
        <v>0.27834118741434899</v>
      </c>
      <c r="O41" s="10">
        <f t="shared" si="7"/>
        <v>0.31086177275247334</v>
      </c>
      <c r="P41" s="10">
        <f t="shared" si="7"/>
        <v>9.7783826326234641E-2</v>
      </c>
      <c r="Q41" s="10">
        <f t="shared" si="7"/>
        <v>8.5445652409897294E-2</v>
      </c>
      <c r="R41" s="10">
        <f t="shared" si="7"/>
        <v>0</v>
      </c>
      <c r="S41" s="10">
        <f t="shared" si="7"/>
        <v>0</v>
      </c>
      <c r="T41" s="10">
        <f t="shared" si="7"/>
        <v>5.3464889202356772E-2</v>
      </c>
      <c r="U41" s="10">
        <f t="shared" si="7"/>
        <v>0.24574892637732609</v>
      </c>
      <c r="V41" s="10">
        <f t="shared" si="7"/>
        <v>0</v>
      </c>
    </row>
    <row r="42" spans="1:22" x14ac:dyDescent="0.25">
      <c r="A42" s="1" t="s">
        <v>13</v>
      </c>
      <c r="B42" s="10">
        <f t="shared" ref="B42:Q46" si="8">B33/B$37</f>
        <v>0</v>
      </c>
      <c r="C42" s="10">
        <f t="shared" si="8"/>
        <v>0.41684908878515903</v>
      </c>
      <c r="D42" s="10">
        <f t="shared" si="8"/>
        <v>0.34591762421995481</v>
      </c>
      <c r="E42" s="10">
        <f t="shared" si="8"/>
        <v>8.8117670204611899E-3</v>
      </c>
      <c r="F42" s="10">
        <f t="shared" si="8"/>
        <v>1.2117339975367982E-2</v>
      </c>
      <c r="G42" s="10">
        <f t="shared" si="8"/>
        <v>1.6103896031761603E-2</v>
      </c>
      <c r="H42" s="10">
        <f t="shared" si="8"/>
        <v>3.7675150134350917E-2</v>
      </c>
      <c r="I42" s="10">
        <f t="shared" si="8"/>
        <v>0.17618516141099674</v>
      </c>
      <c r="J42" s="10">
        <f t="shared" si="8"/>
        <v>0.12961612234069494</v>
      </c>
      <c r="K42" s="10">
        <f t="shared" si="8"/>
        <v>0</v>
      </c>
      <c r="L42" s="10">
        <f t="shared" si="8"/>
        <v>0</v>
      </c>
      <c r="M42" s="10">
        <f t="shared" si="8"/>
        <v>0</v>
      </c>
      <c r="N42" s="10">
        <f t="shared" si="8"/>
        <v>4.1697678010358114E-5</v>
      </c>
      <c r="O42" s="10">
        <f t="shared" si="8"/>
        <v>1.6093570955633876E-5</v>
      </c>
      <c r="P42" s="10">
        <f t="shared" si="8"/>
        <v>1.8202551202526875E-2</v>
      </c>
      <c r="Q42" s="10">
        <f t="shared" si="8"/>
        <v>8.1710287275273355E-5</v>
      </c>
      <c r="R42" s="10">
        <f t="shared" ref="R42:V42" si="9">R33/R$37</f>
        <v>0</v>
      </c>
      <c r="S42" s="10">
        <f t="shared" si="9"/>
        <v>0</v>
      </c>
      <c r="T42" s="10">
        <f t="shared" si="9"/>
        <v>0.24080298781132647</v>
      </c>
      <c r="U42" s="10">
        <f t="shared" si="9"/>
        <v>4.191738676343705E-4</v>
      </c>
      <c r="V42" s="10">
        <f t="shared" si="9"/>
        <v>0</v>
      </c>
    </row>
    <row r="43" spans="1:22" x14ac:dyDescent="0.25">
      <c r="A43" s="1" t="s">
        <v>17</v>
      </c>
      <c r="B43" s="10">
        <f t="shared" si="8"/>
        <v>0.77661976750352979</v>
      </c>
      <c r="C43" s="10">
        <f t="shared" si="8"/>
        <v>0.57380951335926267</v>
      </c>
      <c r="D43" s="10">
        <f t="shared" si="8"/>
        <v>0.64389445461301786</v>
      </c>
      <c r="E43" s="10">
        <f t="shared" si="8"/>
        <v>0.97433791616758481</v>
      </c>
      <c r="F43" s="10">
        <f t="shared" si="8"/>
        <v>0.97024871929424827</v>
      </c>
      <c r="G43" s="10">
        <f t="shared" si="8"/>
        <v>0.96625188689826513</v>
      </c>
      <c r="H43" s="10">
        <f t="shared" si="8"/>
        <v>0.93199409310603931</v>
      </c>
      <c r="I43" s="10">
        <f t="shared" si="8"/>
        <v>0.79897718206549329</v>
      </c>
      <c r="J43" s="10">
        <f t="shared" si="8"/>
        <v>0.84433686718550793</v>
      </c>
      <c r="K43" s="10">
        <f t="shared" si="8"/>
        <v>0.761159548149273</v>
      </c>
      <c r="L43" s="10">
        <f t="shared" si="8"/>
        <v>0.81367864066074558</v>
      </c>
      <c r="M43" s="10">
        <f t="shared" si="8"/>
        <v>0.86685517249218114</v>
      </c>
      <c r="N43" s="10">
        <f t="shared" si="8"/>
        <v>0.70715454229231622</v>
      </c>
      <c r="O43" s="10">
        <f t="shared" si="8"/>
        <v>0.6751412894300266</v>
      </c>
      <c r="P43" s="10">
        <f t="shared" si="8"/>
        <v>0.87119975235913005</v>
      </c>
      <c r="Q43" s="10">
        <f t="shared" si="8"/>
        <v>0.87811945479797981</v>
      </c>
      <c r="R43" s="10">
        <f t="shared" ref="R43:V43" si="10">R34/R$37</f>
        <v>0.94728768351237169</v>
      </c>
      <c r="S43" s="10">
        <f t="shared" si="10"/>
        <v>0.96161821376873913</v>
      </c>
      <c r="T43" s="10">
        <f t="shared" si="10"/>
        <v>0.70077715553111342</v>
      </c>
      <c r="U43" s="10">
        <f t="shared" si="10"/>
        <v>0.73262518214271932</v>
      </c>
      <c r="V43" s="10">
        <f t="shared" si="10"/>
        <v>0.95929773190829526</v>
      </c>
    </row>
    <row r="44" spans="1:22" x14ac:dyDescent="0.25">
      <c r="A44" s="1" t="s">
        <v>15</v>
      </c>
      <c r="B44" s="10">
        <f t="shared" si="8"/>
        <v>1.3661680079540007E-2</v>
      </c>
      <c r="C44" s="10">
        <f t="shared" si="8"/>
        <v>9.0501189665475011E-3</v>
      </c>
      <c r="D44" s="10">
        <f t="shared" si="8"/>
        <v>9.2098028283664306E-3</v>
      </c>
      <c r="E44" s="10">
        <f t="shared" si="8"/>
        <v>1.5582957025724761E-2</v>
      </c>
      <c r="F44" s="10">
        <f t="shared" si="8"/>
        <v>1.5812987742475457E-2</v>
      </c>
      <c r="G44" s="10">
        <f t="shared" si="8"/>
        <v>1.5797088451498985E-2</v>
      </c>
      <c r="H44" s="10">
        <f t="shared" si="8"/>
        <v>2.8902216991066772E-2</v>
      </c>
      <c r="I44" s="10">
        <f t="shared" si="8"/>
        <v>2.3949382049645678E-2</v>
      </c>
      <c r="J44" s="10">
        <f t="shared" si="8"/>
        <v>2.4728083198488324E-2</v>
      </c>
      <c r="K44" s="10">
        <f t="shared" si="8"/>
        <v>1.3897723725317879E-2</v>
      </c>
      <c r="L44" s="10">
        <f t="shared" si="8"/>
        <v>1.3727476734007376E-2</v>
      </c>
      <c r="M44" s="10">
        <f t="shared" si="8"/>
        <v>1.557049065667716E-2</v>
      </c>
      <c r="N44" s="10">
        <f t="shared" si="8"/>
        <v>1.3803265598938288E-2</v>
      </c>
      <c r="O44" s="10">
        <f t="shared" si="8"/>
        <v>1.2774715207515061E-2</v>
      </c>
      <c r="P44" s="10">
        <f t="shared" si="8"/>
        <v>1.2201461093087876E-2</v>
      </c>
      <c r="Q44" s="10">
        <f t="shared" si="8"/>
        <v>3.2039133384959805E-2</v>
      </c>
      <c r="R44" s="10">
        <f t="shared" ref="R44:V44" si="11">R35/R$37</f>
        <v>4.8118219142494235E-2</v>
      </c>
      <c r="S44" s="10">
        <f t="shared" si="11"/>
        <v>3.6488239536916607E-2</v>
      </c>
      <c r="T44" s="10">
        <f t="shared" si="11"/>
        <v>4.3303411830310752E-3</v>
      </c>
      <c r="U44" s="10">
        <f t="shared" si="11"/>
        <v>1.9471419384784746E-2</v>
      </c>
      <c r="V44" s="10">
        <f t="shared" si="11"/>
        <v>3.0059889085937989E-2</v>
      </c>
    </row>
    <row r="45" spans="1:22" x14ac:dyDescent="0.25">
      <c r="A45" s="1" t="s">
        <v>20</v>
      </c>
      <c r="B45" s="10">
        <f t="shared" si="8"/>
        <v>8.7913340303548469E-4</v>
      </c>
      <c r="C45" s="10">
        <f t="shared" si="8"/>
        <v>2.9127888903065114E-4</v>
      </c>
      <c r="D45" s="10">
        <f t="shared" si="8"/>
        <v>9.7811833866097691E-4</v>
      </c>
      <c r="E45" s="10">
        <f t="shared" si="8"/>
        <v>1.2673597862292722E-3</v>
      </c>
      <c r="F45" s="10">
        <f t="shared" si="8"/>
        <v>1.8209529879082782E-3</v>
      </c>
      <c r="G45" s="10">
        <f t="shared" si="8"/>
        <v>1.847128618474164E-3</v>
      </c>
      <c r="H45" s="10">
        <f t="shared" si="8"/>
        <v>1.4285397685430442E-3</v>
      </c>
      <c r="I45" s="10">
        <f t="shared" si="8"/>
        <v>8.8827447386416317E-4</v>
      </c>
      <c r="J45" s="10">
        <f t="shared" si="8"/>
        <v>1.3189272753086503E-3</v>
      </c>
      <c r="K45" s="10">
        <f t="shared" si="8"/>
        <v>0</v>
      </c>
      <c r="L45" s="10">
        <f t="shared" si="8"/>
        <v>0</v>
      </c>
      <c r="M45" s="10">
        <f t="shared" si="8"/>
        <v>0</v>
      </c>
      <c r="N45" s="10">
        <f t="shared" si="8"/>
        <v>6.5930701638616807E-4</v>
      </c>
      <c r="O45" s="10">
        <f t="shared" si="8"/>
        <v>1.2061290390295862E-3</v>
      </c>
      <c r="P45" s="10">
        <f t="shared" si="8"/>
        <v>6.1240901902053879E-4</v>
      </c>
      <c r="Q45" s="10">
        <f t="shared" si="8"/>
        <v>4.314049119887922E-3</v>
      </c>
      <c r="R45" s="10">
        <f t="shared" ref="R45:V45" si="12">R36/R$37</f>
        <v>4.594097345133971E-3</v>
      </c>
      <c r="S45" s="10">
        <f t="shared" si="12"/>
        <v>1.8935466943441664E-3</v>
      </c>
      <c r="T45" s="10">
        <f t="shared" si="12"/>
        <v>6.2462627217220598E-4</v>
      </c>
      <c r="U45" s="10">
        <f t="shared" si="12"/>
        <v>1.7352982275354563E-3</v>
      </c>
      <c r="V45" s="10">
        <f t="shared" si="12"/>
        <v>1.0642379005766827E-2</v>
      </c>
    </row>
    <row r="46" spans="1:22" x14ac:dyDescent="0.25">
      <c r="A46" s="9" t="s">
        <v>41</v>
      </c>
      <c r="B46" s="1">
        <f t="shared" si="8"/>
        <v>1</v>
      </c>
      <c r="C46" s="1">
        <f t="shared" si="8"/>
        <v>1</v>
      </c>
      <c r="D46" s="1">
        <f t="shared" si="8"/>
        <v>1</v>
      </c>
      <c r="E46" s="1">
        <f t="shared" si="8"/>
        <v>1</v>
      </c>
      <c r="F46" s="1">
        <f t="shared" si="8"/>
        <v>1</v>
      </c>
      <c r="G46" s="1">
        <f t="shared" si="8"/>
        <v>1</v>
      </c>
      <c r="H46" s="1">
        <f t="shared" si="8"/>
        <v>1</v>
      </c>
      <c r="I46" s="1">
        <f t="shared" si="8"/>
        <v>1</v>
      </c>
      <c r="J46" s="1">
        <f t="shared" si="8"/>
        <v>1</v>
      </c>
      <c r="K46" s="1">
        <f t="shared" si="8"/>
        <v>1</v>
      </c>
      <c r="L46" s="1">
        <f t="shared" si="8"/>
        <v>1</v>
      </c>
      <c r="M46" s="1">
        <f t="shared" si="8"/>
        <v>1</v>
      </c>
      <c r="N46" s="1">
        <f t="shared" si="8"/>
        <v>1</v>
      </c>
      <c r="O46" s="1">
        <f t="shared" si="8"/>
        <v>1</v>
      </c>
      <c r="P46" s="1">
        <f t="shared" si="8"/>
        <v>1</v>
      </c>
      <c r="Q46" s="1">
        <f t="shared" si="8"/>
        <v>1</v>
      </c>
      <c r="R46" s="1">
        <f t="shared" ref="R46:V46" si="13">R37/R$37</f>
        <v>1</v>
      </c>
      <c r="S46" s="1">
        <f t="shared" si="13"/>
        <v>1</v>
      </c>
      <c r="T46" s="1">
        <f t="shared" si="13"/>
        <v>1</v>
      </c>
      <c r="U46" s="1">
        <f t="shared" si="13"/>
        <v>1</v>
      </c>
      <c r="V46" s="1">
        <f t="shared" si="13"/>
        <v>1</v>
      </c>
    </row>
    <row r="48" spans="1:22" x14ac:dyDescent="0.25">
      <c r="B48" s="1" t="s">
        <v>26</v>
      </c>
      <c r="F48" s="3" t="s">
        <v>1</v>
      </c>
      <c r="I48" s="1" t="s">
        <v>22</v>
      </c>
      <c r="L48" s="6" t="s">
        <v>27</v>
      </c>
      <c r="O48" s="7" t="s">
        <v>30</v>
      </c>
      <c r="R48" s="8" t="s">
        <v>34</v>
      </c>
    </row>
  </sheetData>
  <pageMargins left="0.7" right="0.7" top="0.75" bottom="0.75" header="0.3" footer="0.3"/>
  <pageSetup paperSize="9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Zhichao Zhou</cp:lastModifiedBy>
  <cp:lastPrinted>2020-03-03T05:21:01Z</cp:lastPrinted>
  <dcterms:created xsi:type="dcterms:W3CDTF">2015-06-05T18:19:34Z</dcterms:created>
  <dcterms:modified xsi:type="dcterms:W3CDTF">2020-12-14T05:31:22Z</dcterms:modified>
</cp:coreProperties>
</file>