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 Jain\Desktop\"/>
    </mc:Choice>
  </mc:AlternateContent>
  <xr:revisionPtr revIDLastSave="0" documentId="8_{A599B511-28CF-4D90-B187-1B3E34CD49E5}" xr6:coauthVersionLast="47" xr6:coauthVersionMax="47" xr10:uidLastSave="{00000000-0000-0000-0000-000000000000}"/>
  <bookViews>
    <workbookView xWindow="-120" yWindow="-120" windowWidth="20730" windowHeight="11160" firstSheet="1" activeTab="3" xr2:uid="{A9374F7F-88AD-424F-9221-531657EC839E}"/>
  </bookViews>
  <sheets>
    <sheet name="Total Rejects" sheetId="1" r:id="rId1"/>
    <sheet name="Sigma output from june-sept" sheetId="2" r:id="rId2"/>
    <sheet name="Total Defects in RJ 3004" sheetId="3" r:id="rId3"/>
    <sheet name="Trend before &amp; after treatment " sheetId="4" r:id="rId4"/>
  </sheets>
  <externalReferences>
    <externalReference r:id="rId5"/>
    <externalReference r:id="rId6"/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G6" i="3"/>
  <c r="G5" i="3"/>
  <c r="G4" i="3"/>
  <c r="G15" i="3" s="1"/>
  <c r="G9" i="2"/>
  <c r="F9" i="2"/>
  <c r="E9" i="2"/>
  <c r="D9" i="2"/>
  <c r="C9" i="2"/>
  <c r="H8" i="2"/>
  <c r="I8" i="2" s="1"/>
  <c r="J8" i="2" s="1"/>
  <c r="H7" i="2"/>
  <c r="I6" i="2"/>
  <c r="J6" i="2" s="1"/>
  <c r="H6" i="2"/>
  <c r="K6" i="2" s="1"/>
  <c r="L6" i="2" s="1"/>
  <c r="I5" i="2"/>
  <c r="J5" i="2" s="1"/>
  <c r="H5" i="2"/>
  <c r="H9" i="2" s="1"/>
  <c r="K8" i="2" s="1"/>
  <c r="H12" i="3" l="1"/>
  <c r="H8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H13" i="3"/>
  <c r="H9" i="3"/>
  <c r="H7" i="3"/>
  <c r="H4" i="3"/>
  <c r="H11" i="3"/>
  <c r="H6" i="3"/>
  <c r="H10" i="3"/>
  <c r="H14" i="3"/>
  <c r="K7" i="2"/>
  <c r="L7" i="2" s="1"/>
  <c r="L8" i="2" s="1"/>
  <c r="I7" i="2"/>
  <c r="J7" i="2" s="1"/>
  <c r="K5" i="2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D5" i="1"/>
  <c r="E4" i="1"/>
  <c r="D4" i="1"/>
</calcChain>
</file>

<file path=xl/sharedStrings.xml><?xml version="1.0" encoding="utf-8"?>
<sst xmlns="http://schemas.openxmlformats.org/spreadsheetml/2006/main" count="67" uniqueCount="56">
  <si>
    <t xml:space="preserve"> </t>
  </si>
  <si>
    <t>In-line rejection based on part produced</t>
  </si>
  <si>
    <t>Model</t>
  </si>
  <si>
    <t>In-line reject unit</t>
  </si>
  <si>
    <t>In-line(k-unit)</t>
  </si>
  <si>
    <t>Percentage</t>
  </si>
  <si>
    <t>Acc.</t>
  </si>
  <si>
    <t>RJ- 3004</t>
  </si>
  <si>
    <t>RC-3004</t>
  </si>
  <si>
    <t>RJ- 1501</t>
  </si>
  <si>
    <t>RC-1501</t>
  </si>
  <si>
    <t>RJ-0801</t>
  </si>
  <si>
    <t>FTC-100 ml</t>
  </si>
  <si>
    <t>FTC-02</t>
  </si>
  <si>
    <t>FTC-06</t>
  </si>
  <si>
    <t>FTC-28 ml</t>
  </si>
  <si>
    <t>BT-204</t>
  </si>
  <si>
    <t>FB-101</t>
  </si>
  <si>
    <t>FB-501</t>
  </si>
  <si>
    <t>SB-031</t>
  </si>
  <si>
    <t>RB-503</t>
  </si>
  <si>
    <t>Others</t>
  </si>
  <si>
    <t>Total output and Sigma level</t>
  </si>
  <si>
    <t>Machine(reject quantity)</t>
  </si>
  <si>
    <t>Month</t>
  </si>
  <si>
    <t>Output</t>
  </si>
  <si>
    <t>E01</t>
  </si>
  <si>
    <t>E03</t>
  </si>
  <si>
    <t>E04</t>
  </si>
  <si>
    <t>E06</t>
  </si>
  <si>
    <t>Total Rej./month</t>
  </si>
  <si>
    <t>DPMO</t>
  </si>
  <si>
    <t>SIGMA</t>
  </si>
  <si>
    <t>June</t>
  </si>
  <si>
    <t>July</t>
  </si>
  <si>
    <t>Aug</t>
  </si>
  <si>
    <t>Sept</t>
  </si>
  <si>
    <t>TOTAL</t>
  </si>
  <si>
    <t>Round Jar-3004</t>
  </si>
  <si>
    <t>Machine No</t>
  </si>
  <si>
    <t>Defect</t>
  </si>
  <si>
    <t>SubTotal</t>
  </si>
  <si>
    <t>Black Dot</t>
  </si>
  <si>
    <t>Scratches</t>
  </si>
  <si>
    <t>Dented</t>
  </si>
  <si>
    <t>Burnmark</t>
  </si>
  <si>
    <t>Oily/Dirty</t>
  </si>
  <si>
    <t>ShortMold</t>
  </si>
  <si>
    <t>Sink Mark</t>
  </si>
  <si>
    <t>PartingBurr</t>
  </si>
  <si>
    <t>Whitemark</t>
  </si>
  <si>
    <t>SilverMark</t>
  </si>
  <si>
    <t>Machine No E03</t>
  </si>
  <si>
    <t>DATE</t>
  </si>
  <si>
    <t>REJ/day</t>
  </si>
  <si>
    <t>Screw barrel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</si>
</sst>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7" fillId="0" borderId="6" applyNumberFormat="0" applyFill="0" applyAlignment="0" applyProtection="0"/>
    <xf numFmtId="0" fontId="8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1" fillId="6" borderId="3" xfId="9" applyBorder="1"/>
    <xf numFmtId="0" fontId="0" fillId="6" borderId="3" xfId="9" applyFont="1" applyBorder="1"/>
    <xf numFmtId="0" fontId="0" fillId="5" borderId="0" xfId="8" applyFont="1"/>
    <xf numFmtId="0" fontId="1" fillId="5" borderId="0" xfId="8"/>
    <xf numFmtId="164" fontId="1" fillId="5" borderId="0" xfId="8" applyNumberFormat="1"/>
    <xf numFmtId="0" fontId="3" fillId="5" borderId="2" xfId="2" applyFill="1"/>
    <xf numFmtId="165" fontId="1" fillId="5" borderId="0" xfId="8" applyNumberFormat="1"/>
    <xf numFmtId="2" fontId="1" fillId="5" borderId="0" xfId="8" applyNumberFormat="1"/>
    <xf numFmtId="0" fontId="7" fillId="0" borderId="6" xfId="6"/>
    <xf numFmtId="0" fontId="6" fillId="3" borderId="5" xfId="5"/>
    <xf numFmtId="0" fontId="3" fillId="0" borderId="2" xfId="2"/>
    <xf numFmtId="0" fontId="7" fillId="0" borderId="6" xfId="6" applyAlignment="1">
      <alignment vertical="center"/>
    </xf>
    <xf numFmtId="0" fontId="5" fillId="2" borderId="4" xfId="4"/>
    <xf numFmtId="15" fontId="1" fillId="5" borderId="0" xfId="8" applyNumberFormat="1"/>
    <xf numFmtId="0" fontId="1" fillId="5" borderId="0" xfId="8" applyAlignment="1">
      <alignment horizontal="right"/>
    </xf>
    <xf numFmtId="0" fontId="8" fillId="4" borderId="0" xfId="7" applyAlignment="1">
      <alignment horizontal="center"/>
    </xf>
    <xf numFmtId="0" fontId="2" fillId="0" borderId="0" xfId="1" applyBorder="1" applyAlignment="1">
      <alignment horizontal="center"/>
    </xf>
    <xf numFmtId="0" fontId="4" fillId="0" borderId="3" xfId="3" applyAlignment="1">
      <alignment horizontal="center"/>
    </xf>
  </cellXfs>
  <cellStyles count="10">
    <cellStyle name="20% - Accent1" xfId="8" builtinId="30"/>
    <cellStyle name="40% - Accent1" xfId="9" builtinId="31"/>
    <cellStyle name="Accent1" xfId="7" builtinId="29"/>
    <cellStyle name="Check Cell" xfId="5" builtinId="23"/>
    <cellStyle name="Heading 1" xfId="1" builtinId="16"/>
    <cellStyle name="Heading 2" xfId="2" builtinId="17"/>
    <cellStyle name="Heading 3" xfId="3" builtinId="18"/>
    <cellStyle name="Normal" xfId="0" builtinId="0"/>
    <cellStyle name="Output" xfId="4" builtinId="21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[1]Sheet1!$D$3</c:f>
              <c:strCache>
                <c:ptCount val="1"/>
                <c:pt idx="0">
                  <c:v>In-line(k-unit)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[1]Sheet1!$B$4:$B$18</c:f>
              <c:strCache>
                <c:ptCount val="15"/>
                <c:pt idx="0">
                  <c:v>RJ- 3004</c:v>
                </c:pt>
                <c:pt idx="1">
                  <c:v>RC-3004</c:v>
                </c:pt>
                <c:pt idx="2">
                  <c:v>RJ- 1501</c:v>
                </c:pt>
                <c:pt idx="3">
                  <c:v>RC-1501</c:v>
                </c:pt>
                <c:pt idx="4">
                  <c:v>RJ-0801</c:v>
                </c:pt>
                <c:pt idx="5">
                  <c:v>FTC-100 ml</c:v>
                </c:pt>
                <c:pt idx="6">
                  <c:v>FTC-02</c:v>
                </c:pt>
                <c:pt idx="7">
                  <c:v>FTC-06</c:v>
                </c:pt>
                <c:pt idx="8">
                  <c:v>FTC-28 ml</c:v>
                </c:pt>
                <c:pt idx="9">
                  <c:v>BT-204</c:v>
                </c:pt>
                <c:pt idx="10">
                  <c:v>FB-101</c:v>
                </c:pt>
                <c:pt idx="11">
                  <c:v>FB-501</c:v>
                </c:pt>
                <c:pt idx="12">
                  <c:v>SB-031</c:v>
                </c:pt>
                <c:pt idx="13">
                  <c:v>RB-503</c:v>
                </c:pt>
                <c:pt idx="14">
                  <c:v>Others</c:v>
                </c:pt>
              </c:strCache>
            </c:strRef>
          </c:cat>
          <c:val>
            <c:numRef>
              <c:f>[1]Sheet1!$D$4:$D$18</c:f>
              <c:numCache>
                <c:formatCode>General</c:formatCode>
                <c:ptCount val="15"/>
                <c:pt idx="0">
                  <c:v>2.2839999999999998</c:v>
                </c:pt>
                <c:pt idx="1">
                  <c:v>1.0329999999999999</c:v>
                </c:pt>
                <c:pt idx="2">
                  <c:v>0.89500000000000002</c:v>
                </c:pt>
                <c:pt idx="3">
                  <c:v>0.371</c:v>
                </c:pt>
                <c:pt idx="4">
                  <c:v>0.33800000000000002</c:v>
                </c:pt>
                <c:pt idx="5">
                  <c:v>0.23899999999999999</c:v>
                </c:pt>
                <c:pt idx="6">
                  <c:v>0.23100000000000001</c:v>
                </c:pt>
                <c:pt idx="7">
                  <c:v>0.20200000000000001</c:v>
                </c:pt>
                <c:pt idx="8">
                  <c:v>0.186</c:v>
                </c:pt>
                <c:pt idx="9">
                  <c:v>0.17699999999999999</c:v>
                </c:pt>
                <c:pt idx="10">
                  <c:v>0.17499999999999999</c:v>
                </c:pt>
                <c:pt idx="11">
                  <c:v>9.1999999999999998E-2</c:v>
                </c:pt>
                <c:pt idx="12">
                  <c:v>8.4000000000000005E-2</c:v>
                </c:pt>
                <c:pt idx="13">
                  <c:v>7.1999999999999995E-2</c:v>
                </c:pt>
                <c:pt idx="14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172-AD46-DD66D22C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10192"/>
        <c:axId val="1068031776"/>
      </c:barChart>
      <c:lineChart>
        <c:grouping val="standard"/>
        <c:varyColors val="0"/>
        <c:ser>
          <c:idx val="1"/>
          <c:order val="1"/>
          <c:tx>
            <c:strRef>
              <c:f>[1]Sheet1!$F$3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[1]Sheet1!$B$4:$B$18</c:f>
              <c:strCache>
                <c:ptCount val="15"/>
                <c:pt idx="0">
                  <c:v>RJ- 3004</c:v>
                </c:pt>
                <c:pt idx="1">
                  <c:v>RC-3004</c:v>
                </c:pt>
                <c:pt idx="2">
                  <c:v>RJ- 1501</c:v>
                </c:pt>
                <c:pt idx="3">
                  <c:v>RC-1501</c:v>
                </c:pt>
                <c:pt idx="4">
                  <c:v>RJ-0801</c:v>
                </c:pt>
                <c:pt idx="5">
                  <c:v>FTC-100 ml</c:v>
                </c:pt>
                <c:pt idx="6">
                  <c:v>FTC-02</c:v>
                </c:pt>
                <c:pt idx="7">
                  <c:v>FTC-06</c:v>
                </c:pt>
                <c:pt idx="8">
                  <c:v>FTC-28 ml</c:v>
                </c:pt>
                <c:pt idx="9">
                  <c:v>BT-204</c:v>
                </c:pt>
                <c:pt idx="10">
                  <c:v>FB-101</c:v>
                </c:pt>
                <c:pt idx="11">
                  <c:v>FB-501</c:v>
                </c:pt>
                <c:pt idx="12">
                  <c:v>SB-031</c:v>
                </c:pt>
                <c:pt idx="13">
                  <c:v>RB-503</c:v>
                </c:pt>
                <c:pt idx="14">
                  <c:v>Others</c:v>
                </c:pt>
              </c:strCache>
            </c:strRef>
          </c:cat>
          <c:val>
            <c:numRef>
              <c:f>[1]Sheet1!$F$4:$F$18</c:f>
              <c:numCache>
                <c:formatCode>General</c:formatCode>
                <c:ptCount val="15"/>
                <c:pt idx="0">
                  <c:v>33.01</c:v>
                </c:pt>
                <c:pt idx="1">
                  <c:v>47.933432533949727</c:v>
                </c:pt>
                <c:pt idx="2">
                  <c:v>60.863221612250797</c:v>
                </c:pt>
                <c:pt idx="3">
                  <c:v>66.222944235770015</c:v>
                </c:pt>
                <c:pt idx="4">
                  <c:v>71.10592603293847</c:v>
                </c:pt>
                <c:pt idx="5">
                  <c:v>74.558685351054621</c:v>
                </c:pt>
                <c:pt idx="6">
                  <c:v>77.895871135509978</c:v>
                </c:pt>
                <c:pt idx="7">
                  <c:v>80.814102860444962</c:v>
                </c:pt>
                <c:pt idx="8">
                  <c:v>83.501187518058373</c:v>
                </c:pt>
                <c:pt idx="9">
                  <c:v>86.058251950303386</c:v>
                </c:pt>
                <c:pt idx="10">
                  <c:v>88.586422999133205</c:v>
                </c:pt>
                <c:pt idx="11">
                  <c:v>89.915518636232306</c:v>
                </c:pt>
                <c:pt idx="12">
                  <c:v>91.129040739670614</c:v>
                </c:pt>
                <c:pt idx="13">
                  <c:v>92.169202542617739</c:v>
                </c:pt>
                <c:pt idx="14">
                  <c:v>100.01375613984398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1-4172-AD46-DD66D22C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90304"/>
        <c:axId val="1257189824"/>
      </c:lineChart>
      <c:catAx>
        <c:axId val="11596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1776"/>
        <c:crosses val="autoZero"/>
        <c:auto val="1"/>
        <c:lblAlgn val="ctr"/>
        <c:lblOffset val="100"/>
        <c:noMultiLvlLbl val="0"/>
      </c:catAx>
      <c:valAx>
        <c:axId val="1068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0192"/>
        <c:crosses val="autoZero"/>
        <c:crossBetween val="between"/>
      </c:valAx>
      <c:valAx>
        <c:axId val="1257189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90304"/>
        <c:crosses val="max"/>
        <c:crossBetween val="between"/>
      </c:valAx>
      <c:catAx>
        <c:axId val="125719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718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In-line rejection from month June to Sept </a:t>
            </a:r>
            <a:r>
              <a:rPr lang="en-US" sz="1400" b="1" i="0" u="none" strike="noStrike" baseline="0">
                <a:effectLst/>
              </a:rPr>
              <a:t>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[2]Sheet1!$H$4</c:f>
              <c:strCache>
                <c:ptCount val="1"/>
                <c:pt idx="0">
                  <c:v>Total Rej./month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[2]Sheet1!$H$5:$H$8</c:f>
              <c:numCache>
                <c:formatCode>General</c:formatCode>
                <c:ptCount val="4"/>
                <c:pt idx="0">
                  <c:v>2310</c:v>
                </c:pt>
                <c:pt idx="1">
                  <c:v>2265</c:v>
                </c:pt>
                <c:pt idx="2">
                  <c:v>2281</c:v>
                </c:pt>
                <c:pt idx="3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47D2-8807-4230EBAA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73728"/>
        <c:axId val="1018460208"/>
      </c:barChart>
      <c:lineChart>
        <c:grouping val="standard"/>
        <c:varyColors val="0"/>
        <c:ser>
          <c:idx val="1"/>
          <c:order val="1"/>
          <c:tx>
            <c:strRef>
              <c:f>[2]Sheet1!$L$4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[2]Sheet1!$L$5:$L$8</c:f>
              <c:numCache>
                <c:formatCode>General</c:formatCode>
                <c:ptCount val="4"/>
                <c:pt idx="0">
                  <c:v>26.93</c:v>
                </c:pt>
                <c:pt idx="1">
                  <c:v>53.331678517309712</c:v>
                </c:pt>
                <c:pt idx="2">
                  <c:v>79.919858957920496</c:v>
                </c:pt>
                <c:pt idx="3">
                  <c:v>100.00378482340599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3-47D2-8807-4230EBAA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66624"/>
        <c:axId val="1018459248"/>
      </c:lineChart>
      <c:catAx>
        <c:axId val="1074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0208"/>
        <c:crosses val="autoZero"/>
        <c:auto val="1"/>
        <c:lblAlgn val="ctr"/>
        <c:lblOffset val="100"/>
        <c:noMultiLvlLbl val="0"/>
      </c:catAx>
      <c:valAx>
        <c:axId val="10184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73728"/>
        <c:crosses val="autoZero"/>
        <c:crossBetween val="between"/>
      </c:valAx>
      <c:valAx>
        <c:axId val="1018459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66624"/>
        <c:crosses val="max"/>
        <c:crossBetween val="between"/>
      </c:valAx>
      <c:catAx>
        <c:axId val="1072566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845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[2]Sheet1!$J$4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[2]Sheet1!$J$5:$J$8</c:f>
              <c:numCache>
                <c:formatCode>General</c:formatCode>
                <c:ptCount val="4"/>
                <c:pt idx="0">
                  <c:v>4.2367573477560194</c:v>
                </c:pt>
                <c:pt idx="1">
                  <c:v>4.2431811188487965</c:v>
                </c:pt>
                <c:pt idx="2">
                  <c:v>4.2408840000580863</c:v>
                </c:pt>
                <c:pt idx="3">
                  <c:v>4.3312654937748416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2-41E3-8192-E8CDAC9B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38832"/>
        <c:axId val="1255140272"/>
      </c:lineChart>
      <c:catAx>
        <c:axId val="1255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40272"/>
        <c:crosses val="autoZero"/>
        <c:auto val="1"/>
        <c:lblAlgn val="ctr"/>
        <c:lblOffset val="100"/>
        <c:noMultiLvlLbl val="0"/>
      </c:catAx>
      <c:valAx>
        <c:axId val="12551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Reject data based on the defect type for month </a:t>
            </a:r>
            <a:r>
              <a:rPr lang="en-US" sz="1400" b="1" i="0" u="none" strike="noStrike" baseline="0">
                <a:effectLst/>
              </a:rPr>
              <a:t>June 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[3]Sheet1!$G$3</c:f>
              <c:strCache>
                <c:ptCount val="1"/>
                <c:pt idx="0">
                  <c:v>SubTotal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[3]Sheet1!$B$4:$B$14</c:f>
              <c:strCache>
                <c:ptCount val="11"/>
                <c:pt idx="0">
                  <c:v>Black Dot</c:v>
                </c:pt>
                <c:pt idx="1">
                  <c:v>Scratches</c:v>
                </c:pt>
                <c:pt idx="2">
                  <c:v>Dented</c:v>
                </c:pt>
                <c:pt idx="3">
                  <c:v>Burnmark</c:v>
                </c:pt>
                <c:pt idx="4">
                  <c:v>Oily/Dirty</c:v>
                </c:pt>
                <c:pt idx="5">
                  <c:v>ShortMold</c:v>
                </c:pt>
                <c:pt idx="6">
                  <c:v>Sink Mark</c:v>
                </c:pt>
                <c:pt idx="7">
                  <c:v>PartingBurr</c:v>
                </c:pt>
                <c:pt idx="8">
                  <c:v>Whitemark</c:v>
                </c:pt>
                <c:pt idx="9">
                  <c:v>SilverMark</c:v>
                </c:pt>
                <c:pt idx="10">
                  <c:v>Others</c:v>
                </c:pt>
              </c:strCache>
            </c:strRef>
          </c:cat>
          <c:val>
            <c:numRef>
              <c:f>[3]Sheet1!$G$4:$G$14</c:f>
              <c:numCache>
                <c:formatCode>General</c:formatCode>
                <c:ptCount val="11"/>
                <c:pt idx="0">
                  <c:v>926</c:v>
                </c:pt>
                <c:pt idx="1">
                  <c:v>695</c:v>
                </c:pt>
                <c:pt idx="2">
                  <c:v>347</c:v>
                </c:pt>
                <c:pt idx="3">
                  <c:v>117</c:v>
                </c:pt>
                <c:pt idx="4">
                  <c:v>115</c:v>
                </c:pt>
                <c:pt idx="5">
                  <c:v>79</c:v>
                </c:pt>
                <c:pt idx="6">
                  <c:v>60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DA5-B1D0-8C54E51B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282768"/>
        <c:axId val="1154283248"/>
      </c:barChart>
      <c:lineChart>
        <c:grouping val="standard"/>
        <c:varyColors val="0"/>
        <c:ser>
          <c:idx val="1"/>
          <c:order val="1"/>
          <c:tx>
            <c:strRef>
              <c:f>[3]Sheet1!$I$3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[3]Sheet1!$B$4:$B$14</c:f>
              <c:strCache>
                <c:ptCount val="11"/>
                <c:pt idx="0">
                  <c:v>Black Dot</c:v>
                </c:pt>
                <c:pt idx="1">
                  <c:v>Scratches</c:v>
                </c:pt>
                <c:pt idx="2">
                  <c:v>Dented</c:v>
                </c:pt>
                <c:pt idx="3">
                  <c:v>Burnmark</c:v>
                </c:pt>
                <c:pt idx="4">
                  <c:v>Oily/Dirty</c:v>
                </c:pt>
                <c:pt idx="5">
                  <c:v>ShortMold</c:v>
                </c:pt>
                <c:pt idx="6">
                  <c:v>Sink Mark</c:v>
                </c:pt>
                <c:pt idx="7">
                  <c:v>PartingBurr</c:v>
                </c:pt>
                <c:pt idx="8">
                  <c:v>Whitemark</c:v>
                </c:pt>
                <c:pt idx="9">
                  <c:v>SilverMark</c:v>
                </c:pt>
                <c:pt idx="10">
                  <c:v>Others</c:v>
                </c:pt>
              </c:strCache>
            </c:strRef>
          </c:cat>
          <c:val>
            <c:numRef>
              <c:f>[3]Sheet1!$I$4:$I$14</c:f>
              <c:numCache>
                <c:formatCode>General</c:formatCode>
                <c:ptCount val="11"/>
                <c:pt idx="0">
                  <c:v>39.24</c:v>
                </c:pt>
                <c:pt idx="1">
                  <c:v>68.689152542372881</c:v>
                </c:pt>
                <c:pt idx="2">
                  <c:v>83.392542372881351</c:v>
                </c:pt>
                <c:pt idx="3">
                  <c:v>88.350169491525421</c:v>
                </c:pt>
                <c:pt idx="4">
                  <c:v>93.223050847457628</c:v>
                </c:pt>
                <c:pt idx="5">
                  <c:v>96.570508474576272</c:v>
                </c:pt>
                <c:pt idx="6">
                  <c:v>99.112881355932203</c:v>
                </c:pt>
                <c:pt idx="7">
                  <c:v>99.748474576271192</c:v>
                </c:pt>
                <c:pt idx="8">
                  <c:v>99.875593220338985</c:v>
                </c:pt>
                <c:pt idx="9">
                  <c:v>99.960338983050846</c:v>
                </c:pt>
                <c:pt idx="10">
                  <c:v>100.00271186440678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4DA5-B1D0-8C54E51B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07312"/>
        <c:axId val="1154284208"/>
      </c:lineChart>
      <c:catAx>
        <c:axId val="11542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3248"/>
        <c:crosses val="autoZero"/>
        <c:auto val="1"/>
        <c:lblAlgn val="ctr"/>
        <c:lblOffset val="100"/>
        <c:noMultiLvlLbl val="0"/>
      </c:catAx>
      <c:valAx>
        <c:axId val="1154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2768"/>
        <c:crosses val="autoZero"/>
        <c:crossBetween val="between"/>
      </c:valAx>
      <c:valAx>
        <c:axId val="1154284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7312"/>
        <c:crosses val="max"/>
        <c:crossBetween val="between"/>
      </c:valAx>
      <c:catAx>
        <c:axId val="115960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428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[4]Sheet1!$C$3</c:f>
              <c:strCache>
                <c:ptCount val="1"/>
                <c:pt idx="0">
                  <c:v>REJ/day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[4]Sheet1!$B$4:$B$35</c:f>
              <c:numCache>
                <c:formatCode>General</c:formatCode>
                <c:ptCount val="32"/>
                <c:pt idx="0">
                  <c:v>40063</c:v>
                </c:pt>
                <c:pt idx="1">
                  <c:v>40064</c:v>
                </c:pt>
                <c:pt idx="2">
                  <c:v>40065</c:v>
                </c:pt>
                <c:pt idx="3">
                  <c:v>40066</c:v>
                </c:pt>
                <c:pt idx="4">
                  <c:v>40067</c:v>
                </c:pt>
                <c:pt idx="5">
                  <c:v>40068</c:v>
                </c:pt>
                <c:pt idx="6">
                  <c:v>40069</c:v>
                </c:pt>
                <c:pt idx="7">
                  <c:v>40070</c:v>
                </c:pt>
                <c:pt idx="8">
                  <c:v>40071</c:v>
                </c:pt>
                <c:pt idx="9">
                  <c:v>40072</c:v>
                </c:pt>
                <c:pt idx="10">
                  <c:v>40073</c:v>
                </c:pt>
                <c:pt idx="11">
                  <c:v>40074</c:v>
                </c:pt>
                <c:pt idx="12">
                  <c:v>40075</c:v>
                </c:pt>
                <c:pt idx="13">
                  <c:v>40076</c:v>
                </c:pt>
                <c:pt idx="14">
                  <c:v>40077</c:v>
                </c:pt>
                <c:pt idx="15">
                  <c:v>40078</c:v>
                </c:pt>
                <c:pt idx="16">
                  <c:v>40079</c:v>
                </c:pt>
                <c:pt idx="17">
                  <c:v>40080</c:v>
                </c:pt>
                <c:pt idx="18">
                  <c:v>40081</c:v>
                </c:pt>
                <c:pt idx="19">
                  <c:v>40082</c:v>
                </c:pt>
                <c:pt idx="20">
                  <c:v>40083</c:v>
                </c:pt>
                <c:pt idx="21">
                  <c:v>40084</c:v>
                </c:pt>
                <c:pt idx="22">
                  <c:v>40085</c:v>
                </c:pt>
                <c:pt idx="23">
                  <c:v>40086</c:v>
                </c:pt>
                <c:pt idx="24">
                  <c:v>40087</c:v>
                </c:pt>
                <c:pt idx="25">
                  <c:v>40088</c:v>
                </c:pt>
                <c:pt idx="26">
                  <c:v>40089</c:v>
                </c:pt>
                <c:pt idx="27">
                  <c:v>40090</c:v>
                </c:pt>
                <c:pt idx="28">
                  <c:v>40091</c:v>
                </c:pt>
                <c:pt idx="29">
                  <c:v>40092</c:v>
                </c:pt>
                <c:pt idx="30">
                  <c:v>40093</c:v>
                </c:pt>
                <c:pt idx="31">
                  <c:v>40094</c:v>
                </c:pt>
              </c:numCache>
            </c:numRef>
          </c:cat>
          <c:val>
            <c:numRef>
              <c:f>[4]Sheet1!$C$4:$C$35</c:f>
              <c:numCache>
                <c:formatCode>General</c:formatCode>
                <c:ptCount val="32"/>
                <c:pt idx="0">
                  <c:v>22</c:v>
                </c:pt>
                <c:pt idx="1">
                  <c:v>40</c:v>
                </c:pt>
                <c:pt idx="2">
                  <c:v>147</c:v>
                </c:pt>
                <c:pt idx="3">
                  <c:v>68</c:v>
                </c:pt>
                <c:pt idx="4">
                  <c:v>33</c:v>
                </c:pt>
                <c:pt idx="5">
                  <c:v>72</c:v>
                </c:pt>
                <c:pt idx="6">
                  <c:v>43</c:v>
                </c:pt>
                <c:pt idx="7">
                  <c:v>64</c:v>
                </c:pt>
                <c:pt idx="8">
                  <c:v>31</c:v>
                </c:pt>
                <c:pt idx="9">
                  <c:v>34</c:v>
                </c:pt>
                <c:pt idx="10">
                  <c:v>46</c:v>
                </c:pt>
                <c:pt idx="11">
                  <c:v>69</c:v>
                </c:pt>
                <c:pt idx="12">
                  <c:v>129</c:v>
                </c:pt>
                <c:pt idx="13">
                  <c:v>71</c:v>
                </c:pt>
                <c:pt idx="14">
                  <c:v>92</c:v>
                </c:pt>
                <c:pt idx="15">
                  <c:v>79</c:v>
                </c:pt>
                <c:pt idx="16">
                  <c:v>53</c:v>
                </c:pt>
                <c:pt idx="17">
                  <c:v>0</c:v>
                </c:pt>
                <c:pt idx="18">
                  <c:v>32</c:v>
                </c:pt>
                <c:pt idx="19">
                  <c:v>46</c:v>
                </c:pt>
                <c:pt idx="20">
                  <c:v>28</c:v>
                </c:pt>
                <c:pt idx="21">
                  <c:v>21</c:v>
                </c:pt>
                <c:pt idx="22">
                  <c:v>33</c:v>
                </c:pt>
                <c:pt idx="23">
                  <c:v>13</c:v>
                </c:pt>
                <c:pt idx="24">
                  <c:v>26</c:v>
                </c:pt>
                <c:pt idx="25">
                  <c:v>41</c:v>
                </c:pt>
                <c:pt idx="26">
                  <c:v>8</c:v>
                </c:pt>
                <c:pt idx="27">
                  <c:v>12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58E-AB89-CE3ABD54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068891440"/>
        <c:axId val="1068891920"/>
      </c:lineChart>
      <c:catAx>
        <c:axId val="10688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91920"/>
        <c:crosses val="autoZero"/>
        <c:auto val="1"/>
        <c:lblAlgn val="ctr"/>
        <c:lblOffset val="100"/>
        <c:noMultiLvlLbl val="1"/>
      </c:catAx>
      <c:valAx>
        <c:axId val="10688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2</xdr:row>
      <xdr:rowOff>9524</xdr:rowOff>
    </xdr:from>
    <xdr:to>
      <xdr:col>14</xdr:col>
      <xdr:colOff>604840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B512-AE84-4B02-8CA2-38E4E142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423864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58415-3978-40DA-BF3D-B6ED53058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538164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B21FB-DDF0-4052-8B2F-F88A4D00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604838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8FEA4-D6FA-4001-930B-347FBFC5C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9525</xdr:colOff>
      <xdr:row>20</xdr:row>
      <xdr:rowOff>157164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A421-5E63-4F61-B647-E9B94388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sExcel\Total%20Rejects.xlsx" TargetMode="External"/><Relationship Id="rId1" Type="http://schemas.openxmlformats.org/officeDocument/2006/relationships/externalLinkPath" Target="file:///D:\Projects\MsExcel\Total%20Rejec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sExcel\Output%20and%20Sigma%20level%20from%20June-Sept.xlsx" TargetMode="External"/><Relationship Id="rId1" Type="http://schemas.openxmlformats.org/officeDocument/2006/relationships/externalLinkPath" Target="file:///D:\Projects\MsExcel\Output%20and%20Sigma%20level%20from%20June-Sep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sExcel\Defects.xlsx" TargetMode="External"/><Relationship Id="rId1" Type="http://schemas.openxmlformats.org/officeDocument/2006/relationships/externalLinkPath" Target="file:///D:\Projects\MsExcel\Defec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sExcel\Trend%20before%20and%20after%20screw%20cleaning.xlsx" TargetMode="External"/><Relationship Id="rId1" Type="http://schemas.openxmlformats.org/officeDocument/2006/relationships/externalLinkPath" Target="file:///D:\Projects\MsExcel\Trend%20before%20and%20after%20screw%20clea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 t="str">
            <v>In-line(k-unit)</v>
          </cell>
          <cell r="F3" t="str">
            <v>Acc.</v>
          </cell>
        </row>
        <row r="4">
          <cell r="B4" t="str">
            <v>RJ- 3004</v>
          </cell>
          <cell r="D4">
            <v>2.2839999999999998</v>
          </cell>
          <cell r="F4">
            <v>33.01</v>
          </cell>
        </row>
        <row r="5">
          <cell r="B5" t="str">
            <v>RC-3004</v>
          </cell>
          <cell r="D5">
            <v>1.0329999999999999</v>
          </cell>
          <cell r="F5">
            <v>47.933432533949727</v>
          </cell>
        </row>
        <row r="6">
          <cell r="B6" t="str">
            <v>RJ- 1501</v>
          </cell>
          <cell r="D6">
            <v>0.89500000000000002</v>
          </cell>
          <cell r="F6">
            <v>60.863221612250797</v>
          </cell>
        </row>
        <row r="7">
          <cell r="B7" t="str">
            <v>RC-1501</v>
          </cell>
          <cell r="D7">
            <v>0.371</v>
          </cell>
          <cell r="F7">
            <v>66.222944235770015</v>
          </cell>
        </row>
        <row r="8">
          <cell r="B8" t="str">
            <v>RJ-0801</v>
          </cell>
          <cell r="D8">
            <v>0.33800000000000002</v>
          </cell>
          <cell r="F8">
            <v>71.10592603293847</v>
          </cell>
        </row>
        <row r="9">
          <cell r="B9" t="str">
            <v>FTC-100 ml</v>
          </cell>
          <cell r="D9">
            <v>0.23899999999999999</v>
          </cell>
          <cell r="F9">
            <v>74.558685351054621</v>
          </cell>
        </row>
        <row r="10">
          <cell r="B10" t="str">
            <v>FTC-02</v>
          </cell>
          <cell r="D10">
            <v>0.23100000000000001</v>
          </cell>
          <cell r="F10">
            <v>77.895871135509978</v>
          </cell>
        </row>
        <row r="11">
          <cell r="B11" t="str">
            <v>FTC-06</v>
          </cell>
          <cell r="D11">
            <v>0.20200000000000001</v>
          </cell>
          <cell r="F11">
            <v>80.814102860444962</v>
          </cell>
        </row>
        <row r="12">
          <cell r="B12" t="str">
            <v>FTC-28 ml</v>
          </cell>
          <cell r="D12">
            <v>0.186</v>
          </cell>
          <cell r="F12">
            <v>83.501187518058373</v>
          </cell>
        </row>
        <row r="13">
          <cell r="B13" t="str">
            <v>BT-204</v>
          </cell>
          <cell r="D13">
            <v>0.17699999999999999</v>
          </cell>
          <cell r="F13">
            <v>86.058251950303386</v>
          </cell>
        </row>
        <row r="14">
          <cell r="B14" t="str">
            <v>FB-101</v>
          </cell>
          <cell r="D14">
            <v>0.17499999999999999</v>
          </cell>
          <cell r="F14">
            <v>88.586422999133205</v>
          </cell>
        </row>
        <row r="15">
          <cell r="B15" t="str">
            <v>FB-501</v>
          </cell>
          <cell r="D15">
            <v>9.1999999999999998E-2</v>
          </cell>
          <cell r="F15">
            <v>89.915518636232306</v>
          </cell>
        </row>
        <row r="16">
          <cell r="B16" t="str">
            <v>SB-031</v>
          </cell>
          <cell r="D16">
            <v>8.4000000000000005E-2</v>
          </cell>
          <cell r="F16">
            <v>91.129040739670614</v>
          </cell>
        </row>
        <row r="17">
          <cell r="B17" t="str">
            <v>RB-503</v>
          </cell>
          <cell r="D17">
            <v>7.1999999999999995E-2</v>
          </cell>
          <cell r="F17">
            <v>92.169202542617739</v>
          </cell>
        </row>
        <row r="18">
          <cell r="B18" t="str">
            <v>Others</v>
          </cell>
          <cell r="D18">
            <v>0.54300000000000004</v>
          </cell>
          <cell r="F18">
            <v>100.01375613984398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H4" t="str">
            <v>Total Rej./month</v>
          </cell>
          <cell r="J4" t="str">
            <v>SIGMA</v>
          </cell>
          <cell r="L4" t="str">
            <v>Acc.</v>
          </cell>
        </row>
        <row r="5">
          <cell r="B5" t="str">
            <v>June</v>
          </cell>
          <cell r="H5">
            <v>2310</v>
          </cell>
          <cell r="J5">
            <v>4.2367573477560194</v>
          </cell>
          <cell r="L5">
            <v>26.93</v>
          </cell>
        </row>
        <row r="6">
          <cell r="B6" t="str">
            <v>July</v>
          </cell>
          <cell r="H6">
            <v>2265</v>
          </cell>
          <cell r="J6">
            <v>4.2431811188487965</v>
          </cell>
          <cell r="L6">
            <v>53.331678517309712</v>
          </cell>
        </row>
        <row r="7">
          <cell r="B7" t="str">
            <v>Aug</v>
          </cell>
          <cell r="H7">
            <v>2281</v>
          </cell>
          <cell r="J7">
            <v>4.2408840000580863</v>
          </cell>
          <cell r="L7">
            <v>79.919858957920496</v>
          </cell>
        </row>
        <row r="8">
          <cell r="B8" t="str">
            <v>Sept</v>
          </cell>
          <cell r="H8">
            <v>1723</v>
          </cell>
          <cell r="J8">
            <v>4.3312654937748416</v>
          </cell>
          <cell r="L8">
            <v>100.00378482340599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G3" t="str">
            <v>SubTotal</v>
          </cell>
          <cell r="I3" t="str">
            <v>Acc.</v>
          </cell>
        </row>
        <row r="4">
          <cell r="B4" t="str">
            <v>Black Dot</v>
          </cell>
          <cell r="G4">
            <v>926</v>
          </cell>
          <cell r="I4">
            <v>39.24</v>
          </cell>
        </row>
        <row r="5">
          <cell r="B5" t="str">
            <v>Scratches</v>
          </cell>
          <cell r="G5">
            <v>695</v>
          </cell>
          <cell r="I5">
            <v>68.689152542372881</v>
          </cell>
        </row>
        <row r="6">
          <cell r="B6" t="str">
            <v>Dented</v>
          </cell>
          <cell r="G6">
            <v>347</v>
          </cell>
          <cell r="I6">
            <v>83.392542372881351</v>
          </cell>
        </row>
        <row r="7">
          <cell r="B7" t="str">
            <v>Burnmark</v>
          </cell>
          <cell r="G7">
            <v>117</v>
          </cell>
          <cell r="I7">
            <v>88.350169491525421</v>
          </cell>
        </row>
        <row r="8">
          <cell r="B8" t="str">
            <v>Oily/Dirty</v>
          </cell>
          <cell r="G8">
            <v>115</v>
          </cell>
          <cell r="I8">
            <v>93.223050847457628</v>
          </cell>
        </row>
        <row r="9">
          <cell r="B9" t="str">
            <v>ShortMold</v>
          </cell>
          <cell r="G9">
            <v>79</v>
          </cell>
          <cell r="I9">
            <v>96.570508474576272</v>
          </cell>
        </row>
        <row r="10">
          <cell r="B10" t="str">
            <v>Sink Mark</v>
          </cell>
          <cell r="G10">
            <v>60</v>
          </cell>
          <cell r="I10">
            <v>99.112881355932203</v>
          </cell>
        </row>
        <row r="11">
          <cell r="B11" t="str">
            <v>PartingBurr</v>
          </cell>
          <cell r="G11">
            <v>15</v>
          </cell>
          <cell r="I11">
            <v>99.748474576271192</v>
          </cell>
        </row>
        <row r="12">
          <cell r="B12" t="str">
            <v>Whitemark</v>
          </cell>
          <cell r="G12">
            <v>3</v>
          </cell>
          <cell r="I12">
            <v>99.875593220338985</v>
          </cell>
        </row>
        <row r="13">
          <cell r="B13" t="str">
            <v>SilverMark</v>
          </cell>
          <cell r="G13">
            <v>2</v>
          </cell>
          <cell r="I13">
            <v>99.960338983050846</v>
          </cell>
        </row>
        <row r="14">
          <cell r="B14" t="str">
            <v>Others</v>
          </cell>
          <cell r="G14">
            <v>1</v>
          </cell>
          <cell r="I14">
            <v>100.00271186440678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 t="str">
            <v>REJ/day</v>
          </cell>
        </row>
        <row r="4">
          <cell r="B4">
            <v>40063</v>
          </cell>
          <cell r="C4">
            <v>22</v>
          </cell>
        </row>
        <row r="5">
          <cell r="B5">
            <v>40064</v>
          </cell>
          <cell r="C5">
            <v>40</v>
          </cell>
        </row>
        <row r="6">
          <cell r="B6">
            <v>40065</v>
          </cell>
          <cell r="C6">
            <v>147</v>
          </cell>
        </row>
        <row r="7">
          <cell r="B7">
            <v>40066</v>
          </cell>
          <cell r="C7">
            <v>68</v>
          </cell>
        </row>
        <row r="8">
          <cell r="B8">
            <v>40067</v>
          </cell>
          <cell r="C8">
            <v>33</v>
          </cell>
        </row>
        <row r="9">
          <cell r="B9">
            <v>40068</v>
          </cell>
          <cell r="C9">
            <v>72</v>
          </cell>
        </row>
        <row r="10">
          <cell r="B10">
            <v>40069</v>
          </cell>
          <cell r="C10">
            <v>43</v>
          </cell>
        </row>
        <row r="11">
          <cell r="B11">
            <v>40070</v>
          </cell>
          <cell r="C11">
            <v>64</v>
          </cell>
        </row>
        <row r="12">
          <cell r="B12">
            <v>40071</v>
          </cell>
          <cell r="C12">
            <v>31</v>
          </cell>
        </row>
        <row r="13">
          <cell r="B13">
            <v>40072</v>
          </cell>
          <cell r="C13">
            <v>34</v>
          </cell>
        </row>
        <row r="14">
          <cell r="B14">
            <v>40073</v>
          </cell>
          <cell r="C14">
            <v>46</v>
          </cell>
        </row>
        <row r="15">
          <cell r="B15">
            <v>40074</v>
          </cell>
          <cell r="C15">
            <v>69</v>
          </cell>
        </row>
        <row r="16">
          <cell r="B16">
            <v>40075</v>
          </cell>
          <cell r="C16">
            <v>129</v>
          </cell>
        </row>
        <row r="17">
          <cell r="B17">
            <v>40076</v>
          </cell>
          <cell r="C17">
            <v>71</v>
          </cell>
        </row>
        <row r="18">
          <cell r="B18">
            <v>40077</v>
          </cell>
          <cell r="C18">
            <v>92</v>
          </cell>
        </row>
        <row r="19">
          <cell r="B19">
            <v>40078</v>
          </cell>
          <cell r="C19">
            <v>79</v>
          </cell>
        </row>
        <row r="20">
          <cell r="B20">
            <v>40079</v>
          </cell>
          <cell r="C20">
            <v>53</v>
          </cell>
        </row>
        <row r="21">
          <cell r="B21">
            <v>40080</v>
          </cell>
          <cell r="C21" t="str">
            <v>Screw barrel cleaning</v>
          </cell>
        </row>
        <row r="22">
          <cell r="B22">
            <v>40081</v>
          </cell>
          <cell r="C22">
            <v>32</v>
          </cell>
        </row>
        <row r="23">
          <cell r="B23">
            <v>40082</v>
          </cell>
          <cell r="C23">
            <v>46</v>
          </cell>
        </row>
        <row r="24">
          <cell r="B24">
            <v>40083</v>
          </cell>
          <cell r="C24">
            <v>28</v>
          </cell>
        </row>
        <row r="25">
          <cell r="B25">
            <v>40084</v>
          </cell>
          <cell r="C25">
            <v>21</v>
          </cell>
        </row>
        <row r="26">
          <cell r="B26">
            <v>40085</v>
          </cell>
          <cell r="C26">
            <v>33</v>
          </cell>
        </row>
        <row r="27">
          <cell r="B27">
            <v>40086</v>
          </cell>
          <cell r="C27">
            <v>13</v>
          </cell>
        </row>
        <row r="28">
          <cell r="B28">
            <v>40087</v>
          </cell>
          <cell r="C28">
            <v>26</v>
          </cell>
        </row>
        <row r="29">
          <cell r="B29">
            <v>40088</v>
          </cell>
          <cell r="C29">
            <v>41</v>
          </cell>
        </row>
        <row r="30">
          <cell r="B30">
            <v>40089</v>
          </cell>
          <cell r="C30">
            <v>8</v>
          </cell>
        </row>
        <row r="31">
          <cell r="B31">
            <v>40090</v>
          </cell>
          <cell r="C31">
            <v>12</v>
          </cell>
        </row>
        <row r="32">
          <cell r="B32">
            <v>40091</v>
          </cell>
          <cell r="C32">
            <v>4</v>
          </cell>
        </row>
        <row r="33">
          <cell r="B33">
            <v>40092</v>
          </cell>
          <cell r="C33">
            <v>6</v>
          </cell>
        </row>
        <row r="34">
          <cell r="B34">
            <v>40093</v>
          </cell>
          <cell r="C34">
            <v>6</v>
          </cell>
        </row>
        <row r="35">
          <cell r="B35">
            <v>40094</v>
          </cell>
          <cell r="C3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1B73-AEA3-401E-91D2-211B113843EC}">
  <sheetPr>
    <tabColor theme="1"/>
  </sheetPr>
  <dimension ref="A1:F18"/>
  <sheetViews>
    <sheetView workbookViewId="0">
      <selection activeCell="C7" sqref="C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B2" s="16" t="s">
        <v>1</v>
      </c>
      <c r="C2" s="16"/>
      <c r="D2" s="16"/>
      <c r="E2" s="16"/>
      <c r="F2" s="16"/>
    </row>
    <row r="3" spans="1:6" ht="15.75" thickBot="1" x14ac:dyDescent="0.3">
      <c r="B3" s="1" t="s">
        <v>2</v>
      </c>
      <c r="C3" s="1" t="s">
        <v>3</v>
      </c>
      <c r="D3" s="2" t="s">
        <v>4</v>
      </c>
      <c r="E3" s="1" t="s">
        <v>5</v>
      </c>
      <c r="F3" s="1" t="s">
        <v>6</v>
      </c>
    </row>
    <row r="4" spans="1:6" x14ac:dyDescent="0.25">
      <c r="B4" s="3" t="s">
        <v>7</v>
      </c>
      <c r="C4" s="4">
        <v>2284</v>
      </c>
      <c r="D4" s="4">
        <f>C4/1000</f>
        <v>2.2839999999999998</v>
      </c>
      <c r="E4" s="5">
        <f>C4/SUM(C4:C18)*100</f>
        <v>32.996243860156021</v>
      </c>
      <c r="F4" s="4">
        <v>33.01</v>
      </c>
    </row>
    <row r="5" spans="1:6" x14ac:dyDescent="0.25">
      <c r="B5" s="4" t="s">
        <v>8</v>
      </c>
      <c r="C5" s="4">
        <v>1033</v>
      </c>
      <c r="D5" s="4">
        <f t="shared" ref="D5:D18" si="0">C5/1000</f>
        <v>1.0329999999999999</v>
      </c>
      <c r="E5" s="5">
        <f>C5/SUM(C4:C18)*100</f>
        <v>14.923432533949727</v>
      </c>
      <c r="F5" s="5">
        <f>SUM(F4,E5)</f>
        <v>47.933432533949727</v>
      </c>
    </row>
    <row r="6" spans="1:6" x14ac:dyDescent="0.25">
      <c r="B6" s="4" t="s">
        <v>9</v>
      </c>
      <c r="C6" s="4">
        <v>895</v>
      </c>
      <c r="D6" s="4">
        <f t="shared" si="0"/>
        <v>0.89500000000000002</v>
      </c>
      <c r="E6" s="5">
        <f>C6/SUM(C4:C18)*100</f>
        <v>12.929789078301068</v>
      </c>
      <c r="F6" s="5">
        <f t="shared" ref="F6:F18" si="1">SUM(F5,E6)</f>
        <v>60.863221612250797</v>
      </c>
    </row>
    <row r="7" spans="1:6" x14ac:dyDescent="0.25">
      <c r="B7" s="4" t="s">
        <v>10</v>
      </c>
      <c r="C7" s="4">
        <v>371</v>
      </c>
      <c r="D7" s="4">
        <f t="shared" si="0"/>
        <v>0.371</v>
      </c>
      <c r="E7" s="5">
        <f>C7/SUM(C4:C18)*100</f>
        <v>5.3597226235192146</v>
      </c>
      <c r="F7" s="5">
        <f t="shared" si="1"/>
        <v>66.222944235770015</v>
      </c>
    </row>
    <row r="8" spans="1:6" x14ac:dyDescent="0.25">
      <c r="B8" s="4" t="s">
        <v>11</v>
      </c>
      <c r="C8" s="4">
        <v>338</v>
      </c>
      <c r="D8" s="4">
        <f t="shared" si="0"/>
        <v>0.33800000000000002</v>
      </c>
      <c r="E8" s="5">
        <f>C8/SUM(C4:C18)*100</f>
        <v>4.8829817971684486</v>
      </c>
      <c r="F8" s="5">
        <f t="shared" si="1"/>
        <v>71.10592603293847</v>
      </c>
    </row>
    <row r="9" spans="1:6" x14ac:dyDescent="0.25">
      <c r="B9" s="4" t="s">
        <v>12</v>
      </c>
      <c r="C9" s="4">
        <v>239</v>
      </c>
      <c r="D9" s="4">
        <f t="shared" si="0"/>
        <v>0.23899999999999999</v>
      </c>
      <c r="E9" s="5">
        <f>C9/SUM(C4:C18)*100</f>
        <v>3.4527593181161511</v>
      </c>
      <c r="F9" s="5">
        <f t="shared" si="1"/>
        <v>74.558685351054621</v>
      </c>
    </row>
    <row r="10" spans="1:6" x14ac:dyDescent="0.25">
      <c r="B10" s="4" t="s">
        <v>13</v>
      </c>
      <c r="C10" s="4">
        <v>231</v>
      </c>
      <c r="D10" s="4">
        <f t="shared" si="0"/>
        <v>0.23100000000000001</v>
      </c>
      <c r="E10" s="5">
        <f>C10/SUM(C4:C18)*100</f>
        <v>3.3371857844553601</v>
      </c>
      <c r="F10" s="5">
        <f t="shared" si="1"/>
        <v>77.895871135509978</v>
      </c>
    </row>
    <row r="11" spans="1:6" x14ac:dyDescent="0.25">
      <c r="B11" s="4" t="s">
        <v>14</v>
      </c>
      <c r="C11" s="4">
        <v>202</v>
      </c>
      <c r="D11" s="4">
        <f t="shared" si="0"/>
        <v>0.20200000000000001</v>
      </c>
      <c r="E11" s="5">
        <f>C11/SUM(C4:C18)*100</f>
        <v>2.9182317249349898</v>
      </c>
      <c r="F11" s="5">
        <f t="shared" si="1"/>
        <v>80.814102860444962</v>
      </c>
    </row>
    <row r="12" spans="1:6" x14ac:dyDescent="0.25">
      <c r="B12" s="4" t="s">
        <v>15</v>
      </c>
      <c r="C12" s="4">
        <v>186</v>
      </c>
      <c r="D12" s="4">
        <f t="shared" si="0"/>
        <v>0.186</v>
      </c>
      <c r="E12" s="5">
        <f>C12/SUM(C4:C18)*100</f>
        <v>2.6870846576134064</v>
      </c>
      <c r="F12" s="5">
        <f t="shared" si="1"/>
        <v>83.501187518058373</v>
      </c>
    </row>
    <row r="13" spans="1:6" x14ac:dyDescent="0.25">
      <c r="B13" s="4" t="s">
        <v>16</v>
      </c>
      <c r="C13" s="4">
        <v>177</v>
      </c>
      <c r="D13" s="4">
        <f t="shared" si="0"/>
        <v>0.17699999999999999</v>
      </c>
      <c r="E13" s="5">
        <f>C13/SUM(C4:C18)*100</f>
        <v>2.5570644322450162</v>
      </c>
      <c r="F13" s="5">
        <f t="shared" si="1"/>
        <v>86.058251950303386</v>
      </c>
    </row>
    <row r="14" spans="1:6" x14ac:dyDescent="0.25">
      <c r="B14" s="4" t="s">
        <v>17</v>
      </c>
      <c r="C14" s="4">
        <v>175</v>
      </c>
      <c r="D14" s="4">
        <f t="shared" si="0"/>
        <v>0.17499999999999999</v>
      </c>
      <c r="E14" s="5">
        <f>C14/SUM(C4:C18)*100</f>
        <v>2.5281710488298179</v>
      </c>
      <c r="F14" s="5">
        <f t="shared" si="1"/>
        <v>88.586422999133205</v>
      </c>
    </row>
    <row r="15" spans="1:6" x14ac:dyDescent="0.25">
      <c r="B15" s="4" t="s">
        <v>18</v>
      </c>
      <c r="C15" s="4">
        <v>92</v>
      </c>
      <c r="D15" s="4">
        <f t="shared" si="0"/>
        <v>9.1999999999999998E-2</v>
      </c>
      <c r="E15" s="5">
        <f>C15/SUM(C4:C18)*100</f>
        <v>1.3290956370991043</v>
      </c>
      <c r="F15" s="5">
        <f t="shared" si="1"/>
        <v>89.915518636232306</v>
      </c>
    </row>
    <row r="16" spans="1:6" x14ac:dyDescent="0.25">
      <c r="B16" s="4" t="s">
        <v>19</v>
      </c>
      <c r="C16" s="4">
        <v>84</v>
      </c>
      <c r="D16" s="4">
        <f t="shared" si="0"/>
        <v>8.4000000000000005E-2</v>
      </c>
      <c r="E16" s="5">
        <f>C16/SUM(C4:C18)*100</f>
        <v>1.2135221034383126</v>
      </c>
      <c r="F16" s="5">
        <f t="shared" si="1"/>
        <v>91.129040739670614</v>
      </c>
    </row>
    <row r="17" spans="2:6" x14ac:dyDescent="0.25">
      <c r="B17" s="4" t="s">
        <v>20</v>
      </c>
      <c r="C17" s="4">
        <v>72</v>
      </c>
      <c r="D17" s="4">
        <f t="shared" si="0"/>
        <v>7.1999999999999995E-2</v>
      </c>
      <c r="E17" s="5">
        <f>C17/SUM(C4:C18)*100</f>
        <v>1.0401618029471251</v>
      </c>
      <c r="F17" s="5">
        <f t="shared" si="1"/>
        <v>92.169202542617739</v>
      </c>
    </row>
    <row r="18" spans="2:6" x14ac:dyDescent="0.25">
      <c r="B18" s="4" t="s">
        <v>21</v>
      </c>
      <c r="C18" s="4">
        <v>543</v>
      </c>
      <c r="D18" s="4">
        <f t="shared" si="0"/>
        <v>0.54300000000000004</v>
      </c>
      <c r="E18" s="5">
        <f>C18/SUM(C4:C18)*100</f>
        <v>7.844553597226235</v>
      </c>
      <c r="F18" s="5">
        <f t="shared" si="1"/>
        <v>100.01375613984398</v>
      </c>
    </row>
  </sheetData>
  <mergeCells count="1">
    <mergeCell ref="B2:F2"/>
  </mergeCells>
  <conditionalFormatting sqref="D4:D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{7E96F7EA-D9CA-493A-A75C-0A8627D1D67C}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96F7EA-D9CA-493A-A75C-0A8627D1D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B3E-0C64-446E-8258-49390D0B7F87}">
  <dimension ref="B2:L10"/>
  <sheetViews>
    <sheetView workbookViewId="0">
      <selection activeCell="K10" sqref="K10"/>
    </sheetView>
  </sheetViews>
  <sheetFormatPr defaultRowHeight="15" x14ac:dyDescent="0.25"/>
  <sheetData>
    <row r="2" spans="2:12" ht="19.5" x14ac:dyDescent="0.3">
      <c r="B2" s="17" t="s">
        <v>22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.75" thickBot="1" x14ac:dyDescent="0.3">
      <c r="D3" s="18" t="s">
        <v>23</v>
      </c>
      <c r="E3" s="18"/>
      <c r="F3" s="18"/>
      <c r="G3" s="18"/>
    </row>
    <row r="4" spans="2:12" ht="18" thickBot="1" x14ac:dyDescent="0.35"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32</v>
      </c>
      <c r="K4" s="6" t="s">
        <v>5</v>
      </c>
      <c r="L4" s="6" t="s">
        <v>6</v>
      </c>
    </row>
    <row r="5" spans="2:12" ht="15.75" thickTop="1" x14ac:dyDescent="0.25">
      <c r="B5" s="4" t="s">
        <v>33</v>
      </c>
      <c r="C5" s="4">
        <v>149760</v>
      </c>
      <c r="D5" s="4">
        <v>60</v>
      </c>
      <c r="E5" s="4">
        <v>935</v>
      </c>
      <c r="F5" s="4">
        <v>910</v>
      </c>
      <c r="G5" s="4">
        <v>405</v>
      </c>
      <c r="H5" s="4">
        <f>SUM(D5:G5)</f>
        <v>2310</v>
      </c>
      <c r="I5" s="5">
        <f>((H5/C5)/5)*10^6</f>
        <v>3084.9358974358979</v>
      </c>
      <c r="J5" s="7">
        <f xml:space="preserve"> SUM(0.8406,SQRT(29.37-2.22 * LN(I5)))</f>
        <v>4.2367573477560194</v>
      </c>
      <c r="K5" s="8">
        <f>(H5/H9)*100</f>
        <v>26.92621517659401</v>
      </c>
      <c r="L5" s="4">
        <v>26.93</v>
      </c>
    </row>
    <row r="6" spans="2:12" x14ac:dyDescent="0.25">
      <c r="B6" s="4" t="s">
        <v>34</v>
      </c>
      <c r="C6" s="4">
        <v>149760</v>
      </c>
      <c r="D6" s="4">
        <v>53</v>
      </c>
      <c r="E6" s="4">
        <v>937</v>
      </c>
      <c r="F6" s="4">
        <v>908</v>
      </c>
      <c r="G6" s="4">
        <v>367</v>
      </c>
      <c r="H6" s="4">
        <f>SUM(D6:G6)</f>
        <v>2265</v>
      </c>
      <c r="I6" s="5">
        <f t="shared" ref="I6:I8" si="0">((H6/C6)/5)*10^6</f>
        <v>3024.8397435897436</v>
      </c>
      <c r="J6" s="7">
        <f t="shared" ref="J6:J8" si="1" xml:space="preserve"> SUM(0.8406,SQRT(29.37-2.22 * LN(I6)))</f>
        <v>4.2431811188487965</v>
      </c>
      <c r="K6" s="8">
        <f>(H6/H9)*100</f>
        <v>26.401678517309712</v>
      </c>
      <c r="L6" s="8">
        <f>SUM(L5,K6)</f>
        <v>53.331678517309712</v>
      </c>
    </row>
    <row r="7" spans="2:12" x14ac:dyDescent="0.25">
      <c r="B7" s="4" t="s">
        <v>35</v>
      </c>
      <c r="C7" s="4">
        <v>149760</v>
      </c>
      <c r="D7" s="4">
        <v>59</v>
      </c>
      <c r="E7" s="4">
        <v>946</v>
      </c>
      <c r="F7" s="4">
        <v>878</v>
      </c>
      <c r="G7" s="4">
        <v>398</v>
      </c>
      <c r="H7" s="4">
        <f t="shared" ref="H7:H8" si="2">SUM(D7:G7)</f>
        <v>2281</v>
      </c>
      <c r="I7" s="5">
        <f t="shared" si="0"/>
        <v>3046.2072649572647</v>
      </c>
      <c r="J7" s="7">
        <f t="shared" si="1"/>
        <v>4.2408840000580863</v>
      </c>
      <c r="K7" s="8">
        <f>(H7/H9)*100</f>
        <v>26.588180440610792</v>
      </c>
      <c r="L7" s="8">
        <f t="shared" ref="L7:L8" si="3">SUM(L6,K7)</f>
        <v>79.919858957920496</v>
      </c>
    </row>
    <row r="8" spans="2:12" x14ac:dyDescent="0.25">
      <c r="B8" s="4" t="s">
        <v>36</v>
      </c>
      <c r="C8" s="4">
        <v>149760</v>
      </c>
      <c r="D8" s="4">
        <v>23</v>
      </c>
      <c r="E8" s="4">
        <v>914</v>
      </c>
      <c r="F8" s="4">
        <v>495</v>
      </c>
      <c r="G8" s="4">
        <v>291</v>
      </c>
      <c r="H8" s="4">
        <f t="shared" si="2"/>
        <v>1723</v>
      </c>
      <c r="I8" s="5">
        <f t="shared" si="0"/>
        <v>2301.0149572649575</v>
      </c>
      <c r="J8" s="7">
        <f t="shared" si="1"/>
        <v>4.3312654937748416</v>
      </c>
      <c r="K8" s="8">
        <f>(H8/H9)*100</f>
        <v>20.08392586548549</v>
      </c>
      <c r="L8" s="8">
        <f t="shared" si="3"/>
        <v>100.00378482340599</v>
      </c>
    </row>
    <row r="9" spans="2:12" ht="15.75" thickBot="1" x14ac:dyDescent="0.3">
      <c r="B9" s="9" t="s">
        <v>37</v>
      </c>
      <c r="C9" s="9">
        <f>SUM(C5:C8)</f>
        <v>599040</v>
      </c>
      <c r="D9" s="9">
        <f>SUM(D5:D8)</f>
        <v>195</v>
      </c>
      <c r="E9" s="9">
        <f t="shared" ref="E9:G9" si="4">SUM(E5:E8)</f>
        <v>3732</v>
      </c>
      <c r="F9" s="9">
        <f t="shared" si="4"/>
        <v>3191</v>
      </c>
      <c r="G9" s="9">
        <f t="shared" si="4"/>
        <v>1461</v>
      </c>
      <c r="H9" s="9">
        <f>SUM(H5:H8)</f>
        <v>8579</v>
      </c>
    </row>
    <row r="10" spans="2:12" ht="15.75" thickTop="1" x14ac:dyDescent="0.25"/>
  </sheetData>
  <mergeCells count="2">
    <mergeCell ref="B2:L2"/>
    <mergeCell ref="D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851D-C582-4757-BD51-5433252725F3}">
  <dimension ref="B1:I16"/>
  <sheetViews>
    <sheetView workbookViewId="0">
      <selection activeCell="K3" sqref="K3"/>
    </sheetView>
  </sheetViews>
  <sheetFormatPr defaultRowHeight="15" x14ac:dyDescent="0.25"/>
  <sheetData>
    <row r="1" spans="2:9" ht="15.75" thickBot="1" x14ac:dyDescent="0.3"/>
    <row r="2" spans="2:9" ht="16.5" thickTop="1" thickBot="1" x14ac:dyDescent="0.3">
      <c r="B2" s="10" t="s">
        <v>38</v>
      </c>
      <c r="C2" s="18" t="s">
        <v>39</v>
      </c>
      <c r="D2" s="18"/>
      <c r="E2" s="18"/>
      <c r="F2" s="18"/>
    </row>
    <row r="3" spans="2:9" ht="18.75" thickTop="1" thickBot="1" x14ac:dyDescent="0.35">
      <c r="B3" s="11" t="s">
        <v>40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41</v>
      </c>
      <c r="H3" s="11" t="s">
        <v>5</v>
      </c>
      <c r="I3" s="11" t="s">
        <v>6</v>
      </c>
    </row>
    <row r="4" spans="2:9" ht="15.75" thickTop="1" x14ac:dyDescent="0.25">
      <c r="B4" s="4" t="s">
        <v>42</v>
      </c>
      <c r="C4" s="4">
        <v>38</v>
      </c>
      <c r="D4" s="4">
        <v>347</v>
      </c>
      <c r="E4" s="4">
        <v>273</v>
      </c>
      <c r="F4" s="4">
        <v>268</v>
      </c>
      <c r="G4" s="4">
        <f>SUM(C4:F4)</f>
        <v>926</v>
      </c>
      <c r="H4" s="8">
        <f>(G4/G15)*100</f>
        <v>39.237288135593218</v>
      </c>
      <c r="I4" s="4">
        <v>39.24</v>
      </c>
    </row>
    <row r="5" spans="2:9" x14ac:dyDescent="0.25">
      <c r="B5" s="4" t="s">
        <v>43</v>
      </c>
      <c r="C5" s="4">
        <v>2</v>
      </c>
      <c r="D5" s="4">
        <v>304</v>
      </c>
      <c r="E5" s="4">
        <v>245</v>
      </c>
      <c r="F5" s="4">
        <v>144</v>
      </c>
      <c r="G5" s="4">
        <f t="shared" ref="G5:G14" si="0">SUM(C5:F5)</f>
        <v>695</v>
      </c>
      <c r="H5" s="8">
        <f>(G5/G15)*100</f>
        <v>29.449152542372879</v>
      </c>
      <c r="I5" s="8">
        <f>SUM(I4,H5)</f>
        <v>68.689152542372881</v>
      </c>
    </row>
    <row r="6" spans="2:9" x14ac:dyDescent="0.25">
      <c r="B6" s="4" t="s">
        <v>44</v>
      </c>
      <c r="C6" s="4">
        <v>0</v>
      </c>
      <c r="D6" s="4">
        <v>160</v>
      </c>
      <c r="E6" s="4">
        <v>165</v>
      </c>
      <c r="F6" s="4">
        <v>22</v>
      </c>
      <c r="G6" s="4">
        <f t="shared" si="0"/>
        <v>347</v>
      </c>
      <c r="H6" s="8">
        <f>(G6/G15)*100</f>
        <v>14.703389830508476</v>
      </c>
      <c r="I6" s="8">
        <f t="shared" ref="I6:I14" si="1">SUM(I5,H6)</f>
        <v>83.392542372881351</v>
      </c>
    </row>
    <row r="7" spans="2:9" x14ac:dyDescent="0.25">
      <c r="B7" s="4" t="s">
        <v>45</v>
      </c>
      <c r="C7" s="4">
        <v>0</v>
      </c>
      <c r="D7" s="4">
        <v>0</v>
      </c>
      <c r="E7" s="4">
        <v>117</v>
      </c>
      <c r="F7" s="4">
        <v>0</v>
      </c>
      <c r="G7" s="4">
        <f t="shared" si="0"/>
        <v>117</v>
      </c>
      <c r="H7" s="8">
        <f>(G7/G15)*100</f>
        <v>4.9576271186440684</v>
      </c>
      <c r="I7" s="8">
        <f t="shared" si="1"/>
        <v>88.350169491525421</v>
      </c>
    </row>
    <row r="8" spans="2:9" x14ac:dyDescent="0.25">
      <c r="B8" s="4" t="s">
        <v>46</v>
      </c>
      <c r="C8" s="4">
        <v>14</v>
      </c>
      <c r="D8" s="4">
        <v>43</v>
      </c>
      <c r="E8" s="4">
        <v>50</v>
      </c>
      <c r="F8" s="4">
        <v>8</v>
      </c>
      <c r="G8" s="4">
        <f t="shared" si="0"/>
        <v>115</v>
      </c>
      <c r="H8" s="8">
        <f>(G8/G15)*100</f>
        <v>4.8728813559322033</v>
      </c>
      <c r="I8" s="8">
        <f t="shared" si="1"/>
        <v>93.223050847457628</v>
      </c>
    </row>
    <row r="9" spans="2:9" x14ac:dyDescent="0.25">
      <c r="B9" s="4" t="s">
        <v>47</v>
      </c>
      <c r="C9" s="4">
        <v>2</v>
      </c>
      <c r="D9" s="4">
        <v>64</v>
      </c>
      <c r="E9" s="4">
        <v>10</v>
      </c>
      <c r="F9" s="4">
        <v>3</v>
      </c>
      <c r="G9" s="4">
        <f t="shared" si="0"/>
        <v>79</v>
      </c>
      <c r="H9" s="8">
        <f>(G9/G15)*100</f>
        <v>3.347457627118644</v>
      </c>
      <c r="I9" s="8">
        <f t="shared" si="1"/>
        <v>96.570508474576272</v>
      </c>
    </row>
    <row r="10" spans="2:9" x14ac:dyDescent="0.25">
      <c r="B10" s="4" t="s">
        <v>48</v>
      </c>
      <c r="C10" s="4">
        <v>2</v>
      </c>
      <c r="D10" s="4">
        <v>8</v>
      </c>
      <c r="E10" s="4">
        <v>42</v>
      </c>
      <c r="F10" s="4">
        <v>8</v>
      </c>
      <c r="G10" s="4">
        <f t="shared" si="0"/>
        <v>60</v>
      </c>
      <c r="H10" s="8">
        <f>(G10/G15)*100</f>
        <v>2.5423728813559325</v>
      </c>
      <c r="I10" s="8">
        <f t="shared" si="1"/>
        <v>99.112881355932203</v>
      </c>
    </row>
    <row r="11" spans="2:9" x14ac:dyDescent="0.25">
      <c r="B11" s="4" t="s">
        <v>49</v>
      </c>
      <c r="C11" s="4">
        <v>1</v>
      </c>
      <c r="D11" s="4">
        <v>8</v>
      </c>
      <c r="E11" s="4">
        <v>6</v>
      </c>
      <c r="F11" s="4">
        <v>0</v>
      </c>
      <c r="G11" s="4">
        <f t="shared" si="0"/>
        <v>15</v>
      </c>
      <c r="H11" s="8">
        <f>(G11/G15)*100</f>
        <v>0.63559322033898313</v>
      </c>
      <c r="I11" s="8">
        <f t="shared" si="1"/>
        <v>99.748474576271192</v>
      </c>
    </row>
    <row r="12" spans="2:9" x14ac:dyDescent="0.25">
      <c r="B12" s="4" t="s">
        <v>50</v>
      </c>
      <c r="C12" s="4">
        <v>0</v>
      </c>
      <c r="D12" s="4">
        <v>0</v>
      </c>
      <c r="E12" s="4">
        <v>0</v>
      </c>
      <c r="F12" s="4">
        <v>3</v>
      </c>
      <c r="G12" s="4">
        <f t="shared" si="0"/>
        <v>3</v>
      </c>
      <c r="H12" s="8">
        <f>(G12/G15)*100</f>
        <v>0.1271186440677966</v>
      </c>
      <c r="I12" s="8">
        <f t="shared" si="1"/>
        <v>99.875593220338985</v>
      </c>
    </row>
    <row r="13" spans="2:9" x14ac:dyDescent="0.25">
      <c r="B13" s="4" t="s">
        <v>51</v>
      </c>
      <c r="C13" s="4">
        <v>0</v>
      </c>
      <c r="D13" s="4">
        <v>0</v>
      </c>
      <c r="E13" s="4">
        <v>2</v>
      </c>
      <c r="F13" s="4">
        <v>0</v>
      </c>
      <c r="G13" s="4">
        <f t="shared" si="0"/>
        <v>2</v>
      </c>
      <c r="H13" s="8">
        <f>(G13/G15)*100</f>
        <v>8.4745762711864403E-2</v>
      </c>
      <c r="I13" s="8">
        <f t="shared" si="1"/>
        <v>99.960338983050846</v>
      </c>
    </row>
    <row r="14" spans="2:9" x14ac:dyDescent="0.25">
      <c r="B14" s="4" t="s">
        <v>21</v>
      </c>
      <c r="C14" s="4">
        <v>1</v>
      </c>
      <c r="D14" s="4">
        <v>0</v>
      </c>
      <c r="E14" s="4">
        <v>0</v>
      </c>
      <c r="F14" s="4">
        <v>0</v>
      </c>
      <c r="G14" s="4">
        <f t="shared" si="0"/>
        <v>1</v>
      </c>
      <c r="H14" s="8">
        <f>(G14/G15)*100</f>
        <v>4.2372881355932202E-2</v>
      </c>
      <c r="I14" s="8">
        <f t="shared" si="1"/>
        <v>100.00271186440678</v>
      </c>
    </row>
    <row r="15" spans="2:9" ht="15.75" thickBot="1" x14ac:dyDescent="0.3">
      <c r="B15" s="9" t="s">
        <v>37</v>
      </c>
      <c r="C15" s="9"/>
      <c r="D15" s="9"/>
      <c r="E15" s="9"/>
      <c r="F15" s="12"/>
      <c r="G15" s="12">
        <f>SUM(G4:G14)</f>
        <v>2360</v>
      </c>
    </row>
    <row r="16" spans="2:9" ht="15.75" thickTop="1" x14ac:dyDescent="0.25"/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9497-D3DB-445B-AFEA-6785CB186D5A}">
  <dimension ref="B1:C35"/>
  <sheetViews>
    <sheetView tabSelected="1" workbookViewId="0">
      <selection activeCell="P8" sqref="P8"/>
    </sheetView>
  </sheetViews>
  <sheetFormatPr defaultRowHeight="15" x14ac:dyDescent="0.25"/>
  <cols>
    <col min="2" max="2" width="14.42578125" bestFit="1" customWidth="1"/>
    <col min="3" max="3" width="20.140625" bestFit="1" customWidth="1"/>
  </cols>
  <sheetData>
    <row r="1" spans="2:3" ht="15.75" thickBot="1" x14ac:dyDescent="0.3"/>
    <row r="2" spans="2:3" ht="16.5" thickTop="1" thickBot="1" x14ac:dyDescent="0.3">
      <c r="B2" s="10" t="s">
        <v>38</v>
      </c>
      <c r="C2" s="13" t="s">
        <v>52</v>
      </c>
    </row>
    <row r="3" spans="2:3" ht="18.75" thickTop="1" thickBot="1" x14ac:dyDescent="0.35">
      <c r="B3" s="11" t="s">
        <v>53</v>
      </c>
      <c r="C3" s="11" t="s">
        <v>54</v>
      </c>
    </row>
    <row r="4" spans="2:3" ht="15.75" thickTop="1" x14ac:dyDescent="0.25">
      <c r="B4" s="14">
        <v>40063</v>
      </c>
      <c r="C4" s="4">
        <v>22</v>
      </c>
    </row>
    <row r="5" spans="2:3" x14ac:dyDescent="0.25">
      <c r="B5" s="14">
        <v>40064</v>
      </c>
      <c r="C5" s="4">
        <v>40</v>
      </c>
    </row>
    <row r="6" spans="2:3" x14ac:dyDescent="0.25">
      <c r="B6" s="14">
        <v>40065</v>
      </c>
      <c r="C6" s="4">
        <v>147</v>
      </c>
    </row>
    <row r="7" spans="2:3" x14ac:dyDescent="0.25">
      <c r="B7" s="14">
        <v>40066</v>
      </c>
      <c r="C7" s="4">
        <v>68</v>
      </c>
    </row>
    <row r="8" spans="2:3" x14ac:dyDescent="0.25">
      <c r="B8" s="14">
        <v>40067</v>
      </c>
      <c r="C8" s="4">
        <v>33</v>
      </c>
    </row>
    <row r="9" spans="2:3" x14ac:dyDescent="0.25">
      <c r="B9" s="14">
        <v>40068</v>
      </c>
      <c r="C9" s="4">
        <v>72</v>
      </c>
    </row>
    <row r="10" spans="2:3" x14ac:dyDescent="0.25">
      <c r="B10" s="14">
        <v>40069</v>
      </c>
      <c r="C10" s="4">
        <v>43</v>
      </c>
    </row>
    <row r="11" spans="2:3" x14ac:dyDescent="0.25">
      <c r="B11" s="14">
        <v>40070</v>
      </c>
      <c r="C11" s="4">
        <v>64</v>
      </c>
    </row>
    <row r="12" spans="2:3" x14ac:dyDescent="0.25">
      <c r="B12" s="14">
        <v>40071</v>
      </c>
      <c r="C12" s="4">
        <v>31</v>
      </c>
    </row>
    <row r="13" spans="2:3" x14ac:dyDescent="0.25">
      <c r="B13" s="14">
        <v>40072</v>
      </c>
      <c r="C13" s="4">
        <v>34</v>
      </c>
    </row>
    <row r="14" spans="2:3" x14ac:dyDescent="0.25">
      <c r="B14" s="14">
        <v>40073</v>
      </c>
      <c r="C14" s="4">
        <v>46</v>
      </c>
    </row>
    <row r="15" spans="2:3" x14ac:dyDescent="0.25">
      <c r="B15" s="14">
        <v>40074</v>
      </c>
      <c r="C15" s="4">
        <v>69</v>
      </c>
    </row>
    <row r="16" spans="2:3" x14ac:dyDescent="0.25">
      <c r="B16" s="14">
        <v>40075</v>
      </c>
      <c r="C16" s="4">
        <v>129</v>
      </c>
    </row>
    <row r="17" spans="2:3" x14ac:dyDescent="0.25">
      <c r="B17" s="14">
        <v>40076</v>
      </c>
      <c r="C17" s="4">
        <v>71</v>
      </c>
    </row>
    <row r="18" spans="2:3" x14ac:dyDescent="0.25">
      <c r="B18" s="14">
        <v>40077</v>
      </c>
      <c r="C18" s="4">
        <v>92</v>
      </c>
    </row>
    <row r="19" spans="2:3" x14ac:dyDescent="0.25">
      <c r="B19" s="14">
        <v>40078</v>
      </c>
      <c r="C19" s="4">
        <v>79</v>
      </c>
    </row>
    <row r="20" spans="2:3" x14ac:dyDescent="0.25">
      <c r="B20" s="14">
        <v>40079</v>
      </c>
      <c r="C20" s="4">
        <v>53</v>
      </c>
    </row>
    <row r="21" spans="2:3" x14ac:dyDescent="0.25">
      <c r="B21" s="14">
        <v>40080</v>
      </c>
      <c r="C21" s="15" t="s">
        <v>55</v>
      </c>
    </row>
    <row r="22" spans="2:3" x14ac:dyDescent="0.25">
      <c r="B22" s="14">
        <v>40081</v>
      </c>
      <c r="C22" s="4">
        <v>32</v>
      </c>
    </row>
    <row r="23" spans="2:3" x14ac:dyDescent="0.25">
      <c r="B23" s="14">
        <v>40082</v>
      </c>
      <c r="C23" s="4">
        <v>46</v>
      </c>
    </row>
    <row r="24" spans="2:3" x14ac:dyDescent="0.25">
      <c r="B24" s="14">
        <v>40083</v>
      </c>
      <c r="C24" s="4">
        <v>28</v>
      </c>
    </row>
    <row r="25" spans="2:3" x14ac:dyDescent="0.25">
      <c r="B25" s="14">
        <v>40084</v>
      </c>
      <c r="C25" s="4">
        <v>21</v>
      </c>
    </row>
    <row r="26" spans="2:3" x14ac:dyDescent="0.25">
      <c r="B26" s="14">
        <v>40085</v>
      </c>
      <c r="C26" s="4">
        <v>33</v>
      </c>
    </row>
    <row r="27" spans="2:3" x14ac:dyDescent="0.25">
      <c r="B27" s="14">
        <v>40086</v>
      </c>
      <c r="C27" s="4">
        <v>13</v>
      </c>
    </row>
    <row r="28" spans="2:3" x14ac:dyDescent="0.25">
      <c r="B28" s="14">
        <v>40087</v>
      </c>
      <c r="C28" s="4">
        <v>26</v>
      </c>
    </row>
    <row r="29" spans="2:3" x14ac:dyDescent="0.25">
      <c r="B29" s="14">
        <v>40088</v>
      </c>
      <c r="C29" s="4">
        <v>41</v>
      </c>
    </row>
    <row r="30" spans="2:3" x14ac:dyDescent="0.25">
      <c r="B30" s="14">
        <v>40089</v>
      </c>
      <c r="C30" s="4">
        <v>8</v>
      </c>
    </row>
    <row r="31" spans="2:3" x14ac:dyDescent="0.25">
      <c r="B31" s="14">
        <v>40090</v>
      </c>
      <c r="C31" s="4">
        <v>12</v>
      </c>
    </row>
    <row r="32" spans="2:3" x14ac:dyDescent="0.25">
      <c r="B32" s="14">
        <v>40091</v>
      </c>
      <c r="C32" s="4">
        <v>4</v>
      </c>
    </row>
    <row r="33" spans="2:3" x14ac:dyDescent="0.25">
      <c r="B33" s="14">
        <v>40092</v>
      </c>
      <c r="C33" s="4">
        <v>6</v>
      </c>
    </row>
    <row r="34" spans="2:3" x14ac:dyDescent="0.25">
      <c r="B34" s="14">
        <v>40093</v>
      </c>
      <c r="C34" s="4">
        <v>6</v>
      </c>
    </row>
    <row r="35" spans="2:3" x14ac:dyDescent="0.25">
      <c r="B35" s="14">
        <v>40094</v>
      </c>
      <c r="C35" s="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Rejects</vt:lpstr>
      <vt:lpstr>Sigma output from june-sept</vt:lpstr>
      <vt:lpstr>Total Defects in RJ 3004</vt:lpstr>
      <vt:lpstr>Trend before &amp; after treatment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Jain</dc:creator>
  <cp:lastModifiedBy>Anant Jain</cp:lastModifiedBy>
  <dcterms:created xsi:type="dcterms:W3CDTF">2023-12-15T13:56:41Z</dcterms:created>
  <dcterms:modified xsi:type="dcterms:W3CDTF">2023-12-15T14:24:48Z</dcterms:modified>
</cp:coreProperties>
</file>