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5" sheetId="2" r:id="rId5"/>
    <sheet state="visible" name="Sheet2"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4">
      <text>
        <t xml:space="preserve">Details need to be filled
	-Abdul Bari</t>
      </text>
    </comment>
    <comment authorId="0" ref="I14">
      <text>
        <t xml:space="preserve">Cold Call information
	-Abdul Bari</t>
      </text>
    </comment>
    <comment authorId="0" ref="A1">
      <text>
        <t xml:space="preserve">Website not available.
	-Abdul Bari</t>
      </text>
    </comment>
    <comment authorId="0" ref="D17">
      <text>
        <t xml:space="preserve">should be in 'for children' section
	-P. Harshvardhan
----
Information has to be extracted using cold calling as no website available.
	-Abdul Bari</t>
      </text>
    </comment>
    <comment authorId="0" ref="I17">
      <text>
        <t xml:space="preserve">Cold Calling to be done for this info
	-Abdul Bari</t>
      </text>
    </comment>
    <comment authorId="0" ref="U15">
      <text>
        <t xml:space="preserve">no info available on caretakers, however it is probable that the caretakers have high training levels as the org itself provides degrees in Sp ED, and training courses
	-P. Harshvardhan</t>
      </text>
    </comment>
    <comment authorId="0" ref="L9">
      <text>
        <t xml:space="preserve">Low sample size (14 reviews)
	-Anshu Maalika</t>
      </text>
    </comment>
    <comment authorId="0" ref="T27">
      <text>
        <t xml:space="preserve">Collaboration with specific schools
as reflected in testimonials
	-Abdul Bari</t>
      </text>
    </comment>
    <comment authorId="0" ref="L20">
      <text>
        <t xml:space="preserve">Sample size too low
	-Abdul Bari</t>
      </text>
    </comment>
    <comment authorId="0" ref="L25">
      <text>
        <t xml:space="preserve">No Available Website
	-Abdul Bari</t>
      </text>
    </comment>
    <comment authorId="0" ref="U6">
      <text>
        <t xml:space="preserve">To be figured out through cold calling
	-Abdul Bari</t>
      </text>
    </comment>
    <comment authorId="0" ref="T19">
      <text>
        <t xml:space="preserve">Not Relevant since no Residential Facilities.
	-Abdul Bari</t>
      </text>
    </comment>
    <comment authorId="0" ref="T18">
      <text>
        <t xml:space="preserve">Not Available, Operational Transparency Not Relevant
	-Abdul Bari
----
Not Relevant as residential services are not provided
	-Abdul Bari</t>
      </text>
    </comment>
    <comment authorId="0" ref="D18">
      <text>
        <t xml:space="preserve">Not located in India but worth looking at for strategy
	-Abdul Bari</t>
      </text>
    </comment>
    <comment authorId="0" ref="J17">
      <text>
        <t xml:space="preserve">Refer to Health Services
	-Abdul Bari</t>
      </text>
    </comment>
  </commentList>
</comments>
</file>

<file path=xl/sharedStrings.xml><?xml version="1.0" encoding="utf-8"?>
<sst xmlns="http://schemas.openxmlformats.org/spreadsheetml/2006/main" count="449" uniqueCount="213">
  <si>
    <t>ORGANISATIONS</t>
  </si>
  <si>
    <t>ASSESSMENT AND EVALUATION FILTERS</t>
  </si>
  <si>
    <t>Scale of Operation</t>
  </si>
  <si>
    <t>Marketing and Visibility</t>
  </si>
  <si>
    <t>Transparency</t>
  </si>
  <si>
    <t>Cost of Service</t>
  </si>
  <si>
    <t>Services Offered</t>
  </si>
  <si>
    <t xml:space="preserve">No. of Beneficiaries </t>
  </si>
  <si>
    <t>Scale of Funds
and Partners</t>
  </si>
  <si>
    <t>Website</t>
  </si>
  <si>
    <t>Social Media Presence</t>
  </si>
  <si>
    <t>Operational Transparency</t>
  </si>
  <si>
    <t>Financial Transparency</t>
  </si>
  <si>
    <t>Educational Services</t>
  </si>
  <si>
    <t>Healthcare Services</t>
  </si>
  <si>
    <t>Vocational training Services</t>
  </si>
  <si>
    <t>Recreational Services</t>
  </si>
  <si>
    <t>Therapeutic and Social and Emotional training services</t>
  </si>
  <si>
    <t>Testimonial (Reviews, Ratings &amp; Feedback)</t>
  </si>
  <si>
    <t>UX</t>
  </si>
  <si>
    <t>Impact and
Success Stories</t>
  </si>
  <si>
    <t>Posting Frequency</t>
  </si>
  <si>
    <t>Engagement Rates</t>
  </si>
  <si>
    <t>Mission and Vision</t>
  </si>
  <si>
    <t xml:space="preserve">SEO </t>
  </si>
  <si>
    <t>Traditional Marketing</t>
  </si>
  <si>
    <t>Residential Area</t>
  </si>
  <si>
    <t xml:space="preserve">Licenses/Certifications </t>
  </si>
  <si>
    <t>Annual Reports (Describing the activities that  took place)</t>
  </si>
  <si>
    <t>Financial Statements
(Audit Reports)</t>
  </si>
  <si>
    <t>ORGANISATIONS FOR DIFFERENTLY-ABLED INDIVIDUALS</t>
  </si>
  <si>
    <t>Residential Facilities</t>
  </si>
  <si>
    <t>For Children</t>
  </si>
  <si>
    <t>Amar Sena Sangram</t>
  </si>
  <si>
    <t xml:space="preserve">Provides integrated schooling from nursery to highschool
Offer courses on rehabilitation approved by the Rehabilitation Council of India
As part of their educational initiatives, they have a Special Study Centre for IGNOU and Alagappa University.
The courses offered include MBA, MCA, B.Com, BBA, M.Sc, and other Diploma and Certificate courses.
230+ children have stayed here and completed their studies successfully and are doing well in various places as doctors, lawyers, professionals in IT companies and public services besides a few serving as teachers and accountants in the Sangam itself.
Special Education is provided to children with special needs
</t>
  </si>
  <si>
    <t xml:space="preserve">Nursing care
Free repair services for aids and appliances used by people with disabilities
They manufacture and service various appliances, wheelchairs, and tricycles to meet the needs of individuals
</t>
  </si>
  <si>
    <t xml:space="preserve">They have started a Skill Development Programme called Amar Seva Saradhambal ITI in collaboration with NSDC
Typing, computer skills, tailoring, handicrafts/toy painting, IT, cell phone servicing, home appliance servicing, gold appraiser training, Notebook making and binding section etc services are provided
Amar Foundation is a registered Trust with a mission to provide employment to physically challenged and rural poor and to create income generating activities for Amar Seva Sangram
</t>
  </si>
  <si>
    <t xml:space="preserve">Amar Seva Sangam is creating a Rehab Orchard with various fruit varieties and Amla saplings as a sensory technique for the development of intellectually challenged children
Other recreational services like parks, swings etc are also provided
</t>
  </si>
  <si>
    <t xml:space="preserve">Assistive devices are provided to the children based on the nature of their disability, along with regular physiotherapy exercises to correct physical disabilities
Occupational therapy, psychological counselling and speech therapy are also provided
Early Intervention Services
Enabling Inclusion App &amp; Model
They also offer screening, therapy services, parent empowerment, assistive technology, research and awareness programs.
The Rehabilitation Centre provides various support services such as providing scholarships, free bus/train passes, vocational training, artificial limbs, school fees, wheel chairs, job placements and other services to physically challenged
Hostels for disabled youth trainee students, the Post-Acute Care Centre for spinal injured persons provides medical and vocational rehabilitation, including physiotherapy, occupational therapy, and vocational training
The Foster Parent Care Centre provides care and support for orphaned and abandoned children, giving them a loving and nurturing environment.
</t>
  </si>
  <si>
    <t>●</t>
  </si>
  <si>
    <t>◕</t>
  </si>
  <si>
    <t>◔</t>
  </si>
  <si>
    <t>Saksham Autism Village</t>
  </si>
  <si>
    <t>Personally Created Education Plan for each 
beneficiary.</t>
  </si>
  <si>
    <t>Basic Healthcare facilities and a first aid
center are provided</t>
  </si>
  <si>
    <t>NA</t>
  </si>
  <si>
    <t>Provision of Sports, Music
and Art activities</t>
  </si>
  <si>
    <t>Therapy is provided with the guidance
of Special Teachers.</t>
  </si>
  <si>
    <t>◑</t>
  </si>
  <si>
    <t>Bhabna Trust Organization</t>
  </si>
  <si>
    <t>Provision of Special Schools with Special Educators.
Audio Visual Classrooms are also provided for
engagement.</t>
  </si>
  <si>
    <t>Mini Hospital Set Up in the village with
a certified doctor and nurse.</t>
  </si>
  <si>
    <t>Vocational training programs for young adults with ASD in a variety of skills, such as computer skills, tailoring, and handicrafts</t>
  </si>
  <si>
    <t>Yoga, Swimming, Music, 
Cooking groups, Art and 
Craft.</t>
  </si>
  <si>
    <t>Individual and group therapy 
for children and adults with ASD
Social and emotional skills training 
for children and adults with ASD</t>
  </si>
  <si>
    <t>Autism Ashram</t>
  </si>
  <si>
    <t>Special Education, Daily life activities training</t>
  </si>
  <si>
    <t>Provision of Individual Care Takers to take 
care of the health of beneficiaries. No 
explicit details mentioned about residential
doctors and nurses.</t>
  </si>
  <si>
    <t>Provision of a vocational center to provide vocational training.</t>
  </si>
  <si>
    <t>Provision of Cooking Groups, 
Art and Craft Activities, Gym,
Swimming, Dance, Music 
Groups, Yoga and Gardening.</t>
  </si>
  <si>
    <t>Speech Therapy, Hydro Therapy, Massage 
Center.</t>
  </si>
  <si>
    <t>ALFAA</t>
  </si>
  <si>
    <t xml:space="preserve">Special education; Assistive Technologies; Child Study Centre - Clinical Psychology and Education, Early Child Education
</t>
  </si>
  <si>
    <t xml:space="preserve">Diagnosis, intervention, rehabilitation services in the areas of medical and therapeutics
</t>
  </si>
  <si>
    <t>Vocational training, Life Skills Training - Personality development training; Communication skills; Pre Vocational &amp; Vocational Skill Training - Computer Data Entry; Basic Visual Design; Visual Arts; Catering; Baking</t>
  </si>
  <si>
    <t>Extra Curricular - Sports, Art, Music, Field Visits.</t>
  </si>
  <si>
    <t xml:space="preserve">Family Support Services, Counselling &amp; Guidance, Developmental Therapy Services
</t>
  </si>
  <si>
    <t>Tamana NGO</t>
  </si>
  <si>
    <t xml:space="preserve">Run Tamana Special School, which caters to the individual needs of 115 children coming from all sections of society, ages ranging from 4 to 17 years. These are an appropriate mix of functional academics, therapies, and special interventions. Each group consists of 6 students with one special educator, one assistant teacher, or volunteers. 
</t>
  </si>
  <si>
    <t>Run Tamana Skill Development Centre and NIOS Centre under the Nai Disha Initiative. Provide education in the fundamentals of business and economics, the importance of savings, the basics of personal financial management and related consumer issues. Some specific options include textile printing, office skill management, paper recycling, paper bag and envelope making, baking, clay modeling etc.</t>
  </si>
  <si>
    <t>A dedicated team of specialists in fields like art, dance. Music and theatre who work towards enhancing the extra-curricular skills of the students. Sports are an integral part of the curriculum at Tamana as a part of the endeavour to provide access to all facilities and services which enable the rehabilitation and development of the differently abled student.</t>
  </si>
  <si>
    <t>Therapeutic intervention plays a vital role at Tamana Centers. Various interventions offered are speech therapy, occupational therapy, sensory integration, pysiotherapy and counselling</t>
  </si>
  <si>
    <t>Sparks Vidyalaya</t>
  </si>
  <si>
    <t>claims to be the only institution where all the therapies i.e. Occupational Therapy, Speech Therapy, ADL Skills, Academic Skills, Yoga &amp; Music Therapy are given under one roof. Unique curriculum.</t>
  </si>
  <si>
    <t>psychologists and Speech Language Pathologists are available. Other details not mentioned.</t>
  </si>
  <si>
    <t>Sparks Vocational Training Centre for Autism combined pre-vocational classroom and hands-on training, offered at the training centre, with classroom and lab integration at a post-secondary institution.</t>
  </si>
  <si>
    <t>Sports Academy. Horseriding and skating training. Music, yoga, dance therapies.</t>
  </si>
  <si>
    <t xml:space="preserve">Speech therapy, occupational therapy. </t>
  </si>
  <si>
    <r>
      <rPr>
        <rFont val="Avenir"/>
        <b/>
        <color rgb="FF666666"/>
        <sz val="11.0"/>
        <u/>
      </rPr>
      <t>Sobti Parents</t>
    </r>
    <r>
      <rPr>
        <rFont val="Avenir"/>
        <b/>
        <color rgb="FF666666"/>
        <sz val="11.0"/>
      </rPr>
      <t xml:space="preserve">
</t>
    </r>
    <r>
      <rPr>
        <rFont val="Avenir"/>
        <b/>
        <color rgb="FF666666"/>
        <sz val="11.0"/>
        <u/>
      </rPr>
      <t>Association</t>
    </r>
  </si>
  <si>
    <t xml:space="preserve">They also 
made an effort to teach through Braille 
academic curriculum to those children who 
have some capacity to learn. Devising of individualized specific training 
programme. </t>
  </si>
  <si>
    <t>Assessment of the potential of Blind 
Boys/Girls with multiple disabilities</t>
  </si>
  <si>
    <t>Vocational training services are provided where the children are trained to create artificial jewelry, food products, 
Ornamental Lamps, Greeting Cards etc</t>
  </si>
  <si>
    <t xml:space="preserve">Training to improve cognition,communication 
and conversational abilities. Training for living in structured daily schedule 
along with other boys/girls. </t>
  </si>
  <si>
    <t>For Adults</t>
  </si>
  <si>
    <t>Action for Autism</t>
  </si>
  <si>
    <t>The Educational Programs offered at AFA are the Open Door Day Program, the Aakaar Early Intervention Program, the Parent-Child Training Program, Individualized Educational Intervention, and the Individualized Program for Outstation Families. start with an initial assessment of the child. Based on the child’s strengths, behaviors, learning patterns, and the teaching and learning methods best suited to him/her, an Individualized Educational Plan is made keeping in mind the child’s current needs, as well as the parents’ immediate concerns. All of these are comprehensive programs, having fixed course durations.</t>
  </si>
  <si>
    <t>AFA operates the Aadhaar Vocational Centre, a model sheltered workplace specifically designed for adults with autism. The program for Work Behaviours Training caters to those adults who may seek work in the open employment, but, may need ‘on the job’ training to help them prepare for the same.</t>
  </si>
  <si>
    <t>A variety of recreational activities are included in the  'inclusive activities' program.</t>
  </si>
  <si>
    <t>A list of social communication programs are available. However, these are modelled more on training social skills than on providing therapy.</t>
  </si>
  <si>
    <t>ADHAR</t>
  </si>
  <si>
    <t xml:space="preserve">We have round the clock medical services with nurses working in 3 shifts at our campus. We also get regular visits of Honorary Medical officers, Dentist, Physiotherapist &amp; Psychiatrist. Along with this, we also a committed staff &amp; caretakers who have been with Adhar for a long time. </t>
  </si>
  <si>
    <t xml:space="preserve">We have various indoor &amp; outdoor games like cricket, football badminton, everyday workshops to produce articles &amp; group activities to develop a sense of comradeship. </t>
  </si>
  <si>
    <t>Non Residential Facilities</t>
  </si>
  <si>
    <t>Training Facilities</t>
  </si>
  <si>
    <t>Latika Roy Foundation</t>
  </si>
  <si>
    <r>
      <rPr>
        <rFont val="Avenir"/>
        <b/>
        <color theme="1"/>
        <sz val="10.0"/>
      </rPr>
      <t xml:space="preserve">Karuna Vihar Special School : </t>
    </r>
    <r>
      <rPr>
        <rFont val="Avenir"/>
        <color theme="1"/>
        <sz val="10.0"/>
      </rPr>
      <t xml:space="preserve">
Curriculum consists of activity based
learning for children from 7 to 14 years.</t>
    </r>
  </si>
  <si>
    <r>
      <rPr>
        <rFont val="Avenir"/>
        <b/>
        <color theme="1"/>
        <sz val="10.0"/>
      </rPr>
      <t xml:space="preserve">Karuna Vihar Centre for 
Vocational Training: </t>
    </r>
    <r>
      <rPr>
        <rFont val="Avenir"/>
        <color theme="1"/>
        <sz val="10.0"/>
      </rPr>
      <t xml:space="preserve">
Provision of lessons and 
training sessions for differently
abled adults</t>
    </r>
  </si>
  <si>
    <r>
      <rPr>
        <rFont val="Avenir"/>
        <b/>
        <color theme="1"/>
        <sz val="10.0"/>
      </rPr>
      <t xml:space="preserve">Latika Vihar: 
</t>
    </r>
    <r>
      <rPr>
        <rFont val="Avenir"/>
        <color theme="1"/>
        <sz val="10.0"/>
      </rPr>
      <t>Provision of Recreational 
Activities and Events for
children.</t>
    </r>
  </si>
  <si>
    <r>
      <rPr>
        <rFont val="Avenir"/>
        <b/>
        <color theme="1"/>
        <sz val="10.0"/>
      </rPr>
      <t>Early Intervention Centre:</t>
    </r>
    <r>
      <rPr>
        <rFont val="Avenir"/>
        <color theme="1"/>
        <sz val="10.0"/>
      </rPr>
      <t xml:space="preserve">
Provision of therapy through
activities to young children.
</t>
    </r>
    <r>
      <rPr>
        <rFont val="Avenir"/>
        <b/>
        <color theme="1"/>
        <sz val="10.0"/>
      </rPr>
      <t>Gubbara</t>
    </r>
    <r>
      <rPr>
        <rFont val="Avenir"/>
        <color theme="1"/>
        <sz val="10.0"/>
      </rPr>
      <t>: Foundation's walk 
in center for assessment of 
differently abled children.</t>
    </r>
  </si>
  <si>
    <t>Adult Autism Centre</t>
  </si>
  <si>
    <t>Academic Classroom: Provision of differentiated
 instruction to increase independence across 
critical lifelong learning areas, special instructors
 for the same.
Focus is to help adults strengthen key academic 
skills so they can achieve their personal goals.</t>
  </si>
  <si>
    <t>Vocational Training: 
Provision of Services to help
adults get relevant skills for
employment .</t>
  </si>
  <si>
    <t>Provision of an Arts and 
Craft Studio,Culinary, 
Home Living Activities.</t>
  </si>
  <si>
    <t>ABA Therapy: It uses motivation 
and constant feedback to help
 individuals know what is expected
 and when they are being successful. 
Data is taken and used to drive
 decisions about the success
 of an intervention, need to
 modify an intervention,
 and achieving a goal being worked on</t>
  </si>
  <si>
    <t>Diya Foundation</t>
  </si>
  <si>
    <r>
      <rPr>
        <rFont val="Avenir"/>
        <sz val="10.0"/>
      </rPr>
      <t xml:space="preserve">Activities of Daily Living under Personal Management, 
Household Management, Financial Management are conducted.
Commuting and Transportation: The importance of
 waking up on time and completing all tasks necessary 
to take transportation to reach workplace on time.
Personal Safety: The importance of understanding
 safety with regard to all aspects of 
self, transportation, equipment. 
Different kinds of Employment Services that are provided
</t>
    </r>
    <r>
      <rPr>
        <rFont val="Avenir"/>
        <color rgb="FF1155CC"/>
        <sz val="10.0"/>
        <u/>
      </rPr>
      <t>Click Here</t>
    </r>
  </si>
  <si>
    <t>CATCH, Bhuvneshwar</t>
  </si>
  <si>
    <r>
      <rPr>
        <rFont val="Avenir"/>
        <sz val="10.0"/>
      </rPr>
      <t xml:space="preserve">All services are healthcare related, with
therapy being the most prominent one.
Various forms of therapies have been 
mentioned </t>
    </r>
    <r>
      <rPr>
        <rFont val="Avenir"/>
        <color rgb="FF1155CC"/>
        <sz val="10.0"/>
        <u/>
      </rPr>
      <t>here</t>
    </r>
  </si>
  <si>
    <t>Mentioned in HealthCare</t>
  </si>
  <si>
    <t>India Autism Center</t>
  </si>
  <si>
    <t>The organisation has a training academy which specializes in training children aged 0-14. The org also has a university named IAC university which provides a 6 year course which includes graduation and post graduation as well. Also collaborates with montessori</t>
  </si>
  <si>
    <t>It has a digital platform designated specially to cater to the healthcare needs of the neurodiverse. It gives a platform for professionals and patients to come together. Also has offline clinical interventions on campus</t>
  </si>
  <si>
    <t>The daycare program and the resedential program both cater to the vocational training of the neurodiverse.</t>
  </si>
  <si>
    <t>The residence hosts dance and other movement practices. It also has a built in animal habitat. It also has built in gyms and areas for activities such as swimming, yoga etc</t>
  </si>
  <si>
    <t>Under the digital platform, the organisation connects the neurodiverse to the professionals to provide therapeutic care.</t>
  </si>
  <si>
    <t>Arvind Foundation</t>
  </si>
  <si>
    <t>They have a comprehensive curative education system that provides specialized interventions depending on the needs of children</t>
  </si>
  <si>
    <t>Provide a variety of Vocational training programs to children and young adults</t>
  </si>
  <si>
    <t>Host a lot of events throughout the year which involve a lot of recreational activities.</t>
  </si>
  <si>
    <t xml:space="preserve">Provide therapeutic interventions along with the educational programs </t>
  </si>
  <si>
    <t>Prasanna Autism Centre</t>
  </si>
  <si>
    <t xml:space="preserve">Remedial Teaching
</t>
  </si>
  <si>
    <t xml:space="preserve">Music, Tabla and Dance therapy, Exercise on treadmill, trainer cycle and Yoga, Sensory garden is designed with the purpose of stimulating all senses : sight, touch, smell, taste and sound all through the use of different plants and materials. These gardens allow autistic kids to explore their senses in a safe and stimulating environment.
</t>
  </si>
  <si>
    <t>Behavioral therapy, Speech Therapy, Occupational Therapy (OT)</t>
  </si>
  <si>
    <t>V-Excel Trust</t>
  </si>
  <si>
    <t xml:space="preserve">Kaleidoscop Learning Centre: A special school for
 differently abled children which combines
occupational and speech therapy with the normal
curriculum.
Satellite Centres: Similar Educational Centres
established in remote rural areas to increase
access. 
</t>
  </si>
  <si>
    <t>Early Intervention Centre:
For Children between 0-7 years of age to
assess and provide medical help.</t>
  </si>
  <si>
    <t>VTU: Vocational Training Units, a joint venture with ESVI 
Sarada Foundation to provide workshops for parents, children,
teachers. 
Youth Empowerment Services: Specifically for adults above the 
age of 17 to teach employment skills</t>
  </si>
  <si>
    <t>Tarang: A music festival 
organized for differently abled
children.</t>
  </si>
  <si>
    <t>Occupational Therapy, Speech
Therapy, Physiotherapy.</t>
  </si>
  <si>
    <t>Recreational and 
Cultural Activities</t>
  </si>
  <si>
    <t>Sampoorna Music Therapy</t>
  </si>
  <si>
    <t>Provision of
 musical activities.</t>
  </si>
  <si>
    <t>Music Therapy.</t>
  </si>
  <si>
    <t>Nirvana World</t>
  </si>
  <si>
    <t xml:space="preserve">have collaborations with trained medical professionals </t>
  </si>
  <si>
    <t>provide access to opportunities in the expressive arts industry, recent opportunity posted with Aamir Khan Productions</t>
  </si>
  <si>
    <t>trains children with special needs in various art forms</t>
  </si>
  <si>
    <t>provides an opportunity for children to perform and showcase their talents that they won't have received otherwise</t>
  </si>
  <si>
    <t>Prafull Oorja</t>
  </si>
  <si>
    <t>Yoga and Health Activity.</t>
  </si>
  <si>
    <t>Yoga Therapy.</t>
  </si>
  <si>
    <t>GRAPHS</t>
  </si>
  <si>
    <t>RESIDENTIAL ORGANIZATIONS</t>
  </si>
  <si>
    <t>Organizations</t>
  </si>
  <si>
    <t>No of Beneficiaries</t>
  </si>
  <si>
    <t>Normalized
Beneficiaries</t>
  </si>
  <si>
    <t>Cost of 
Service</t>
  </si>
  <si>
    <t>Normalized 
Cost</t>
  </si>
  <si>
    <t>Scale of Funds</t>
  </si>
  <si>
    <t xml:space="preserve"> SEO</t>
  </si>
  <si>
    <t>Visibility and 
Transparency</t>
  </si>
  <si>
    <t xml:space="preserve">Positive </t>
  </si>
  <si>
    <t>Services</t>
  </si>
  <si>
    <t>Positive</t>
  </si>
  <si>
    <t>Average</t>
  </si>
  <si>
    <t>Testimonials</t>
  </si>
  <si>
    <t>MAX</t>
  </si>
  <si>
    <t>Impact Stories</t>
  </si>
  <si>
    <t>MIN</t>
  </si>
  <si>
    <t>Vocational Training Services</t>
  </si>
  <si>
    <t>Licenses/Certification</t>
  </si>
  <si>
    <t>Therapeautic, Social and Emotional Services</t>
  </si>
  <si>
    <t>Annual Reports</t>
  </si>
  <si>
    <t>Financial Statements</t>
  </si>
  <si>
    <t>Sobti Parents
Association</t>
  </si>
  <si>
    <t>NON RESIDENTIAL ORGANIZATIONS</t>
  </si>
  <si>
    <t>Normalized Beneficiaries</t>
  </si>
  <si>
    <t>Normalized Cost</t>
  </si>
  <si>
    <t>RANGE</t>
  </si>
  <si>
    <t>CATCH</t>
  </si>
  <si>
    <t xml:space="preserve">MIN </t>
  </si>
  <si>
    <t>APPENDIX RATING SHEET</t>
  </si>
  <si>
    <t>National Association for 
the Blind</t>
  </si>
  <si>
    <t>Autism Guardian Village</t>
  </si>
  <si>
    <t>ADAPT</t>
  </si>
  <si>
    <t>Indian Autism Centre</t>
  </si>
  <si>
    <t>Arvind Foundation Center</t>
  </si>
  <si>
    <t>V-Excel Trust Fund</t>
  </si>
  <si>
    <t>Ease Of Navigation</t>
  </si>
  <si>
    <t xml:space="preserve">Design </t>
  </si>
  <si>
    <t>Response Time</t>
  </si>
  <si>
    <t>Average Value</t>
  </si>
  <si>
    <t>SCALE</t>
  </si>
  <si>
    <t>Metrics</t>
  </si>
  <si>
    <t>SEO</t>
  </si>
  <si>
    <t>Value &lt; 25%</t>
  </si>
  <si>
    <t>25%&lt;  Value &lt;50%</t>
  </si>
  <si>
    <t>50% &lt; Value&lt; 75%</t>
  </si>
  <si>
    <t>75 %&lt; Value&lt;100%</t>
  </si>
  <si>
    <t xml:space="preserve">UX </t>
  </si>
  <si>
    <t>Value &lt; 1</t>
  </si>
  <si>
    <t>1 &lt;  Value &lt; 2</t>
  </si>
  <si>
    <t>2 &lt;  Value &lt; 3</t>
  </si>
  <si>
    <t>2 &lt;  Value &lt; 4</t>
  </si>
  <si>
    <t>Engagement Rate</t>
  </si>
  <si>
    <t>Value &lt; 2.5%</t>
  </si>
  <si>
    <t>2.5% &lt; Value&lt; 5%</t>
  </si>
  <si>
    <t>5% &lt; Value&lt; 7.5%</t>
  </si>
  <si>
    <t>7.5% &lt; Value &lt; 10%</t>
  </si>
  <si>
    <t>Traditional Marketiing</t>
  </si>
  <si>
    <t>Value &lt; 3</t>
  </si>
  <si>
    <t>3 &lt; Value &lt; 6</t>
  </si>
  <si>
    <t>6&lt; Value &lt; 9</t>
  </si>
  <si>
    <t>Value =10</t>
  </si>
  <si>
    <t>Not Transparent</t>
  </si>
  <si>
    <t>Government Partner</t>
  </si>
  <si>
    <t>Commercial Partners</t>
  </si>
  <si>
    <t>Government and 
Commercial Partners</t>
  </si>
  <si>
    <t>Less than an year Ago</t>
  </si>
  <si>
    <t xml:space="preserve">Less than 6 months ago </t>
  </si>
  <si>
    <t>Less than a month ago</t>
  </si>
  <si>
    <t>Less than a week ago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</si>
</sst>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65">
    <font>
      <sz val="10.0"/>
      <color rgb="FF000000"/>
      <name val="Arial"/>
      <scheme val="minor"/>
    </font>
    <font>
      <b/>
      <sz val="10.0"/>
      <color rgb="FFFFFFFF"/>
      <name val="Lato"/>
    </font>
    <font/>
    <font>
      <b/>
      <sz val="11.0"/>
      <color rgb="FF434343"/>
      <name val="Lato"/>
    </font>
    <font>
      <b/>
      <sz val="11.0"/>
      <color rgb="FFFFFFFF"/>
      <name val="Lato"/>
    </font>
    <font>
      <b/>
      <sz val="11.0"/>
      <color rgb="FFFFFFFF"/>
      <name val="Avenir"/>
    </font>
    <font>
      <b/>
      <color rgb="FFFFFFFF"/>
      <name val="Avenir"/>
    </font>
    <font>
      <b/>
      <sz val="11.0"/>
      <color rgb="FF434343"/>
      <name val="Avenir"/>
    </font>
    <font>
      <b/>
      <color rgb="FF434343"/>
      <name val="Avenir"/>
    </font>
    <font>
      <color rgb="FF434343"/>
      <name val="Avenir"/>
    </font>
    <font>
      <sz val="11.0"/>
      <color rgb="FF434343"/>
      <name val="Avenir"/>
    </font>
    <font>
      <b/>
      <u/>
      <sz val="11.0"/>
      <color rgb="FF434343"/>
      <name val="Avenir"/>
    </font>
    <font>
      <sz val="10.0"/>
      <color theme="1"/>
      <name val="Avenir"/>
    </font>
    <font>
      <sz val="62.0"/>
      <color rgb="FF000000"/>
      <name val="Avenir"/>
    </font>
    <font>
      <sz val="11.0"/>
      <color theme="1"/>
      <name val="Arial"/>
      <scheme val="minor"/>
    </font>
    <font>
      <sz val="40.0"/>
      <color rgb="FF000000"/>
      <name val="Avenir"/>
    </font>
    <font>
      <color theme="1"/>
      <name val="Arial"/>
      <scheme val="minor"/>
    </font>
    <font>
      <sz val="11.0"/>
      <color theme="1"/>
      <name val="Avenir"/>
    </font>
    <font>
      <b/>
      <u/>
      <color rgb="FF434343"/>
      <name val="Avenir"/>
    </font>
    <font>
      <b/>
      <u/>
      <sz val="11.0"/>
      <color rgb="FF666666"/>
      <name val="Avenir"/>
    </font>
    <font>
      <sz val="10.0"/>
      <color rgb="FF000000"/>
      <name val="Avenir"/>
    </font>
    <font>
      <b/>
      <u/>
      <sz val="11.0"/>
      <color rgb="FF434343"/>
      <name val="Avenir"/>
    </font>
    <font>
      <color theme="1"/>
      <name val="Avenir"/>
    </font>
    <font>
      <b/>
      <sz val="11.0"/>
      <color rgb="FF666666"/>
      <name val="Avenir"/>
    </font>
    <font>
      <b/>
      <sz val="11.0"/>
      <color rgb="FF1D1C1C"/>
      <name val="Avenir"/>
    </font>
    <font>
      <sz val="10.0"/>
      <color theme="1"/>
      <name val="Arial"/>
      <scheme val="minor"/>
    </font>
    <font>
      <b/>
      <u/>
      <sz val="11.0"/>
      <color rgb="FF666666"/>
      <name val="Avenir"/>
    </font>
    <font>
      <b/>
      <u/>
      <color rgb="FF434343"/>
      <name val="Avenir"/>
    </font>
    <font>
      <u/>
      <sz val="10.0"/>
      <color rgb="FF0000FF"/>
      <name val="Avenir"/>
    </font>
    <font>
      <u/>
      <sz val="11.0"/>
      <color rgb="FF434343"/>
      <name val="Avenir"/>
    </font>
    <font>
      <sz val="32.0"/>
      <color rgb="FFFFFFFF"/>
      <name val="Avenir"/>
    </font>
    <font>
      <b/>
      <u/>
      <sz val="11.0"/>
      <color rgb="FF434343"/>
      <name val="Avenir"/>
    </font>
    <font>
      <sz val="11.0"/>
      <color rgb="FFFFFFFF"/>
      <name val="Avenir"/>
    </font>
    <font>
      <sz val="12.0"/>
      <color theme="1"/>
      <name val="Avenir"/>
    </font>
    <font>
      <sz val="11.0"/>
      <color rgb="FF000000"/>
      <name val="Avenir"/>
    </font>
    <font>
      <b/>
      <u/>
      <sz val="11.0"/>
      <color rgb="FFFFFFFF"/>
      <name val="Avenir"/>
    </font>
    <font>
      <b/>
      <u/>
      <sz val="11.0"/>
      <color rgb="FF666666"/>
      <name val="Avenir"/>
    </font>
    <font>
      <b/>
      <u/>
      <sz val="11.0"/>
      <color rgb="FF666666"/>
      <name val="Avenir"/>
    </font>
    <font>
      <b/>
      <u/>
      <color rgb="FFFFFFFF"/>
      <name val="Avenir"/>
    </font>
    <font>
      <b/>
      <u/>
      <sz val="11.0"/>
      <color rgb="FFFFFFFF"/>
      <name val="Avenir"/>
    </font>
    <font>
      <b/>
      <u/>
      <sz val="11.0"/>
      <color rgb="FF434343"/>
      <name val="Avenir"/>
    </font>
    <font>
      <sz val="10.0"/>
      <color rgb="FFFFFFFF"/>
      <name val="Avenir"/>
    </font>
    <font>
      <b/>
      <u/>
      <sz val="11.0"/>
      <color rgb="FF666666"/>
      <name val="Avenir"/>
    </font>
    <font>
      <b/>
      <u/>
      <color rgb="FF434343"/>
      <name val="Avenir"/>
    </font>
    <font>
      <b/>
      <u/>
      <sz val="11.0"/>
      <color rgb="FFFFFFFF"/>
      <name val="Avenir"/>
    </font>
    <font>
      <b/>
      <sz val="12.0"/>
      <color rgb="FFFFFFFF"/>
      <name val="Avenir"/>
    </font>
    <font>
      <b/>
      <u/>
      <color rgb="FF434343"/>
      <name val="Avenir"/>
    </font>
    <font>
      <b/>
      <u/>
      <color rgb="FF434343"/>
      <name val="Avenir"/>
    </font>
    <font>
      <b/>
      <u/>
      <sz val="11.0"/>
      <color rgb="FF434343"/>
      <name val="Avenir"/>
    </font>
    <font>
      <b/>
      <u/>
      <sz val="11.0"/>
      <color rgb="FF434343"/>
      <name val="Avenir"/>
    </font>
    <font>
      <sz val="33.0"/>
      <color rgb="FFFFFFFF"/>
      <name val="Lato"/>
    </font>
    <font>
      <sz val="26.0"/>
      <color rgb="FFFFFFFF"/>
      <name val="Lato"/>
    </font>
    <font>
      <b/>
      <u/>
      <color rgb="FF434343"/>
      <name val="Avenir"/>
    </font>
    <font>
      <u/>
      <sz val="10.0"/>
      <color rgb="FF434343"/>
      <name val="Avenir"/>
    </font>
    <font>
      <b/>
      <sz val="10.0"/>
      <color rgb="FF434343"/>
      <name val="Avenir"/>
    </font>
    <font>
      <b/>
      <u/>
      <sz val="10.0"/>
      <color rgb="FF434343"/>
      <name val="Avenir"/>
    </font>
    <font>
      <b/>
      <u/>
      <sz val="11.0"/>
      <color rgb="FF666666"/>
      <name val="Avenir"/>
    </font>
    <font>
      <u/>
      <sz val="11.0"/>
      <color rgb="FF434343"/>
      <name val="Avenir"/>
    </font>
    <font>
      <color rgb="FFFFFFFF"/>
      <name val="Arial"/>
      <scheme val="minor"/>
    </font>
    <font>
      <color rgb="FFFFFFFF"/>
      <name val="Avenir"/>
    </font>
    <font>
      <color rgb="FF000000"/>
      <name val="Avenir"/>
    </font>
    <font>
      <b/>
      <sz val="14.0"/>
      <color rgb="FFFFFFFF"/>
      <name val="Lato"/>
    </font>
    <font>
      <sz val="13.0"/>
      <color rgb="FFFFFFFF"/>
      <name val="Avenir"/>
    </font>
    <font>
      <sz val="11.0"/>
      <color rgb="FFFFFFFF"/>
      <name val="Arial"/>
      <scheme val="minor"/>
    </font>
    <font>
      <sz val="12.0"/>
      <color rgb="FF434343"/>
      <name val="Avenir"/>
    </font>
  </fonts>
  <fills count="11">
    <fill>
      <patternFill patternType="none"/>
    </fill>
    <fill>
      <patternFill patternType="lightGray"/>
    </fill>
    <fill>
      <patternFill patternType="solid">
        <fgColor rgb="FF6AA84F"/>
        <bgColor rgb="FF6AA84F"/>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rgb="FFFFFFFF"/>
        <bgColor rgb="FFFFFFFF"/>
      </patternFill>
    </fill>
    <fill>
      <patternFill patternType="solid">
        <fgColor rgb="FF73B744"/>
        <bgColor rgb="FF73B744"/>
      </patternFill>
    </fill>
    <fill>
      <patternFill patternType="solid">
        <fgColor rgb="FF274E13"/>
        <bgColor rgb="FF274E13"/>
      </patternFill>
    </fill>
    <fill>
      <patternFill patternType="solid">
        <fgColor rgb="FF7FB539"/>
        <bgColor rgb="FF7FB539"/>
      </patternFill>
    </fill>
    <fill>
      <patternFill patternType="solid">
        <fgColor rgb="FFADADAB"/>
        <bgColor rgb="FFADADAB"/>
      </patternFill>
    </fill>
  </fills>
  <borders count="5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ttom style="thick">
        <color rgb="FF000000"/>
      </bottom>
    </border>
    <border>
      <left style="thin">
        <color rgb="FF000000"/>
      </left>
      <top style="thin">
        <color rgb="FF000000"/>
      </top>
      <bottom style="thick">
        <color rgb="FF000000"/>
      </bottom>
    </border>
    <border>
      <left style="thin">
        <color rgb="FF000000"/>
      </left>
      <right style="thin">
        <color rgb="FF000000"/>
      </right>
      <top style="thin">
        <color rgb="FF000000"/>
      </top>
      <bottom style="thick">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ck">
        <color rgb="FF000000"/>
      </left>
      <right style="thick">
        <color rgb="FF000000"/>
      </right>
      <bottom style="thick">
        <color rgb="FF000000"/>
      </bottom>
    </border>
    <border>
      <left style="thick">
        <color rgb="FF000000"/>
      </left>
      <bottom style="thick">
        <color rgb="FF000000"/>
      </bottom>
    </border>
    <border>
      <left style="thin">
        <color rgb="FF000000"/>
      </left>
      <bottom style="thick">
        <color rgb="FF000000"/>
      </bottom>
    </border>
    <border>
      <left style="thick">
        <color rgb="FF000000"/>
      </left>
    </border>
    <border>
      <left style="thick">
        <color rgb="FF000000"/>
      </left>
      <right style="thick">
        <color rgb="FF000000"/>
      </right>
      <top style="thick">
        <color rgb="FF000000"/>
      </top>
      <bottom style="thick">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ck">
        <color rgb="FF000000"/>
      </bottom>
    </border>
    <border>
      <left style="thick">
        <color rgb="FF000000"/>
      </left>
      <right style="thin">
        <color rgb="FF000000"/>
      </right>
      <top style="thin">
        <color rgb="FF000000"/>
      </top>
      <bottom style="thick">
        <color rgb="FF000000"/>
      </bottom>
    </border>
    <border>
      <left style="thick">
        <color rgb="FF000000"/>
      </left>
      <top style="thick">
        <color rgb="FF000000"/>
      </top>
    </border>
    <border>
      <top style="thick">
        <color rgb="FF000000"/>
      </top>
    </border>
    <border>
      <right style="thick">
        <color rgb="FF000000"/>
      </right>
      <top style="thick">
        <color rgb="FF000000"/>
      </top>
    </border>
    <border>
      <bottom style="thick">
        <color rgb="FF000000"/>
      </bottom>
    </border>
    <border>
      <right style="thick">
        <color rgb="FF000000"/>
      </right>
      <bottom style="thick">
        <color rgb="FF000000"/>
      </bottom>
    </border>
    <border>
      <left style="thick">
        <color rgb="FF000000"/>
      </left>
      <top style="thick">
        <color rgb="FF000000"/>
      </top>
      <bottom style="thick">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thin">
        <color rgb="FF000000"/>
      </bottom>
    </border>
    <border>
      <left style="thin">
        <color rgb="FF434343"/>
      </left>
      <right style="thin">
        <color rgb="FF434343"/>
      </right>
      <top style="thin">
        <color rgb="FF434343"/>
      </top>
      <bottom style="thin">
        <color rgb="FF434343"/>
      </bottom>
    </border>
    <border>
      <left style="thin">
        <color rgb="FF434343"/>
      </left>
      <right style="thin">
        <color rgb="FF434343"/>
      </right>
      <top style="thin">
        <color rgb="FF434343"/>
      </top>
    </border>
    <border>
      <left style="thin">
        <color rgb="FF000000"/>
      </left>
      <right style="thin">
        <color rgb="FF000000"/>
      </right>
      <bottom style="thick">
        <color rgb="FF434343"/>
      </bottom>
    </border>
    <border>
      <left style="thin">
        <color rgb="FF000000"/>
      </left>
      <right style="thin">
        <color rgb="FF000000"/>
      </right>
      <top style="thin">
        <color rgb="FF000000"/>
      </top>
      <bottom style="thick">
        <color rgb="FF434343"/>
      </bottom>
    </border>
    <border>
      <left style="thin">
        <color rgb="FF000000"/>
      </left>
      <top style="thin">
        <color rgb="FF000000"/>
      </top>
      <bottom style="thick">
        <color rgb="FF434343"/>
      </bottom>
    </border>
    <border>
      <left style="thin">
        <color rgb="FF434343"/>
      </left>
      <right style="thin">
        <color rgb="FF434343"/>
      </right>
    </border>
    <border>
      <left style="thin">
        <color rgb="FF434343"/>
      </left>
      <right style="thin">
        <color rgb="FF434343"/>
      </right>
      <bottom style="thin">
        <color rgb="FF434343"/>
      </bottom>
    </border>
  </borders>
  <cellStyleXfs count="1">
    <xf borderId="0" fillId="0" fontId="0" numFmtId="0" applyAlignment="1" applyFont="1"/>
  </cellStyleXfs>
  <cellXfs count="2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4" fillId="2" fontId="3" numFmtId="0" xfId="0" applyAlignment="1" applyBorder="1" applyFont="1">
      <alignment horizontal="center" readingOrder="0" vertical="center"/>
    </xf>
    <xf borderId="1" fillId="2" fontId="4" numFmtId="0" xfId="0" applyAlignment="1" applyBorder="1" applyFont="1">
      <alignment horizontal="center" readingOrder="0" vertical="center"/>
    </xf>
    <xf borderId="0" fillId="2" fontId="4" numFmtId="0" xfId="0" applyAlignment="1" applyFont="1">
      <alignment horizontal="center" readingOrder="0" vertical="center"/>
    </xf>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10" fillId="0" fontId="2" numFmtId="0" xfId="0" applyBorder="1" applyFont="1"/>
    <xf borderId="11" fillId="3" fontId="5" numFmtId="0" xfId="0" applyAlignment="1" applyBorder="1" applyFill="1" applyFont="1">
      <alignment horizontal="center" readingOrder="0" vertical="center"/>
    </xf>
    <xf borderId="12" fillId="0" fontId="2" numFmtId="0" xfId="0" applyBorder="1" applyFont="1"/>
    <xf borderId="13" fillId="0" fontId="2" numFmtId="0" xfId="0" applyBorder="1" applyFont="1"/>
    <xf borderId="14" fillId="3" fontId="5" numFmtId="0" xfId="0" applyAlignment="1" applyBorder="1" applyFont="1">
      <alignment horizontal="center" readingOrder="0" vertical="center"/>
    </xf>
    <xf borderId="11" fillId="3" fontId="6" numFmtId="0" xfId="0" applyAlignment="1" applyBorder="1" applyFont="1">
      <alignment horizontal="center" readingOrder="0" vertical="center"/>
    </xf>
    <xf borderId="0" fillId="3" fontId="6" numFmtId="0" xfId="0" applyAlignment="1" applyFont="1">
      <alignment horizontal="center" readingOrder="0" vertical="center"/>
    </xf>
    <xf borderId="11" fillId="4" fontId="7" numFmtId="0" xfId="0" applyAlignment="1" applyBorder="1" applyFill="1" applyFont="1">
      <alignment horizontal="center" readingOrder="0" shrinkToFit="0" vertical="center" wrapText="1"/>
    </xf>
    <xf borderId="4" fillId="4" fontId="7" numFmtId="0" xfId="0" applyAlignment="1" applyBorder="1" applyFont="1">
      <alignment horizontal="center" readingOrder="0" shrinkToFit="0" vertical="center" wrapText="1"/>
    </xf>
    <xf borderId="4" fillId="4" fontId="8" numFmtId="0" xfId="0" applyAlignment="1" applyBorder="1" applyFont="1">
      <alignment horizontal="center" readingOrder="0" vertical="center"/>
    </xf>
    <xf borderId="11" fillId="4" fontId="8" numFmtId="0" xfId="0" applyAlignment="1" applyBorder="1" applyFont="1">
      <alignment horizontal="center" readingOrder="0" vertical="center"/>
    </xf>
    <xf borderId="7" fillId="5" fontId="7" numFmtId="0" xfId="0" applyAlignment="1" applyBorder="1" applyFill="1" applyFont="1">
      <alignment horizontal="center" readingOrder="0" vertical="center"/>
    </xf>
    <xf borderId="7" fillId="5" fontId="7" numFmtId="0" xfId="0" applyAlignment="1" applyBorder="1" applyFont="1">
      <alignment horizontal="center" readingOrder="0" shrinkToFit="0" vertical="center" wrapText="1"/>
    </xf>
    <xf borderId="4" fillId="5" fontId="9"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7" fillId="5" fontId="9" numFmtId="0" xfId="0" applyAlignment="1" applyBorder="1" applyFont="1">
      <alignment horizontal="center" readingOrder="0" vertical="center"/>
    </xf>
    <xf borderId="7" fillId="5" fontId="10" numFmtId="0" xfId="0" applyAlignment="1" applyBorder="1" applyFont="1">
      <alignment horizontal="center" readingOrder="0" vertical="center"/>
    </xf>
    <xf borderId="4" fillId="5" fontId="8" numFmtId="0" xfId="0" applyAlignment="1" applyBorder="1" applyFont="1">
      <alignment horizontal="center" readingOrder="0" vertical="center"/>
    </xf>
    <xf borderId="4" fillId="5" fontId="9" numFmtId="0" xfId="0" applyAlignment="1" applyBorder="1" applyFont="1">
      <alignment horizontal="center" readingOrder="0" vertical="center"/>
    </xf>
    <xf borderId="15" fillId="0" fontId="2" numFmtId="0" xfId="0" applyBorder="1" applyFont="1"/>
    <xf borderId="4" fillId="2" fontId="4" numFmtId="0" xfId="0" applyAlignment="1" applyBorder="1" applyFont="1">
      <alignment horizontal="center" readingOrder="0" shrinkToFit="0" textRotation="90" vertical="center" wrapText="1"/>
    </xf>
    <xf borderId="4" fillId="3" fontId="6" numFmtId="0" xfId="0" applyAlignment="1" applyBorder="1" applyFont="1">
      <alignment horizontal="center" readingOrder="0" shrinkToFit="0" textRotation="90" vertical="center" wrapText="0"/>
    </xf>
    <xf borderId="4" fillId="4" fontId="7" numFmtId="0" xfId="0" applyAlignment="1" applyBorder="1" applyFont="1">
      <alignment horizontal="center" readingOrder="0" textRotation="90" vertical="center"/>
    </xf>
    <xf borderId="11" fillId="5" fontId="11" numFmtId="0" xfId="0" applyAlignment="1" applyBorder="1" applyFont="1">
      <alignment horizontal="center" readingOrder="0" vertical="center"/>
    </xf>
    <xf borderId="14" fillId="0" fontId="12" numFmtId="0" xfId="0" applyAlignment="1" applyBorder="1" applyFont="1">
      <alignment horizontal="center" readingOrder="0" shrinkToFit="0" vertical="center" wrapText="1"/>
    </xf>
    <xf borderId="14" fillId="0" fontId="12" numFmtId="0" xfId="0" applyAlignment="1" applyBorder="1" applyFont="1">
      <alignment horizontal="center" readingOrder="0" vertical="center"/>
    </xf>
    <xf borderId="14" fillId="6" fontId="13" numFmtId="0" xfId="0" applyAlignment="1" applyBorder="1" applyFill="1" applyFont="1">
      <alignment horizontal="center" readingOrder="0" shrinkToFit="0" vertical="center" wrapText="1"/>
    </xf>
    <xf borderId="14" fillId="0" fontId="14" numFmtId="0" xfId="0" applyAlignment="1" applyBorder="1" applyFont="1">
      <alignment horizontal="center" readingOrder="0" vertical="center"/>
    </xf>
    <xf borderId="14" fillId="6" fontId="15" numFmtId="0" xfId="0" applyAlignment="1" applyBorder="1" applyFont="1">
      <alignment horizontal="center" readingOrder="0" shrinkToFit="0" vertical="center" wrapText="1"/>
    </xf>
    <xf borderId="14" fillId="0" fontId="16" numFmtId="0" xfId="0" applyAlignment="1" applyBorder="1" applyFont="1">
      <alignment horizontal="center" readingOrder="0" vertical="center"/>
    </xf>
    <xf borderId="14" fillId="0" fontId="14" numFmtId="0" xfId="0" applyAlignment="1" applyBorder="1" applyFont="1">
      <alignment horizontal="center" readingOrder="0" vertical="center"/>
    </xf>
    <xf borderId="14" fillId="0" fontId="14" numFmtId="0" xfId="0" applyAlignment="1" applyBorder="1" applyFont="1">
      <alignment readingOrder="0" vertical="center"/>
    </xf>
    <xf borderId="14" fillId="0" fontId="17" numFmtId="0" xfId="0" applyAlignment="1" applyBorder="1" applyFont="1">
      <alignment horizontal="center" readingOrder="0" vertical="center"/>
    </xf>
    <xf borderId="14" fillId="0" fontId="16" numFmtId="0" xfId="0" applyAlignment="1" applyBorder="1" applyFont="1">
      <alignment horizontal="center" vertical="center"/>
    </xf>
    <xf borderId="11" fillId="5" fontId="18" numFmtId="0" xfId="0" applyAlignment="1" applyBorder="1" applyFont="1">
      <alignment horizontal="center" readingOrder="0" vertical="center"/>
    </xf>
    <xf borderId="11" fillId="5" fontId="19" numFmtId="0" xfId="0" applyAlignment="1" applyBorder="1" applyFont="1">
      <alignment horizontal="center" readingOrder="0" shrinkToFit="0" vertical="center" wrapText="1"/>
    </xf>
    <xf borderId="11" fillId="5" fontId="7" numFmtId="0" xfId="0" applyAlignment="1" applyBorder="1" applyFont="1">
      <alignment horizontal="center" readingOrder="0" shrinkToFit="0" vertical="center" wrapText="1"/>
    </xf>
    <xf borderId="14" fillId="6" fontId="17" numFmtId="0" xfId="0" applyAlignment="1" applyBorder="1" applyFont="1">
      <alignment horizontal="center" readingOrder="0" shrinkToFit="0" vertical="center" wrapText="1"/>
    </xf>
    <xf borderId="14" fillId="6" fontId="20" numFmtId="0" xfId="0" applyAlignment="1" applyBorder="1" applyFont="1">
      <alignment horizontal="center" readingOrder="0" shrinkToFit="0" vertical="center" wrapText="1"/>
    </xf>
    <xf borderId="14" fillId="6" fontId="17" numFmtId="0" xfId="0" applyAlignment="1" applyBorder="1" applyFont="1">
      <alignment horizontal="center" readingOrder="0" shrinkToFit="0" vertical="center" wrapText="1"/>
    </xf>
    <xf borderId="14" fillId="0" fontId="17" numFmtId="0" xfId="0" applyAlignment="1" applyBorder="1" applyFont="1">
      <alignment horizontal="center" readingOrder="0" vertical="center"/>
    </xf>
    <xf borderId="11" fillId="5" fontId="21" numFmtId="0" xfId="0" applyAlignment="1" applyBorder="1" applyFont="1">
      <alignment horizontal="center" readingOrder="0" shrinkToFit="0" vertical="center" wrapText="1"/>
    </xf>
    <xf borderId="14" fillId="0" fontId="22" numFmtId="0" xfId="0" applyAlignment="1" applyBorder="1" applyFont="1">
      <alignment horizontal="center" readingOrder="0" vertical="center"/>
    </xf>
    <xf borderId="14" fillId="6" fontId="16" numFmtId="0" xfId="0" applyAlignment="1" applyBorder="1" applyFont="1">
      <alignment horizontal="center" readingOrder="0" vertical="center"/>
    </xf>
    <xf borderId="11" fillId="5" fontId="23" numFmtId="0" xfId="0" applyAlignment="1" applyBorder="1" applyFont="1">
      <alignment horizontal="center" readingOrder="0" vertical="center"/>
    </xf>
    <xf borderId="14" fillId="0" fontId="17" numFmtId="0" xfId="0" applyAlignment="1" applyBorder="1" applyFont="1">
      <alignment horizontal="center" readingOrder="0" shrinkToFit="0" vertical="center" wrapText="1"/>
    </xf>
    <xf borderId="14" fillId="6" fontId="24" numFmtId="0" xfId="0" applyAlignment="1" applyBorder="1" applyFont="1">
      <alignment horizontal="center" readingOrder="0" shrinkToFit="0" vertical="center" wrapText="1"/>
    </xf>
    <xf borderId="14" fillId="0" fontId="14" numFmtId="0" xfId="0" applyAlignment="1" applyBorder="1" applyFont="1">
      <alignment horizontal="center" readingOrder="0" shrinkToFit="0" vertical="center" wrapText="1"/>
    </xf>
    <xf borderId="14" fillId="0" fontId="25" numFmtId="0" xfId="0" applyAlignment="1" applyBorder="1" applyFont="1">
      <alignment horizontal="center" readingOrder="0" shrinkToFit="0" vertical="center" wrapText="1"/>
    </xf>
    <xf borderId="14" fillId="6" fontId="12" numFmtId="0" xfId="0" applyAlignment="1" applyBorder="1" applyFont="1">
      <alignment horizontal="center" readingOrder="0" shrinkToFit="0" vertical="center" wrapText="1"/>
    </xf>
    <xf borderId="14" fillId="6" fontId="12" numFmtId="0" xfId="0" applyAlignment="1" applyBorder="1" applyFont="1">
      <alignment horizontal="center" readingOrder="0" vertical="center"/>
    </xf>
    <xf borderId="14" fillId="6" fontId="17" numFmtId="0" xfId="0" applyAlignment="1" applyBorder="1" applyFont="1">
      <alignment horizontal="center" readingOrder="0" vertical="center"/>
    </xf>
    <xf borderId="14" fillId="0" fontId="16" numFmtId="0" xfId="0" applyAlignment="1" applyBorder="1" applyFont="1">
      <alignment horizontal="center" readingOrder="0" shrinkToFit="0" vertical="center" wrapText="1"/>
    </xf>
    <xf borderId="16" fillId="0" fontId="2" numFmtId="0" xfId="0" applyBorder="1" applyFont="1"/>
    <xf borderId="17" fillId="5" fontId="26" numFmtId="0" xfId="0" applyAlignment="1" applyBorder="1" applyFont="1">
      <alignment horizontal="center" readingOrder="0" vertical="center"/>
    </xf>
    <xf borderId="18" fillId="6" fontId="17" numFmtId="0" xfId="0" applyAlignment="1" applyBorder="1" applyFont="1">
      <alignment horizontal="center" readingOrder="0" shrinkToFit="0" vertical="center" wrapText="1"/>
    </xf>
    <xf borderId="18" fillId="6" fontId="12" numFmtId="0" xfId="0" applyAlignment="1" applyBorder="1" applyFont="1">
      <alignment horizontal="center" readingOrder="0" vertical="center"/>
    </xf>
    <xf borderId="18" fillId="6" fontId="13" numFmtId="0" xfId="0" applyAlignment="1" applyBorder="1" applyFont="1">
      <alignment horizontal="center" readingOrder="0" shrinkToFit="0" vertical="center" wrapText="1"/>
    </xf>
    <xf borderId="18" fillId="0" fontId="14" numFmtId="0" xfId="0" applyAlignment="1" applyBorder="1" applyFont="1">
      <alignment horizontal="center" readingOrder="0" vertical="center"/>
    </xf>
    <xf borderId="18" fillId="6" fontId="15" numFmtId="0" xfId="0" applyAlignment="1" applyBorder="1" applyFont="1">
      <alignment horizontal="center" readingOrder="0" shrinkToFit="0" vertical="center" wrapText="1"/>
    </xf>
    <xf borderId="18" fillId="6" fontId="16" numFmtId="0" xfId="0" applyAlignment="1" applyBorder="1" applyFont="1">
      <alignment horizontal="center" readingOrder="0" vertical="center"/>
    </xf>
    <xf borderId="18" fillId="0" fontId="16" numFmtId="0" xfId="0" applyAlignment="1" applyBorder="1" applyFont="1">
      <alignment horizontal="center" readingOrder="0" vertical="center"/>
    </xf>
    <xf borderId="18" fillId="0" fontId="14" numFmtId="0" xfId="0" applyAlignment="1" applyBorder="1" applyFont="1">
      <alignment horizontal="center" readingOrder="0" shrinkToFit="0" vertical="center" wrapText="1"/>
    </xf>
    <xf borderId="18" fillId="0" fontId="14" numFmtId="0" xfId="0" applyAlignment="1" applyBorder="1" applyFont="1">
      <alignment horizontal="center" readingOrder="0" vertical="center"/>
    </xf>
    <xf borderId="18" fillId="0" fontId="17" numFmtId="3" xfId="0" applyAlignment="1" applyBorder="1" applyFont="1" applyNumberFormat="1">
      <alignment horizontal="center" readingOrder="0" vertical="center"/>
    </xf>
    <xf borderId="7" fillId="3" fontId="6" numFmtId="0" xfId="0" applyAlignment="1" applyBorder="1" applyFont="1">
      <alignment horizontal="center" readingOrder="0" textRotation="90" vertical="center"/>
    </xf>
    <xf borderId="7" fillId="4" fontId="8" numFmtId="0" xfId="0" applyAlignment="1" applyBorder="1" applyFont="1">
      <alignment horizontal="center" readingOrder="0" textRotation="90" vertical="center"/>
    </xf>
    <xf borderId="8" fillId="5" fontId="27" numFmtId="0" xfId="0" applyAlignment="1" applyBorder="1" applyFont="1">
      <alignment horizontal="center" readingOrder="0" vertical="center"/>
    </xf>
    <xf borderId="15" fillId="0" fontId="12" numFmtId="0" xfId="0" applyAlignment="1" applyBorder="1" applyFont="1">
      <alignment horizontal="center" readingOrder="0" vertical="center"/>
    </xf>
    <xf borderId="15" fillId="0" fontId="17" numFmtId="0" xfId="0" applyAlignment="1" applyBorder="1" applyFont="1">
      <alignment horizontal="center" readingOrder="0" vertical="center"/>
    </xf>
    <xf borderId="15" fillId="6" fontId="15" numFmtId="0" xfId="0" applyAlignment="1" applyBorder="1" applyFont="1">
      <alignment horizontal="center" readingOrder="0" shrinkToFit="0" vertical="center" wrapText="1"/>
    </xf>
    <xf borderId="15" fillId="6" fontId="13" numFmtId="0" xfId="0" applyAlignment="1" applyBorder="1" applyFont="1">
      <alignment horizontal="center" readingOrder="0" shrinkToFit="0" vertical="center" wrapText="1"/>
    </xf>
    <xf borderId="15" fillId="0" fontId="16" numFmtId="0" xfId="0" applyAlignment="1" applyBorder="1" applyFont="1">
      <alignment horizontal="center" readingOrder="0" vertical="center"/>
    </xf>
    <xf borderId="15" fillId="0" fontId="22" numFmtId="0" xfId="0" applyAlignment="1" applyBorder="1" applyFont="1">
      <alignment horizontal="center" readingOrder="0" vertical="center"/>
    </xf>
    <xf borderId="15" fillId="0" fontId="14" numFmtId="0" xfId="0" applyAlignment="1" applyBorder="1" applyFont="1">
      <alignment horizontal="center" readingOrder="0" shrinkToFit="0" vertical="center" wrapText="1"/>
    </xf>
    <xf borderId="15" fillId="0" fontId="14" numFmtId="0" xfId="0" applyAlignment="1" applyBorder="1" applyFont="1">
      <alignment horizontal="center" readingOrder="0" vertical="center"/>
    </xf>
    <xf borderId="14" fillId="0" fontId="28" numFmtId="0" xfId="0" applyAlignment="1" applyBorder="1" applyFont="1">
      <alignment horizontal="center" readingOrder="0" vertical="center"/>
    </xf>
    <xf borderId="14" fillId="6" fontId="20" numFmtId="0" xfId="0" applyAlignment="1" applyBorder="1" applyFont="1">
      <alignment horizontal="center" readingOrder="0" vertical="center"/>
    </xf>
    <xf borderId="14" fillId="0" fontId="12" numFmtId="0" xfId="0" applyAlignment="1" applyBorder="1" applyFont="1">
      <alignment horizontal="center" readingOrder="0" vertical="center"/>
    </xf>
    <xf borderId="4" fillId="4" fontId="8" numFmtId="0" xfId="0" applyAlignment="1" applyBorder="1" applyFont="1">
      <alignment horizontal="center" readingOrder="0" textRotation="90" vertical="center"/>
    </xf>
    <xf borderId="14" fillId="0" fontId="12" numFmtId="0" xfId="0" applyAlignment="1" applyBorder="1" applyFont="1">
      <alignment horizontal="center" vertical="center"/>
    </xf>
    <xf borderId="11" fillId="5" fontId="29" numFmtId="0" xfId="0" applyAlignment="1" applyBorder="1" applyFont="1">
      <alignment horizontal="center" readingOrder="0" shrinkToFit="0" vertical="center" wrapText="1"/>
    </xf>
    <xf borderId="14" fillId="0" fontId="12" numFmtId="0" xfId="0" applyAlignment="1" applyBorder="1" applyFont="1">
      <alignment horizontal="center" shrinkToFit="0" vertical="center" wrapText="1"/>
    </xf>
    <xf borderId="0" fillId="7" fontId="30" numFmtId="0" xfId="0" applyAlignment="1" applyFill="1" applyFont="1">
      <alignment horizontal="center" readingOrder="0" vertical="center"/>
    </xf>
    <xf borderId="0" fillId="6" fontId="16" numFmtId="0" xfId="0" applyFont="1"/>
    <xf borderId="0" fillId="0" fontId="12" numFmtId="0" xfId="0" applyAlignment="1" applyFont="1">
      <alignment horizontal="center" readingOrder="0" vertical="center"/>
    </xf>
    <xf borderId="0" fillId="0" fontId="17" numFmtId="0" xfId="0" applyAlignment="1" applyFont="1">
      <alignment horizontal="center" readingOrder="0" vertical="center"/>
    </xf>
    <xf borderId="0" fillId="6" fontId="15" numFmtId="0" xfId="0" applyAlignment="1" applyFont="1">
      <alignment horizontal="center" readingOrder="0" shrinkToFit="0" vertical="center" wrapText="1"/>
    </xf>
    <xf borderId="0" fillId="0" fontId="14" numFmtId="0" xfId="0" applyAlignment="1" applyFont="1">
      <alignment readingOrder="0"/>
    </xf>
    <xf borderId="0" fillId="6" fontId="31" numFmtId="0" xfId="0" applyAlignment="1" applyFont="1">
      <alignment horizontal="center" readingOrder="0" vertical="center"/>
    </xf>
    <xf borderId="19" fillId="8" fontId="32" numFmtId="0" xfId="0" applyAlignment="1" applyBorder="1" applyFill="1" applyFont="1">
      <alignment horizontal="center" readingOrder="0" vertical="center"/>
    </xf>
    <xf borderId="20" fillId="0" fontId="2" numFmtId="0" xfId="0" applyBorder="1" applyFont="1"/>
    <xf borderId="21" fillId="0" fontId="2" numFmtId="0" xfId="0" applyBorder="1" applyFont="1"/>
    <xf borderId="22" fillId="0" fontId="2" numFmtId="0" xfId="0" applyBorder="1" applyFont="1"/>
    <xf borderId="23" fillId="0" fontId="2" numFmtId="0" xfId="0" applyBorder="1" applyFont="1"/>
    <xf borderId="24" fillId="0" fontId="2" numFmtId="0" xfId="0" applyBorder="1" applyFont="1"/>
    <xf borderId="25" fillId="9" fontId="32" numFmtId="0" xfId="0" applyAlignment="1" applyBorder="1" applyFill="1" applyFont="1">
      <alignment horizontal="center" readingOrder="0" vertical="center"/>
    </xf>
    <xf borderId="25" fillId="3" fontId="33" numFmtId="0" xfId="0" applyAlignment="1" applyBorder="1" applyFont="1">
      <alignment horizontal="center" readingOrder="0" vertical="center"/>
    </xf>
    <xf borderId="25" fillId="4" fontId="33" numFmtId="0" xfId="0" applyAlignment="1" applyBorder="1" applyFont="1">
      <alignment horizontal="center" readingOrder="0" vertical="center"/>
    </xf>
    <xf borderId="25" fillId="4" fontId="33" numFmtId="0" xfId="0" applyAlignment="1" applyBorder="1" applyFont="1">
      <alignment horizontal="center" readingOrder="0" vertical="center"/>
    </xf>
    <xf borderId="25" fillId="5" fontId="17" numFmtId="0" xfId="0" applyAlignment="1" applyBorder="1" applyFont="1">
      <alignment horizontal="center" readingOrder="0" vertical="center"/>
    </xf>
    <xf borderId="25" fillId="5" fontId="34" numFmtId="0" xfId="0" applyAlignment="1" applyBorder="1" applyFont="1">
      <alignment horizontal="center" readingOrder="0" shrinkToFit="0" vertical="center" wrapText="1"/>
    </xf>
    <xf borderId="26" fillId="5" fontId="17" numFmtId="0" xfId="0" applyAlignment="1" applyBorder="1" applyFont="1">
      <alignment horizontal="center" readingOrder="0" vertical="center"/>
    </xf>
    <xf borderId="16" fillId="10" fontId="32" numFmtId="0" xfId="0" applyAlignment="1" applyBorder="1" applyFill="1" applyFont="1">
      <alignment horizontal="center" readingOrder="0" vertical="center"/>
    </xf>
    <xf borderId="27" fillId="10" fontId="32" numFmtId="0" xfId="0" applyAlignment="1" applyBorder="1" applyFont="1">
      <alignment horizontal="center" readingOrder="0" vertical="center"/>
    </xf>
    <xf borderId="15" fillId="4" fontId="14" numFmtId="0" xfId="0" applyAlignment="1" applyBorder="1" applyFont="1">
      <alignment readingOrder="0"/>
    </xf>
    <xf borderId="14" fillId="0" fontId="16" numFmtId="0" xfId="0" applyAlignment="1" applyBorder="1" applyFont="1">
      <alignment readingOrder="0"/>
    </xf>
    <xf borderId="0" fillId="6" fontId="8" numFmtId="0" xfId="0" applyAlignment="1" applyFont="1">
      <alignment horizontal="center" readingOrder="0" vertical="center"/>
    </xf>
    <xf borderId="28" fillId="9" fontId="35" numFmtId="0" xfId="0" applyAlignment="1" applyBorder="1" applyFont="1">
      <alignment horizontal="center" readingOrder="0" vertical="center"/>
    </xf>
    <xf borderId="15" fillId="3" fontId="12" numFmtId="0" xfId="0" applyAlignment="1" applyBorder="1" applyFont="1">
      <alignment horizontal="center" readingOrder="0" vertical="center"/>
    </xf>
    <xf borderId="15" fillId="4" fontId="17" numFmtId="0" xfId="0" applyAlignment="1" applyBorder="1" applyFont="1">
      <alignment horizontal="center" readingOrder="0" vertical="center"/>
    </xf>
    <xf borderId="15" fillId="4" fontId="22" numFmtId="4" xfId="0" applyAlignment="1" applyBorder="1" applyFont="1" applyNumberFormat="1">
      <alignment horizontal="center" readingOrder="0" vertical="center"/>
    </xf>
    <xf borderId="15" fillId="5" fontId="17" numFmtId="0" xfId="0" applyAlignment="1" applyBorder="1" applyFont="1">
      <alignment horizontal="center" readingOrder="0" vertical="center"/>
    </xf>
    <xf borderId="15" fillId="5" fontId="34" numFmtId="0" xfId="0" applyAlignment="1" applyBorder="1" applyFont="1">
      <alignment horizontal="center" readingOrder="0" shrinkToFit="0" vertical="center" wrapText="1"/>
    </xf>
    <xf borderId="15" fillId="5" fontId="7" numFmtId="0" xfId="0" applyAlignment="1" applyBorder="1" applyFont="1">
      <alignment horizontal="center" readingOrder="0" vertical="center"/>
    </xf>
    <xf borderId="15" fillId="10" fontId="32" numFmtId="0" xfId="0" applyAlignment="1" applyBorder="1" applyFont="1">
      <alignment horizontal="center" readingOrder="0" shrinkToFit="0" vertical="center" wrapText="1"/>
    </xf>
    <xf borderId="8" fillId="10" fontId="32" numFmtId="0" xfId="0" applyAlignment="1" applyBorder="1" applyFont="1">
      <alignment horizontal="center" readingOrder="0" shrinkToFit="0" vertical="center" wrapText="1"/>
    </xf>
    <xf borderId="14" fillId="4" fontId="20" numFmtId="0" xfId="0" applyAlignment="1" applyBorder="1" applyFont="1">
      <alignment horizontal="center" readingOrder="0" shrinkToFit="0" vertical="center" wrapText="1"/>
    </xf>
    <xf borderId="14" fillId="4" fontId="16" numFmtId="0" xfId="0" applyAlignment="1" applyBorder="1" applyFont="1">
      <alignment horizontal="center" readingOrder="0"/>
    </xf>
    <xf borderId="0" fillId="6" fontId="7" numFmtId="0" xfId="0" applyAlignment="1" applyFont="1">
      <alignment horizontal="center" readingOrder="0" vertical="center"/>
    </xf>
    <xf borderId="0" fillId="6" fontId="7" numFmtId="0" xfId="0" applyAlignment="1" applyFont="1">
      <alignment horizontal="center" readingOrder="0" shrinkToFit="0" vertical="center" wrapText="1"/>
    </xf>
    <xf borderId="0" fillId="6" fontId="36" numFmtId="0" xfId="0" applyAlignment="1" applyFont="1">
      <alignment horizontal="center" readingOrder="0" vertical="center"/>
    </xf>
    <xf borderId="29" fillId="6" fontId="37" numFmtId="0" xfId="0" applyAlignment="1" applyBorder="1" applyFont="1">
      <alignment horizontal="center" readingOrder="0" shrinkToFit="0" vertical="center" wrapText="1"/>
    </xf>
    <xf borderId="29" fillId="0" fontId="22" numFmtId="0" xfId="0" applyAlignment="1" applyBorder="1" applyFont="1">
      <alignment horizontal="center" vertical="center"/>
    </xf>
    <xf borderId="14" fillId="3" fontId="12" numFmtId="0" xfId="0" applyAlignment="1" applyBorder="1" applyFont="1">
      <alignment horizontal="center" readingOrder="0" vertical="center"/>
    </xf>
    <xf borderId="14" fillId="4" fontId="17" numFmtId="0" xfId="0" applyAlignment="1" applyBorder="1" applyFont="1">
      <alignment horizontal="center" readingOrder="0" vertical="center"/>
    </xf>
    <xf borderId="14" fillId="4" fontId="22" numFmtId="4" xfId="0" applyAlignment="1" applyBorder="1" applyFont="1" applyNumberFormat="1">
      <alignment horizontal="center" readingOrder="0" vertical="center"/>
    </xf>
    <xf borderId="14" fillId="5" fontId="17" numFmtId="0" xfId="0" applyAlignment="1" applyBorder="1" applyFont="1">
      <alignment horizontal="center" readingOrder="0" vertical="center"/>
    </xf>
    <xf borderId="14" fillId="5" fontId="34" numFmtId="0" xfId="0" applyAlignment="1" applyBorder="1" applyFont="1">
      <alignment horizontal="center" readingOrder="0" shrinkToFit="0" vertical="center" wrapText="1"/>
    </xf>
    <xf borderId="14" fillId="10" fontId="32" numFmtId="0" xfId="0" applyAlignment="1" applyBorder="1" applyFont="1">
      <alignment horizontal="center" readingOrder="0" shrinkToFit="0" vertical="center" wrapText="1"/>
    </xf>
    <xf borderId="11" fillId="10" fontId="32" numFmtId="0" xfId="0" applyAlignment="1" applyBorder="1" applyFont="1">
      <alignment horizontal="center" readingOrder="0" shrinkToFit="0" vertical="center" wrapText="1"/>
    </xf>
    <xf borderId="29" fillId="6" fontId="7" numFmtId="0" xfId="0" applyAlignment="1" applyBorder="1" applyFont="1">
      <alignment horizontal="center" readingOrder="0" shrinkToFit="0" vertical="center" wrapText="1"/>
    </xf>
    <xf borderId="28" fillId="9" fontId="38" numFmtId="0" xfId="0" applyAlignment="1" applyBorder="1" applyFont="1">
      <alignment horizontal="center" readingOrder="0" vertical="center"/>
    </xf>
    <xf borderId="14" fillId="5" fontId="17" numFmtId="4" xfId="0" applyAlignment="1" applyBorder="1" applyFont="1" applyNumberFormat="1">
      <alignment horizontal="center" readingOrder="0" vertical="center"/>
    </xf>
    <xf borderId="0" fillId="0" fontId="16" numFmtId="4" xfId="0" applyAlignment="1" applyFont="1" applyNumberFormat="1">
      <alignment readingOrder="0"/>
    </xf>
    <xf borderId="0" fillId="0" fontId="16" numFmtId="4" xfId="0" applyFont="1" applyNumberFormat="1"/>
    <xf borderId="29" fillId="6" fontId="7" numFmtId="0" xfId="0" applyAlignment="1" applyBorder="1" applyFont="1">
      <alignment horizontal="center" readingOrder="0" vertical="center"/>
    </xf>
    <xf borderId="28" fillId="9" fontId="39" numFmtId="0" xfId="0" applyAlignment="1" applyBorder="1" applyFont="1">
      <alignment horizontal="center" readingOrder="0" shrinkToFit="0" vertical="center" wrapText="1"/>
    </xf>
    <xf borderId="28" fillId="9" fontId="5" numFmtId="0" xfId="0" applyAlignment="1" applyBorder="1" applyFont="1">
      <alignment horizontal="center" readingOrder="0" shrinkToFit="0" vertical="center" wrapText="1"/>
    </xf>
    <xf borderId="14" fillId="3" fontId="12" numFmtId="0" xfId="0" applyAlignment="1" applyBorder="1" applyFont="1">
      <alignment horizontal="center" readingOrder="0" shrinkToFit="0" vertical="center" wrapText="1"/>
    </xf>
    <xf borderId="14" fillId="4" fontId="17" numFmtId="0" xfId="0" applyAlignment="1" applyBorder="1" applyFont="1">
      <alignment horizontal="center" readingOrder="0" shrinkToFit="0" vertical="center" wrapText="1"/>
    </xf>
    <xf borderId="14" fillId="5" fontId="40" numFmtId="0" xfId="0" applyAlignment="1" applyBorder="1" applyFont="1">
      <alignment horizontal="center" readingOrder="0" vertical="center"/>
    </xf>
    <xf borderId="18" fillId="4" fontId="20" numFmtId="0" xfId="0" applyAlignment="1" applyBorder="1" applyFont="1">
      <alignment horizontal="center" readingOrder="0" shrinkToFit="0" vertical="center" wrapText="1"/>
    </xf>
    <xf borderId="0" fillId="6" fontId="16" numFmtId="4" xfId="0" applyFont="1" applyNumberFormat="1"/>
    <xf borderId="14" fillId="3" fontId="17" numFmtId="0" xfId="0" applyAlignment="1" applyBorder="1" applyFont="1">
      <alignment horizontal="center" readingOrder="0" vertical="center"/>
    </xf>
    <xf borderId="30" fillId="10" fontId="32" numFmtId="0" xfId="0" applyAlignment="1" applyBorder="1" applyFont="1">
      <alignment horizontal="center" readingOrder="0" shrinkToFit="0" vertical="center" wrapText="1"/>
    </xf>
    <xf borderId="0" fillId="6" fontId="20" numFmtId="0" xfId="0" applyAlignment="1" applyFont="1">
      <alignment horizontal="center" readingOrder="0" shrinkToFit="0" vertical="center" wrapText="1"/>
    </xf>
    <xf borderId="31" fillId="6" fontId="20" numFmtId="0" xfId="0" applyAlignment="1" applyBorder="1" applyFont="1">
      <alignment horizontal="center" readingOrder="0" shrinkToFit="0" vertical="center" wrapText="1"/>
    </xf>
    <xf borderId="14" fillId="5" fontId="7" numFmtId="0" xfId="0" applyAlignment="1" applyBorder="1" applyFont="1">
      <alignment horizontal="center" readingOrder="0" vertical="center"/>
    </xf>
    <xf borderId="18" fillId="10" fontId="32" numFmtId="0" xfId="0" applyAlignment="1" applyBorder="1" applyFont="1">
      <alignment horizontal="center" readingOrder="0" shrinkToFit="0" vertical="center" wrapText="1"/>
    </xf>
    <xf borderId="32" fillId="10" fontId="32" numFmtId="0" xfId="0" applyAlignment="1" applyBorder="1" applyFont="1">
      <alignment horizontal="center" readingOrder="0" shrinkToFit="0" vertical="center" wrapText="1"/>
    </xf>
    <xf borderId="14" fillId="3" fontId="17" numFmtId="0" xfId="0" applyAlignment="1" applyBorder="1" applyFont="1">
      <alignment horizontal="center" readingOrder="0" shrinkToFit="0" vertical="center" wrapText="1"/>
    </xf>
    <xf borderId="28" fillId="6" fontId="41" numFmtId="0" xfId="0" applyAlignment="1" applyBorder="1" applyFont="1">
      <alignment horizontal="center" readingOrder="0" shrinkToFit="0" vertical="center" wrapText="1"/>
    </xf>
    <xf borderId="0" fillId="6" fontId="41" numFmtId="0" xfId="0" applyAlignment="1" applyFont="1">
      <alignment horizontal="center" readingOrder="0" shrinkToFit="0" vertical="center" wrapText="1"/>
    </xf>
    <xf borderId="0" fillId="6" fontId="42" numFmtId="0" xfId="0" applyAlignment="1" applyFont="1">
      <alignment horizontal="center" readingOrder="0" shrinkToFit="0" vertical="center" wrapText="1"/>
    </xf>
    <xf borderId="4" fillId="3" fontId="17" numFmtId="0" xfId="0" applyAlignment="1" applyBorder="1" applyFont="1">
      <alignment horizontal="center" readingOrder="0" vertical="center"/>
    </xf>
    <xf borderId="14" fillId="4" fontId="17" numFmtId="0" xfId="0" applyAlignment="1" applyBorder="1" applyFont="1">
      <alignment horizontal="center" readingOrder="0" vertical="center"/>
    </xf>
    <xf borderId="0" fillId="6" fontId="43" numFmtId="0" xfId="0" applyAlignment="1" applyFont="1">
      <alignment horizontal="center" readingOrder="0" vertical="center"/>
    </xf>
    <xf borderId="26" fillId="9" fontId="44" numFmtId="0" xfId="0" applyAlignment="1" applyBorder="1" applyFont="1">
      <alignment horizontal="center" readingOrder="0" vertical="center"/>
    </xf>
    <xf borderId="18" fillId="3" fontId="12" numFmtId="0" xfId="0" applyAlignment="1" applyBorder="1" applyFont="1">
      <alignment horizontal="center" readingOrder="0" vertical="center"/>
    </xf>
    <xf borderId="18" fillId="4" fontId="17" numFmtId="3" xfId="0" applyAlignment="1" applyBorder="1" applyFont="1" applyNumberFormat="1">
      <alignment horizontal="center" readingOrder="0" vertical="center"/>
    </xf>
    <xf borderId="18" fillId="4" fontId="22" numFmtId="4" xfId="0" applyAlignment="1" applyBorder="1" applyFont="1" applyNumberFormat="1">
      <alignment horizontal="center" readingOrder="0" vertical="center"/>
    </xf>
    <xf borderId="18" fillId="5" fontId="17" numFmtId="0" xfId="0" applyAlignment="1" applyBorder="1" applyFont="1">
      <alignment horizontal="center" readingOrder="0" vertical="center"/>
    </xf>
    <xf borderId="18" fillId="5" fontId="34" numFmtId="0" xfId="0" applyAlignment="1" applyBorder="1" applyFont="1">
      <alignment horizontal="center" readingOrder="0" shrinkToFit="0" vertical="center" wrapText="1"/>
    </xf>
    <xf borderId="17" fillId="5" fontId="7" numFmtId="0" xfId="0" applyAlignment="1" applyBorder="1" applyFont="1">
      <alignment horizontal="center" readingOrder="0" vertical="center"/>
    </xf>
    <xf borderId="0" fillId="6" fontId="34" numFmtId="0" xfId="0" applyAlignment="1" applyFont="1">
      <alignment horizontal="center" readingOrder="0" shrinkToFit="0" vertical="center" wrapText="1"/>
    </xf>
    <xf borderId="33" fillId="6" fontId="34" numFmtId="0" xfId="0" applyAlignment="1" applyBorder="1" applyFont="1">
      <alignment horizontal="center" readingOrder="0" shrinkToFit="0" vertical="center" wrapText="1"/>
    </xf>
    <xf borderId="0" fillId="6" fontId="10" numFmtId="0" xfId="0" applyAlignment="1" applyFont="1">
      <alignment horizontal="center" readingOrder="0" shrinkToFit="0" vertical="center" wrapText="1"/>
    </xf>
    <xf borderId="34" fillId="8" fontId="45" numFmtId="0" xfId="0" applyAlignment="1" applyBorder="1" applyFont="1">
      <alignment horizontal="center" readingOrder="0" vertical="center"/>
    </xf>
    <xf borderId="35" fillId="0" fontId="2" numFmtId="0" xfId="0" applyBorder="1" applyFont="1"/>
    <xf borderId="36" fillId="0" fontId="2" numFmtId="0" xfId="0" applyBorder="1" applyFont="1"/>
    <xf borderId="26" fillId="0" fontId="2" numFmtId="0" xfId="0" applyBorder="1" applyFont="1"/>
    <xf borderId="37" fillId="0" fontId="2" numFmtId="0" xfId="0" applyBorder="1" applyFont="1"/>
    <xf borderId="38" fillId="0" fontId="2" numFmtId="0" xfId="0" applyBorder="1" applyFont="1"/>
    <xf borderId="0" fillId="6" fontId="32" numFmtId="0" xfId="0" applyAlignment="1" applyFont="1">
      <alignment horizontal="center" readingOrder="0" vertical="center"/>
    </xf>
    <xf borderId="14" fillId="9" fontId="32" numFmtId="0" xfId="0" applyAlignment="1" applyBorder="1" applyFont="1">
      <alignment horizontal="center" readingOrder="0" vertical="center"/>
    </xf>
    <xf borderId="14" fillId="3" fontId="33" numFmtId="0" xfId="0" applyAlignment="1" applyBorder="1" applyFont="1">
      <alignment horizontal="center" readingOrder="0" vertical="center"/>
    </xf>
    <xf borderId="14" fillId="4" fontId="33" numFmtId="0" xfId="0" applyAlignment="1" applyBorder="1" applyFont="1">
      <alignment horizontal="center" readingOrder="0" vertical="center"/>
    </xf>
    <xf borderId="14" fillId="4" fontId="33" numFmtId="0" xfId="0" applyAlignment="1" applyBorder="1" applyFont="1">
      <alignment horizontal="center" readingOrder="0" vertical="center"/>
    </xf>
    <xf borderId="14" fillId="10" fontId="32" numFmtId="0" xfId="0" applyAlignment="1" applyBorder="1" applyFont="1">
      <alignment horizontal="center" readingOrder="0" vertical="center"/>
    </xf>
    <xf borderId="14" fillId="4" fontId="14" numFmtId="0" xfId="0" applyAlignment="1" applyBorder="1" applyFont="1">
      <alignment horizontal="center" readingOrder="0"/>
    </xf>
    <xf borderId="14" fillId="0" fontId="14" numFmtId="0" xfId="0" applyAlignment="1" applyBorder="1" applyFont="1">
      <alignment horizontal="center" readingOrder="0"/>
    </xf>
    <xf borderId="14" fillId="9" fontId="46" numFmtId="0" xfId="0" applyAlignment="1" applyBorder="1" applyFont="1">
      <alignment horizontal="center" readingOrder="0" vertical="center"/>
    </xf>
    <xf borderId="14" fillId="3" fontId="22" numFmtId="0" xfId="0" applyAlignment="1" applyBorder="1" applyFont="1">
      <alignment horizontal="center" vertical="center"/>
    </xf>
    <xf borderId="14" fillId="4" fontId="22" numFmtId="0" xfId="0" applyAlignment="1" applyBorder="1" applyFont="1">
      <alignment horizontal="center" vertical="center"/>
    </xf>
    <xf borderId="14" fillId="0" fontId="16" numFmtId="0" xfId="0" applyAlignment="1" applyBorder="1" applyFont="1">
      <alignment horizontal="center"/>
    </xf>
    <xf borderId="29" fillId="0" fontId="22" numFmtId="0" xfId="0" applyAlignment="1" applyBorder="1" applyFont="1">
      <alignment horizontal="center" readingOrder="0" vertical="center"/>
    </xf>
    <xf borderId="39" fillId="6" fontId="47" numFmtId="0" xfId="0" applyAlignment="1" applyBorder="1" applyFont="1">
      <alignment horizontal="center" readingOrder="0" vertical="center"/>
    </xf>
    <xf borderId="39" fillId="6" fontId="48" numFmtId="0" xfId="0" applyAlignment="1" applyBorder="1" applyFont="1">
      <alignment horizontal="center" readingOrder="0" vertical="center"/>
    </xf>
    <xf borderId="14" fillId="9" fontId="49" numFmtId="0" xfId="0" applyAlignment="1" applyBorder="1" applyFont="1">
      <alignment horizontal="center" readingOrder="0" vertical="center"/>
    </xf>
    <xf borderId="39" fillId="6" fontId="8" numFmtId="0" xfId="0" applyAlignment="1" applyBorder="1" applyFont="1">
      <alignment horizontal="center" readingOrder="0" vertical="center"/>
    </xf>
    <xf borderId="40" fillId="4" fontId="16" numFmtId="0" xfId="0" applyAlignment="1" applyBorder="1" applyFont="1">
      <alignment horizontal="center" readingOrder="0"/>
    </xf>
    <xf borderId="41" fillId="10" fontId="32" numFmtId="0" xfId="0" applyAlignment="1" applyBorder="1" applyFont="1">
      <alignment horizontal="center" readingOrder="0" vertical="center"/>
    </xf>
    <xf borderId="0" fillId="6" fontId="16" numFmtId="0" xfId="0" applyAlignment="1" applyFont="1">
      <alignment horizontal="center"/>
    </xf>
    <xf borderId="42" fillId="0" fontId="16" numFmtId="0" xfId="0" applyAlignment="1" applyBorder="1" applyFont="1">
      <alignment horizontal="center"/>
    </xf>
    <xf borderId="39" fillId="6" fontId="7" numFmtId="0" xfId="0" applyAlignment="1" applyBorder="1" applyFont="1">
      <alignment horizontal="center" readingOrder="0" vertical="center"/>
    </xf>
    <xf borderId="0" fillId="0" fontId="22" numFmtId="0" xfId="0" applyAlignment="1" applyFont="1">
      <alignment horizontal="center" vertical="center"/>
    </xf>
    <xf borderId="0" fillId="0" fontId="16" numFmtId="0" xfId="0" applyAlignment="1" applyFont="1">
      <alignment horizontal="center"/>
    </xf>
    <xf borderId="14" fillId="3" fontId="22" numFmtId="0" xfId="0" applyAlignment="1" applyBorder="1" applyFont="1">
      <alignment horizontal="center"/>
    </xf>
    <xf borderId="14" fillId="4" fontId="22" numFmtId="0" xfId="0" applyAlignment="1" applyBorder="1" applyFont="1">
      <alignment horizontal="center"/>
    </xf>
    <xf borderId="14" fillId="5" fontId="17" numFmtId="0" xfId="0" applyAlignment="1" applyBorder="1" applyFont="1">
      <alignment horizontal="center" readingOrder="0"/>
    </xf>
    <xf borderId="0" fillId="0" fontId="22" numFmtId="0" xfId="0" applyFont="1"/>
    <xf borderId="0" fillId="6" fontId="16" numFmtId="164" xfId="0" applyAlignment="1" applyFont="1" applyNumberFormat="1">
      <alignment readingOrder="0"/>
    </xf>
    <xf borderId="0" fillId="6" fontId="16" numFmtId="10" xfId="0" applyAlignment="1" applyFont="1" applyNumberFormat="1">
      <alignment readingOrder="0"/>
    </xf>
    <xf borderId="0" fillId="2" fontId="50" numFmtId="0" xfId="0" applyAlignment="1" applyFont="1">
      <alignment horizontal="center" readingOrder="0" vertical="center"/>
    </xf>
    <xf borderId="0" fillId="6" fontId="50" numFmtId="0" xfId="0" applyAlignment="1" applyFont="1">
      <alignment horizontal="center" readingOrder="0" vertical="center"/>
    </xf>
    <xf borderId="4" fillId="2" fontId="51" numFmtId="0" xfId="0" applyAlignment="1" applyBorder="1" applyFont="1">
      <alignment horizontal="center" readingOrder="0" vertical="center"/>
    </xf>
    <xf borderId="14" fillId="2" fontId="4" numFmtId="0" xfId="0" applyAlignment="1" applyBorder="1" applyFont="1">
      <alignment horizontal="center" readingOrder="0" vertical="center"/>
    </xf>
    <xf borderId="14" fillId="5" fontId="52" numFmtId="0" xfId="0" applyAlignment="1" applyBorder="1" applyFont="1">
      <alignment horizontal="center" readingOrder="0" vertical="center"/>
    </xf>
    <xf borderId="14" fillId="5" fontId="53" numFmtId="0" xfId="0" applyAlignment="1" applyBorder="1" applyFont="1">
      <alignment horizontal="center" readingOrder="0" vertical="center"/>
    </xf>
    <xf borderId="14" fillId="5" fontId="54" numFmtId="0" xfId="0" applyAlignment="1" applyBorder="1" applyFont="1">
      <alignment horizontal="center" readingOrder="0" shrinkToFit="0" vertical="center" wrapText="1"/>
    </xf>
    <xf borderId="14" fillId="5" fontId="54" numFmtId="0" xfId="0" applyAlignment="1" applyBorder="1" applyFont="1">
      <alignment horizontal="center" readingOrder="0" vertical="center"/>
    </xf>
    <xf borderId="14" fillId="5" fontId="55" numFmtId="0" xfId="0" applyAlignment="1" applyBorder="1" applyFont="1">
      <alignment horizontal="center" readingOrder="0" vertical="center"/>
    </xf>
    <xf borderId="14" fillId="5" fontId="56" numFmtId="0" xfId="0" applyAlignment="1" applyBorder="1" applyFont="1">
      <alignment horizontal="center" readingOrder="0" vertical="center"/>
    </xf>
    <xf borderId="11" fillId="5" fontId="54" numFmtId="0" xfId="0" applyAlignment="1" applyBorder="1" applyFont="1">
      <alignment horizontal="center" readingOrder="0" vertical="center"/>
    </xf>
    <xf borderId="14" fillId="5" fontId="57" numFmtId="0" xfId="0" applyAlignment="1" applyBorder="1" applyFont="1">
      <alignment horizontal="center" readingOrder="0" shrinkToFit="0" vertical="center" wrapText="1"/>
    </xf>
    <xf borderId="14" fillId="4" fontId="22" numFmtId="0" xfId="0" applyAlignment="1" applyBorder="1" applyFont="1">
      <alignment horizontal="center" readingOrder="0"/>
    </xf>
    <xf borderId="11" fillId="4" fontId="14" numFmtId="0" xfId="0" applyAlignment="1" applyBorder="1" applyFont="1">
      <alignment horizontal="center" readingOrder="0"/>
    </xf>
    <xf borderId="43" fillId="4" fontId="14" numFmtId="0" xfId="0" applyAlignment="1" applyBorder="1" applyFont="1">
      <alignment horizontal="center" readingOrder="0"/>
    </xf>
    <xf borderId="44" fillId="4" fontId="14" numFmtId="0" xfId="0" applyAlignment="1" applyBorder="1" applyFont="1">
      <alignment horizontal="center" readingOrder="0"/>
    </xf>
    <xf borderId="45" fillId="0" fontId="2" numFmtId="0" xfId="0" applyBorder="1" applyFont="1"/>
    <xf borderId="46" fillId="4" fontId="17" numFmtId="0" xfId="0" applyAlignment="1" applyBorder="1" applyFont="1">
      <alignment horizontal="center" readingOrder="0"/>
    </xf>
    <xf borderId="46" fillId="4" fontId="16" numFmtId="1" xfId="0" applyAlignment="1" applyBorder="1" applyFont="1" applyNumberFormat="1">
      <alignment horizontal="center"/>
    </xf>
    <xf borderId="47" fillId="4" fontId="16" numFmtId="1" xfId="0" applyAlignment="1" applyBorder="1" applyFont="1" applyNumberFormat="1">
      <alignment horizontal="center"/>
    </xf>
    <xf borderId="5" fillId="6" fontId="58" numFmtId="0" xfId="0" applyAlignment="1" applyBorder="1" applyFont="1">
      <alignment horizontal="center" readingOrder="0" vertical="center"/>
    </xf>
    <xf borderId="0" fillId="6" fontId="58" numFmtId="0" xfId="0" applyAlignment="1" applyFont="1">
      <alignment horizontal="center" readingOrder="0" vertical="center"/>
    </xf>
    <xf borderId="0" fillId="6" fontId="59" numFmtId="0" xfId="0" applyAlignment="1" applyFont="1">
      <alignment horizontal="center" readingOrder="0" vertical="center"/>
    </xf>
    <xf borderId="0" fillId="6" fontId="60" numFmtId="0" xfId="0" applyAlignment="1" applyFont="1">
      <alignment horizontal="center" readingOrder="0" vertical="center"/>
    </xf>
    <xf borderId="48" fillId="2" fontId="61" numFmtId="0" xfId="0" applyAlignment="1" applyBorder="1" applyFont="1">
      <alignment horizontal="center" readingOrder="0" vertical="center"/>
    </xf>
    <xf borderId="43" fillId="3" fontId="62" numFmtId="0" xfId="0" applyAlignment="1" applyBorder="1" applyFont="1">
      <alignment horizontal="center" readingOrder="0" vertical="center"/>
    </xf>
    <xf borderId="43" fillId="6" fontId="15" numFmtId="0" xfId="0" applyAlignment="1" applyBorder="1" applyFont="1">
      <alignment horizontal="center" readingOrder="0" shrinkToFit="0" vertical="center" wrapText="1"/>
    </xf>
    <xf borderId="43" fillId="6" fontId="13" numFmtId="0" xfId="0" applyAlignment="1" applyBorder="1" applyFont="1">
      <alignment horizontal="center" readingOrder="0" shrinkToFit="0" vertical="bottom" wrapText="1"/>
    </xf>
    <xf borderId="48" fillId="0" fontId="2" numFmtId="0" xfId="0" applyBorder="1" applyFont="1"/>
    <xf borderId="49" fillId="3" fontId="32" numFmtId="0" xfId="0" applyAlignment="1" applyBorder="1" applyFont="1">
      <alignment horizontal="center" readingOrder="0" vertical="center"/>
    </xf>
    <xf borderId="43" fillId="5" fontId="10" numFmtId="0" xfId="0" applyAlignment="1" applyBorder="1" applyFont="1">
      <alignment horizontal="center" readingOrder="0" vertical="center"/>
    </xf>
    <xf borderId="43" fillId="3" fontId="32" numFmtId="0" xfId="0" applyAlignment="1" applyBorder="1" applyFont="1">
      <alignment horizontal="center" readingOrder="0" vertical="center"/>
    </xf>
    <xf borderId="0" fillId="6" fontId="63" numFmtId="0" xfId="0" applyAlignment="1" applyFont="1">
      <alignment horizontal="center" readingOrder="0" vertical="center"/>
    </xf>
    <xf borderId="43" fillId="5" fontId="64" numFmtId="0" xfId="0" applyAlignment="1" applyBorder="1" applyFont="1">
      <alignment horizontal="center" readingOrder="0"/>
    </xf>
    <xf borderId="0" fillId="6" fontId="20" numFmtId="0" xfId="0" applyAlignment="1" applyFont="1">
      <alignment horizontal="center" readingOrder="0" vertical="center"/>
    </xf>
    <xf borderId="43" fillId="5" fontId="10" numFmtId="0" xfId="0" applyAlignment="1" applyBorder="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000">
                <a:solidFill>
                  <a:srgbClr val="2A2A2A"/>
                </a:solidFill>
                <a:latin typeface="serif"/>
              </a:defRPr>
            </a:pPr>
            <a:r>
              <a:rPr b="1" sz="2000">
                <a:solidFill>
                  <a:srgbClr val="2A2A2A"/>
                </a:solidFill>
                <a:latin typeface="serif"/>
              </a:rPr>
              <a:t>Residential Organizations: Beneficiaries and Cost</a:t>
            </a:r>
          </a:p>
        </c:rich>
      </c:tx>
      <c:overlay val="0"/>
    </c:title>
    <c:plotArea>
      <c:layout>
        <c:manualLayout>
          <c:xMode val="edge"/>
          <c:yMode val="edge"/>
          <c:x val="0.07492976143533128"/>
          <c:y val="0.1659779614325069"/>
          <c:w val="0.6608746549684543"/>
          <c:h val="0.5887776456430834"/>
        </c:manualLayout>
      </c:layout>
      <c:barChart>
        <c:barDir val="col"/>
        <c:ser>
          <c:idx val="0"/>
          <c:order val="0"/>
          <c:tx>
            <c:v>Beneficiaries</c:v>
          </c:tx>
          <c:spPr>
            <a:solidFill>
              <a:srgbClr val="7FB539"/>
            </a:solidFill>
            <a:ln cmpd="sng">
              <a:solidFill>
                <a:srgbClr val="000000">
                  <a:alpha val="10196"/>
                </a:srgbClr>
              </a:solidFill>
            </a:ln>
          </c:spPr>
          <c:cat>
            <c:strRef>
              <c:f>Sheet5!$C$10:$C$30</c:f>
            </c:strRef>
          </c:cat>
          <c:val>
            <c:numRef>
              <c:f>Sheet5!$E$10:$E$19</c:f>
              <c:numCache/>
            </c:numRef>
          </c:val>
        </c:ser>
        <c:ser>
          <c:idx val="1"/>
          <c:order val="1"/>
          <c:tx>
            <c:v>Cost of Service</c:v>
          </c:tx>
          <c:spPr>
            <a:solidFill>
              <a:srgbClr val="C4DC7F"/>
            </a:solidFill>
            <a:ln cmpd="sng">
              <a:solidFill>
                <a:srgbClr val="000000"/>
              </a:solidFill>
            </a:ln>
          </c:spPr>
          <c:cat>
            <c:strRef>
              <c:f>Sheet5!$C$10:$C$30</c:f>
            </c:strRef>
          </c:cat>
          <c:val>
            <c:numRef>
              <c:f>Sheet5!$G$10:$G$19</c:f>
              <c:numCache/>
            </c:numRef>
          </c:val>
        </c:ser>
        <c:axId val="677823761"/>
        <c:axId val="1719744519"/>
      </c:barChart>
      <c:catAx>
        <c:axId val="6778237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800">
                <a:solidFill>
                  <a:srgbClr val="2A2A2A"/>
                </a:solidFill>
                <a:latin typeface="sans-serif"/>
              </a:defRPr>
            </a:pPr>
          </a:p>
        </c:txPr>
        <c:crossAx val="1719744519"/>
      </c:catAx>
      <c:valAx>
        <c:axId val="171974451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1">
                <a:solidFill>
                  <a:srgbClr val="2A2A2A"/>
                </a:solidFill>
                <a:latin typeface="+mn-lt"/>
              </a:defRPr>
            </a:pPr>
          </a:p>
        </c:txPr>
        <c:crossAx val="677823761"/>
      </c:valAx>
    </c:plotArea>
    <c:legend>
      <c:legendPos val="r"/>
      <c:legendEntry>
        <c:idx val="0"/>
        <c:txPr>
          <a:bodyPr/>
          <a:lstStyle/>
          <a:p>
            <a:pPr lvl="0">
              <a:defRPr b="1" sz="1000"/>
            </a:pPr>
          </a:p>
        </c:txPr>
      </c:legendEntry>
      <c:legendEntry>
        <c:idx val="1"/>
        <c:txPr>
          <a:bodyPr/>
          <a:lstStyle/>
          <a:p>
            <a:pPr lvl="0">
              <a:defRPr b="1" sz="1000"/>
            </a:pPr>
          </a:p>
        </c:txPr>
      </c:legendEntry>
      <c:layout>
        <c:manualLayout>
          <c:xMode val="edge"/>
          <c:yMode val="edge"/>
          <c:x val="0.7515058542444769"/>
          <c:y val="0.30166217430368375"/>
        </c:manualLayout>
      </c:layout>
      <c:overlay val="0"/>
      <c:txPr>
        <a:bodyPr/>
        <a:lstStyle/>
        <a:p>
          <a:pPr lvl="0">
            <a:defRPr b="0">
              <a:solidFill>
                <a:srgbClr val="2A2A2A"/>
              </a:solidFill>
              <a:latin typeface="sans-serif"/>
            </a:defRPr>
          </a:pPr>
        </a:p>
      </c:txPr>
    </c:legend>
    <c:plotVisOnly val="1"/>
  </c:chart>
  <c:spPr>
    <a:solidFill>
      <a:srgbClr val="FAFAFA"/>
    </a:solidFill>
  </c:spPr>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100">
                <a:solidFill>
                  <a:srgbClr val="434343"/>
                </a:solidFill>
                <a:latin typeface="serif"/>
              </a:defRPr>
            </a:pPr>
            <a:r>
              <a:rPr b="1" sz="2100">
                <a:solidFill>
                  <a:srgbClr val="434343"/>
                </a:solidFill>
                <a:latin typeface="serif"/>
              </a:rPr>
              <a:t>Non-Residential: Services</a:t>
            </a:r>
          </a:p>
        </c:rich>
      </c:tx>
      <c:overlay val="0"/>
    </c:title>
    <c:plotArea>
      <c:layout/>
      <c:pieChart>
        <c:varyColors val="1"/>
        <c:ser>
          <c:idx val="0"/>
          <c:order val="0"/>
          <c:tx>
            <c:strRef>
              <c:f>Sheet5!$Q$40:$Q$42</c:f>
            </c:strRef>
          </c:tx>
          <c:dPt>
            <c:idx val="0"/>
            <c:spPr>
              <a:solidFill>
                <a:srgbClr val="93C47D"/>
              </a:solidFill>
            </c:spPr>
          </c:dPt>
          <c:dPt>
            <c:idx val="1"/>
            <c:spPr>
              <a:solidFill>
                <a:srgbClr val="B6D7A8"/>
              </a:solidFill>
            </c:spPr>
          </c:dPt>
          <c:dPt>
            <c:idx val="2"/>
            <c:spPr>
              <a:solidFill>
                <a:srgbClr val="6AA84F"/>
              </a:solidFill>
            </c:spPr>
          </c:dPt>
          <c:dPt>
            <c:idx val="3"/>
            <c:spPr>
              <a:solidFill>
                <a:srgbClr val="38761D"/>
              </a:solidFill>
            </c:spPr>
          </c:dPt>
          <c:dPt>
            <c:idx val="4"/>
            <c:spPr>
              <a:solidFill>
                <a:srgbClr val="274E13"/>
              </a:solidFill>
            </c:spPr>
          </c:dPt>
          <c:dLbls>
            <c:dLbl>
              <c:idx val="2"/>
              <c:txPr>
                <a:bodyPr/>
                <a:lstStyle/>
                <a:p>
                  <a:pPr lvl="0">
                    <a:defRPr>
                      <a:solidFill>
                        <a:srgbClr val="FFFFFF"/>
                      </a:solidFill>
                    </a:defRPr>
                  </a:pPr>
                </a:p>
              </c:txPr>
              <c:showLegendKey val="0"/>
              <c:showVal val="0"/>
              <c:showCatName val="0"/>
              <c:showSerName val="0"/>
              <c:showPercent val="1"/>
              <c:showBubbleSize val="0"/>
            </c:dLbl>
            <c:dLbl>
              <c:idx val="3"/>
              <c:txPr>
                <a:bodyPr/>
                <a:lstStyle/>
                <a:p>
                  <a:pPr lvl="0">
                    <a:defRPr>
                      <a:solidFill>
                        <a:srgbClr val="FFFFFF"/>
                      </a:solidFill>
                    </a:defRPr>
                  </a:pPr>
                </a:p>
              </c:txPr>
              <c:showLegendKey val="0"/>
              <c:showVal val="0"/>
              <c:showCatName val="0"/>
              <c:showSerName val="0"/>
              <c:showPercent val="1"/>
              <c:showBubbleSize val="0"/>
            </c:dLbl>
            <c:dLbl>
              <c:idx val="4"/>
              <c:txPr>
                <a:bodyPr/>
                <a:lstStyle/>
                <a:p>
                  <a:pPr lvl="0">
                    <a:defRPr>
                      <a:solidFill>
                        <a:srgbClr val="FFFFFF"/>
                      </a:solidFill>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Sheet5!$P$43:$P$47</c:f>
            </c:strRef>
          </c:cat>
          <c:val>
            <c:numRef>
              <c:f>Sheet5!$Q$43:$Q$47</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000">
                <a:solidFill>
                  <a:srgbClr val="2A2A2A"/>
                </a:solidFill>
                <a:latin typeface="serif"/>
              </a:defRPr>
            </a:pPr>
            <a:r>
              <a:rPr b="1" sz="2000">
                <a:solidFill>
                  <a:srgbClr val="2A2A2A"/>
                </a:solidFill>
                <a:latin typeface="serif"/>
              </a:rPr>
              <a:t>Residential Organizations: Marketing</a:t>
            </a:r>
          </a:p>
        </c:rich>
      </c:tx>
      <c:overlay val="0"/>
    </c:title>
    <c:plotArea>
      <c:layout/>
      <c:barChart>
        <c:barDir val="bar"/>
        <c:grouping val="percentStacked"/>
        <c:ser>
          <c:idx val="0"/>
          <c:order val="0"/>
          <c:tx>
            <c:strRef>
              <c:f>Sheet5!$I$9</c:f>
            </c:strRef>
          </c:tx>
          <c:spPr>
            <a:solidFill>
              <a:srgbClr val="4C7422"/>
            </a:solidFill>
            <a:ln cmpd="sng">
              <a:solidFill>
                <a:srgbClr val="000000"/>
              </a:solidFill>
            </a:ln>
          </c:spPr>
          <c:cat>
            <c:strRef>
              <c:f>Sheet5!$C$10:$C$30</c:f>
            </c:strRef>
          </c:cat>
          <c:val>
            <c:numRef>
              <c:f>Sheet5!$I$10:$I$19</c:f>
              <c:numCache/>
            </c:numRef>
          </c:val>
        </c:ser>
        <c:ser>
          <c:idx val="1"/>
          <c:order val="1"/>
          <c:tx>
            <c:strRef>
              <c:f>Sheet5!$J$9</c:f>
            </c:strRef>
          </c:tx>
          <c:spPr>
            <a:solidFill>
              <a:srgbClr val="7FB539"/>
            </a:solidFill>
            <a:ln cmpd="sng">
              <a:solidFill>
                <a:srgbClr val="000000"/>
              </a:solidFill>
            </a:ln>
          </c:spPr>
          <c:dPt>
            <c:idx val="0"/>
          </c:dPt>
          <c:cat>
            <c:strRef>
              <c:f>Sheet5!$C$10:$C$30</c:f>
            </c:strRef>
          </c:cat>
          <c:val>
            <c:numRef>
              <c:f>Sheet5!$J$10:$J$19</c:f>
              <c:numCache/>
            </c:numRef>
          </c:val>
        </c:ser>
        <c:ser>
          <c:idx val="2"/>
          <c:order val="2"/>
          <c:tx>
            <c:strRef>
              <c:f>Sheet5!$L$9</c:f>
            </c:strRef>
          </c:tx>
          <c:spPr>
            <a:solidFill>
              <a:srgbClr val="93C47D"/>
            </a:solidFill>
            <a:ln cmpd="sng">
              <a:solidFill>
                <a:srgbClr val="000000"/>
              </a:solidFill>
            </a:ln>
          </c:spPr>
          <c:cat>
            <c:strRef>
              <c:f>Sheet5!$C$10:$C$30</c:f>
            </c:strRef>
          </c:cat>
          <c:val>
            <c:numRef>
              <c:f>Sheet5!$L$10:$L$19</c:f>
              <c:numCache/>
            </c:numRef>
          </c:val>
        </c:ser>
        <c:ser>
          <c:idx val="3"/>
          <c:order val="3"/>
          <c:tx>
            <c:strRef>
              <c:f>Sheet5!$M$9</c:f>
            </c:strRef>
          </c:tx>
          <c:spPr>
            <a:solidFill>
              <a:srgbClr val="B6D7A8"/>
            </a:solidFill>
            <a:ln cmpd="sng">
              <a:solidFill>
                <a:srgbClr val="000000"/>
              </a:solidFill>
            </a:ln>
          </c:spPr>
          <c:dPt>
            <c:idx val="0"/>
          </c:dPt>
          <c:cat>
            <c:strRef>
              <c:f>Sheet5!$C$10:$C$30</c:f>
            </c:strRef>
          </c:cat>
          <c:val>
            <c:numRef>
              <c:f>Sheet5!$M$10:$M$19</c:f>
              <c:numCache/>
            </c:numRef>
          </c:val>
        </c:ser>
        <c:ser>
          <c:idx val="4"/>
          <c:order val="4"/>
          <c:tx>
            <c:strRef>
              <c:f>Sheet5!$K$9</c:f>
            </c:strRef>
          </c:tx>
          <c:spPr>
            <a:solidFill>
              <a:srgbClr val="ADADAB"/>
            </a:solidFill>
            <a:ln cmpd="sng">
              <a:solidFill>
                <a:srgbClr val="000000"/>
              </a:solidFill>
            </a:ln>
          </c:spPr>
          <c:dPt>
            <c:idx val="5"/>
          </c:dPt>
          <c:cat>
            <c:strRef>
              <c:f>Sheet5!$C$10:$C$30</c:f>
            </c:strRef>
          </c:cat>
          <c:val>
            <c:numRef>
              <c:f>Sheet5!$K$10:$K$19</c:f>
              <c:numCache/>
            </c:numRef>
          </c:val>
        </c:ser>
        <c:overlap val="100"/>
        <c:axId val="864089703"/>
        <c:axId val="2007909125"/>
      </c:barChart>
      <c:catAx>
        <c:axId val="86408970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900">
                <a:solidFill>
                  <a:srgbClr val="2A2A2A"/>
                </a:solidFill>
                <a:latin typeface="+mn-lt"/>
              </a:defRPr>
            </a:pPr>
          </a:p>
        </c:txPr>
        <c:crossAx val="2007909125"/>
      </c:catAx>
      <c:valAx>
        <c:axId val="200790912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864089703"/>
        <c:crosses val="max"/>
      </c:valAx>
    </c:plotArea>
    <c:legend>
      <c:legendPos val="b"/>
      <c:layout>
        <c:manualLayout>
          <c:xMode val="edge"/>
          <c:yMode val="edge"/>
          <c:x val="0.14289398193359384"/>
          <c:y val="0.9348484848484848"/>
        </c:manualLayout>
      </c:layout>
      <c:overlay val="0"/>
      <c:txPr>
        <a:bodyPr/>
        <a:lstStyle/>
        <a:p>
          <a:pPr lvl="0">
            <a:defRPr b="1" sz="1000">
              <a:solidFill>
                <a:srgbClr val="2A2A2A"/>
              </a:solidFill>
              <a:latin typeface="+mn-lt"/>
            </a:defRPr>
          </a:pPr>
        </a:p>
      </c:txPr>
    </c:legend>
    <c:plotVisOnly val="1"/>
  </c:chart>
  <c:spPr>
    <a:solidFill>
      <a:srgbClr val="FAFAFA"/>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2A2A2A"/>
                </a:solidFill>
                <a:latin typeface="serif"/>
              </a:defRPr>
            </a:pPr>
            <a:r>
              <a:rPr b="1">
                <a:solidFill>
                  <a:srgbClr val="2A2A2A"/>
                </a:solidFill>
                <a:latin typeface="serif"/>
              </a:rPr>
              <a:t>Residential Organizations: Transparency</a:t>
            </a:r>
          </a:p>
        </c:rich>
      </c:tx>
      <c:layout>
        <c:manualLayout>
          <c:xMode val="edge"/>
          <c:yMode val="edge"/>
          <c:x val="0.20758333333333334"/>
          <c:y val="0.031012158363040904"/>
        </c:manualLayout>
      </c:layout>
      <c:overlay val="0"/>
    </c:title>
    <c:plotArea>
      <c:layout>
        <c:manualLayout>
          <c:xMode val="edge"/>
          <c:yMode val="edge"/>
          <c:x val="0.0"/>
          <c:y val="0.10690415297369843"/>
          <c:w val="0.9777645181876199"/>
          <c:h val="0.7342908155797605"/>
        </c:manualLayout>
      </c:layout>
      <c:pieChart>
        <c:varyColors val="1"/>
        <c:ser>
          <c:idx val="0"/>
          <c:order val="0"/>
          <c:tx>
            <c:strRef>
              <c:f>Sheet5!$O$9</c:f>
            </c:strRef>
          </c:tx>
          <c:dPt>
            <c:idx val="0"/>
            <c:spPr>
              <a:solidFill>
                <a:srgbClr val="B6D7A8"/>
              </a:solidFill>
            </c:spPr>
          </c:dPt>
          <c:dPt>
            <c:idx val="1"/>
            <c:spPr>
              <a:solidFill>
                <a:srgbClr val="D9EAD3"/>
              </a:solidFill>
            </c:spPr>
          </c:dPt>
          <c:dPt>
            <c:idx val="2"/>
            <c:spPr>
              <a:solidFill>
                <a:srgbClr val="ADADAB"/>
              </a:solidFill>
            </c:spPr>
          </c:dPt>
          <c:dPt>
            <c:idx val="3"/>
            <c:spPr>
              <a:solidFill>
                <a:srgbClr val="274E13"/>
              </a:solidFill>
            </c:spPr>
          </c:dPt>
          <c:dPt>
            <c:idx val="4"/>
            <c:spPr>
              <a:solidFill>
                <a:srgbClr val="4C7422"/>
              </a:solidFill>
            </c:spPr>
          </c:dPt>
          <c:dPt>
            <c:idx val="5"/>
            <c:spPr>
              <a:solidFill>
                <a:srgbClr val="6AA84F"/>
              </a:solidFill>
            </c:spPr>
          </c:dPt>
          <c:dPt>
            <c:idx val="6"/>
            <c:spPr>
              <a:solidFill>
                <a:srgbClr val="73B744"/>
              </a:solidFill>
            </c:spPr>
          </c:dPt>
          <c:dLbls>
            <c:dLbl>
              <c:idx val="0"/>
              <c:txPr>
                <a:bodyPr/>
                <a:lstStyle/>
                <a:p>
                  <a:pPr lvl="0">
                    <a:defRPr>
                      <a:solidFill>
                        <a:srgbClr val="2A2A2A"/>
                      </a:solidFill>
                    </a:defRPr>
                  </a:pPr>
                </a:p>
              </c:txPr>
              <c:showLegendKey val="0"/>
              <c:showVal val="0"/>
              <c:showCatName val="0"/>
              <c:showSerName val="0"/>
              <c:showPercent val="1"/>
              <c:showBubbleSize val="0"/>
            </c:dLbl>
            <c:dLbl>
              <c:idx val="2"/>
              <c:txPr>
                <a:bodyPr/>
                <a:lstStyle/>
                <a:p>
                  <a:pPr lvl="0">
                    <a:defRPr>
                      <a:solidFill>
                        <a:srgbClr val="FAFAFA"/>
                      </a:solidFill>
                    </a:defRPr>
                  </a:pPr>
                </a:p>
              </c:txPr>
              <c:showLegendKey val="0"/>
              <c:showVal val="0"/>
              <c:showCatName val="0"/>
              <c:showSerName val="0"/>
              <c:showPercent val="1"/>
              <c:showBubbleSize val="0"/>
            </c:dLbl>
            <c:dLbl>
              <c:idx val="3"/>
              <c:txPr>
                <a:bodyPr/>
                <a:lstStyle/>
                <a:p>
                  <a:pPr lvl="0">
                    <a:defRPr>
                      <a:solidFill>
                        <a:srgbClr val="FAFAFA"/>
                      </a:solidFill>
                    </a:defRPr>
                  </a:pPr>
                </a:p>
              </c:txPr>
              <c:showLegendKey val="0"/>
              <c:showVal val="0"/>
              <c:showCatName val="0"/>
              <c:showSerName val="0"/>
              <c:showPercent val="1"/>
              <c:showBubbleSize val="0"/>
            </c:dLbl>
            <c:dLbl>
              <c:idx val="4"/>
              <c:txPr>
                <a:bodyPr/>
                <a:lstStyle/>
                <a:p>
                  <a:pPr lvl="0">
                    <a:defRPr>
                      <a:solidFill>
                        <a:srgbClr val="FAFAFA"/>
                      </a:solidFill>
                    </a:defRPr>
                  </a:pPr>
                </a:p>
              </c:txPr>
              <c:showLegendKey val="0"/>
              <c:showVal val="0"/>
              <c:showCatName val="0"/>
              <c:showSerName val="0"/>
              <c:showPercent val="1"/>
              <c:showBubbleSize val="0"/>
            </c:dLbl>
            <c:dLbl>
              <c:idx val="5"/>
              <c:txPr>
                <a:bodyPr/>
                <a:lstStyle/>
                <a:p>
                  <a:pPr lvl="0">
                    <a:defRPr>
                      <a:solidFill>
                        <a:srgbClr val="FAFAFA"/>
                      </a:solidFill>
                    </a:defRPr>
                  </a:pPr>
                </a:p>
              </c:txPr>
              <c:showLegendKey val="0"/>
              <c:showVal val="0"/>
              <c:showCatName val="0"/>
              <c:showSerName val="0"/>
              <c:showPercent val="1"/>
              <c:showBubbleSize val="0"/>
            </c:dLbl>
            <c:dLbl>
              <c:idx val="6"/>
              <c:txPr>
                <a:bodyPr/>
                <a:lstStyle/>
                <a:p>
                  <a:pPr lvl="0">
                    <a:defRPr>
                      <a:solidFill>
                        <a:srgbClr val="FAFAFA"/>
                      </a:solidFill>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Sheet5!$N$10:$N$16</c:f>
            </c:strRef>
          </c:cat>
          <c:val>
            <c:numRef>
              <c:f>Sheet5!$O$10:$O$16</c:f>
              <c:numCache/>
            </c:numRef>
          </c:val>
        </c:ser>
        <c:dLbls>
          <c:showLegendKey val="0"/>
          <c:showVal val="0"/>
          <c:showCatName val="0"/>
          <c:showSerName val="0"/>
          <c:showPercent val="0"/>
          <c:showBubbleSize val="0"/>
        </c:dLbls>
        <c:firstSliceAng val="0"/>
      </c:pieChart>
    </c:plotArea>
    <c:legend>
      <c:legendPos val="b"/>
      <c:overlay val="0"/>
      <c:txPr>
        <a:bodyPr/>
        <a:lstStyle/>
        <a:p>
          <a:pPr lvl="0">
            <a:defRPr b="1">
              <a:solidFill>
                <a:srgbClr val="2A2A2A"/>
              </a:solidFill>
              <a:latin typeface="+mn-lt"/>
            </a:defRPr>
          </a:pPr>
        </a:p>
      </c:txPr>
    </c:legend>
    <c:plotVisOnly val="1"/>
  </c:chart>
  <c:spPr>
    <a:solidFill>
      <a:srgbClr val="FAFAFA"/>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000">
                <a:solidFill>
                  <a:srgbClr val="2A2A2A"/>
                </a:solidFill>
                <a:latin typeface="serif"/>
              </a:defRPr>
            </a:pPr>
            <a:r>
              <a:rPr b="1" sz="2000">
                <a:solidFill>
                  <a:srgbClr val="2A2A2A"/>
                </a:solidFill>
                <a:latin typeface="serif"/>
              </a:rPr>
              <a:t>Non Residential Organizations: Beneficiaries and Cost</a:t>
            </a:r>
          </a:p>
        </c:rich>
      </c:tx>
      <c:layout>
        <c:manualLayout>
          <c:xMode val="edge"/>
          <c:yMode val="edge"/>
          <c:x val="0.132109375"/>
          <c:y val="0.04986559139784946"/>
        </c:manualLayout>
      </c:layout>
      <c:overlay val="0"/>
    </c:title>
    <c:plotArea>
      <c:layout/>
      <c:barChart>
        <c:barDir val="col"/>
        <c:ser>
          <c:idx val="0"/>
          <c:order val="0"/>
          <c:tx>
            <c:v> Cost OF Service</c:v>
          </c:tx>
          <c:spPr>
            <a:solidFill>
              <a:srgbClr val="73B744"/>
            </a:solidFill>
            <a:ln cmpd="sng">
              <a:solidFill>
                <a:srgbClr val="000000"/>
              </a:solidFill>
            </a:ln>
          </c:spPr>
          <c:dPt>
            <c:idx val="0"/>
            <c:spPr>
              <a:solidFill>
                <a:srgbClr val="73B744"/>
              </a:solidFill>
              <a:ln cmpd="sng">
                <a:solidFill>
                  <a:srgbClr val="000000"/>
                </a:solidFill>
              </a:ln>
            </c:spPr>
          </c:dPt>
          <c:dPt>
            <c:idx val="1"/>
          </c:dPt>
          <c:cat>
            <c:strRef>
              <c:f>Sheet5!$C$43:$C$50</c:f>
            </c:strRef>
          </c:cat>
          <c:val>
            <c:numRef>
              <c:f>Sheet5!$G$43:$G$50</c:f>
              <c:numCache/>
            </c:numRef>
          </c:val>
        </c:ser>
        <c:ser>
          <c:idx val="1"/>
          <c:order val="1"/>
          <c:tx>
            <c:v>Beneficiaries</c:v>
          </c:tx>
          <c:spPr>
            <a:solidFill>
              <a:srgbClr val="B6D7A8"/>
            </a:solidFill>
            <a:ln cmpd="sng">
              <a:solidFill>
                <a:srgbClr val="000000"/>
              </a:solidFill>
            </a:ln>
          </c:spPr>
          <c:dPt>
            <c:idx val="0"/>
          </c:dPt>
          <c:cat>
            <c:strRef>
              <c:f>Sheet5!$C$43:$C$50</c:f>
            </c:strRef>
          </c:cat>
          <c:val>
            <c:numRef>
              <c:f>Sheet5!$E$43:$E$50</c:f>
              <c:numCache/>
            </c:numRef>
          </c:val>
        </c:ser>
        <c:axId val="400640466"/>
        <c:axId val="1633224834"/>
      </c:barChart>
      <c:catAx>
        <c:axId val="400640466"/>
        <c:scaling>
          <c:orientation val="minMax"/>
        </c:scaling>
        <c:delete val="0"/>
        <c:axPos val="b"/>
        <c:title>
          <c:tx>
            <c:rich>
              <a:bodyPr/>
              <a:lstStyle/>
              <a:p>
                <a:pPr lvl="0">
                  <a:defRPr b="1" sz="1600">
                    <a:solidFill>
                      <a:srgbClr val="000000"/>
                    </a:solidFill>
                    <a:latin typeface="serif"/>
                  </a:defRPr>
                </a:pPr>
                <a:r>
                  <a:rPr b="1" sz="1600">
                    <a:solidFill>
                      <a:srgbClr val="000000"/>
                    </a:solidFill>
                    <a:latin typeface="serif"/>
                  </a:rPr>
                  <a:t/>
                </a:r>
              </a:p>
            </c:rich>
          </c:tx>
          <c:overlay val="0"/>
        </c:title>
        <c:numFmt formatCode="General" sourceLinked="1"/>
        <c:majorTickMark val="none"/>
        <c:minorTickMark val="none"/>
        <c:spPr/>
        <c:txPr>
          <a:bodyPr rot="-1800000"/>
          <a:lstStyle/>
          <a:p>
            <a:pPr lvl="0">
              <a:defRPr b="1" sz="900">
                <a:solidFill>
                  <a:srgbClr val="2A2A2A"/>
                </a:solidFill>
                <a:latin typeface="+mn-lt"/>
              </a:defRPr>
            </a:pPr>
          </a:p>
        </c:txPr>
        <c:crossAx val="1633224834"/>
      </c:catAx>
      <c:valAx>
        <c:axId val="16332248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400640466"/>
      </c:valAx>
    </c:plotArea>
    <c:legend>
      <c:legendPos val="r"/>
      <c:layout>
        <c:manualLayout>
          <c:xMode val="edge"/>
          <c:yMode val="edge"/>
          <c:x val="0.7291909722222222"/>
          <c:y val="0.27329332538096096"/>
        </c:manualLayout>
      </c:layout>
      <c:overlay val="0"/>
      <c:txPr>
        <a:bodyPr/>
        <a:lstStyle/>
        <a:p>
          <a:pPr lvl="0">
            <a:defRPr b="1">
              <a:solidFill>
                <a:srgbClr val="2A2A2A"/>
              </a:solidFill>
              <a:latin typeface="+mn-lt"/>
            </a:defRPr>
          </a:pPr>
        </a:p>
      </c:txPr>
    </c:legend>
    <c:plotVisOnly val="1"/>
  </c:chart>
  <c:spPr>
    <a:solidFill>
      <a:srgbClr val="FAFAFA"/>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2A2A2A"/>
                </a:solidFill>
                <a:latin typeface="serif"/>
              </a:defRPr>
            </a:pPr>
            <a:r>
              <a:rPr b="1">
                <a:solidFill>
                  <a:srgbClr val="2A2A2A"/>
                </a:solidFill>
                <a:latin typeface="serif"/>
              </a:rPr>
              <a:t>Non Residential Organizations: Marketing</a:t>
            </a:r>
          </a:p>
        </c:rich>
      </c:tx>
      <c:layout>
        <c:manualLayout>
          <c:xMode val="edge"/>
          <c:yMode val="edge"/>
          <c:x val="0.20091666666666663"/>
          <c:y val="0.0473045822102426"/>
        </c:manualLayout>
      </c:layout>
      <c:overlay val="0"/>
    </c:title>
    <c:plotArea>
      <c:layout/>
      <c:barChart>
        <c:barDir val="bar"/>
        <c:grouping val="percentStacked"/>
        <c:ser>
          <c:idx val="0"/>
          <c:order val="0"/>
          <c:tx>
            <c:strRef>
              <c:f>Sheet5!$I$42</c:f>
            </c:strRef>
          </c:tx>
          <c:spPr>
            <a:solidFill>
              <a:srgbClr val="4C7422"/>
            </a:solidFill>
            <a:ln cmpd="sng">
              <a:solidFill>
                <a:srgbClr val="000000"/>
              </a:solidFill>
            </a:ln>
          </c:spPr>
          <c:dPt>
            <c:idx val="0"/>
          </c:dPt>
          <c:cat>
            <c:strRef>
              <c:f>Sheet5!$C$43:$C$50</c:f>
            </c:strRef>
          </c:cat>
          <c:val>
            <c:numRef>
              <c:f>Sheet5!$I$43:$I$50</c:f>
              <c:numCache/>
            </c:numRef>
          </c:val>
        </c:ser>
        <c:ser>
          <c:idx val="1"/>
          <c:order val="1"/>
          <c:tx>
            <c:strRef>
              <c:f>Sheet5!$J$42</c:f>
            </c:strRef>
          </c:tx>
          <c:spPr>
            <a:solidFill>
              <a:srgbClr val="7FB539"/>
            </a:solidFill>
            <a:ln cmpd="sng">
              <a:solidFill>
                <a:srgbClr val="000000"/>
              </a:solidFill>
            </a:ln>
          </c:spPr>
          <c:cat>
            <c:strRef>
              <c:f>Sheet5!$C$43:$C$50</c:f>
            </c:strRef>
          </c:cat>
          <c:val>
            <c:numRef>
              <c:f>Sheet5!$J$43:$J$50</c:f>
              <c:numCache/>
            </c:numRef>
          </c:val>
        </c:ser>
        <c:ser>
          <c:idx val="2"/>
          <c:order val="2"/>
          <c:tx>
            <c:strRef>
              <c:f>Sheet5!$K$42</c:f>
            </c:strRef>
          </c:tx>
          <c:spPr>
            <a:solidFill>
              <a:srgbClr val="93C47D"/>
            </a:solidFill>
            <a:ln cmpd="sng">
              <a:solidFill>
                <a:srgbClr val="000000"/>
              </a:solidFill>
            </a:ln>
          </c:spPr>
          <c:dPt>
            <c:idx val="0"/>
          </c:dPt>
          <c:dPt>
            <c:idx val="2"/>
          </c:dPt>
          <c:cat>
            <c:strRef>
              <c:f>Sheet5!$C$43:$C$50</c:f>
            </c:strRef>
          </c:cat>
          <c:val>
            <c:numRef>
              <c:f>Sheet5!$K$43:$K$50</c:f>
              <c:numCache/>
            </c:numRef>
          </c:val>
        </c:ser>
        <c:ser>
          <c:idx val="3"/>
          <c:order val="3"/>
          <c:tx>
            <c:strRef>
              <c:f>Sheet5!$L$42</c:f>
            </c:strRef>
          </c:tx>
          <c:spPr>
            <a:solidFill>
              <a:srgbClr val="B6D7A8"/>
            </a:solidFill>
            <a:ln cmpd="sng">
              <a:solidFill>
                <a:srgbClr val="000000"/>
              </a:solidFill>
            </a:ln>
          </c:spPr>
          <c:cat>
            <c:strRef>
              <c:f>Sheet5!$C$43:$C$50</c:f>
            </c:strRef>
          </c:cat>
          <c:val>
            <c:numRef>
              <c:f>Sheet5!$L$43:$L$50</c:f>
              <c:numCache/>
            </c:numRef>
          </c:val>
        </c:ser>
        <c:ser>
          <c:idx val="4"/>
          <c:order val="4"/>
          <c:tx>
            <c:strRef>
              <c:f>Sheet5!$M$42</c:f>
            </c:strRef>
          </c:tx>
          <c:spPr>
            <a:solidFill>
              <a:srgbClr val="999999"/>
            </a:solidFill>
            <a:ln cmpd="sng">
              <a:solidFill>
                <a:srgbClr val="000000"/>
              </a:solidFill>
            </a:ln>
          </c:spPr>
          <c:dPt>
            <c:idx val="0"/>
          </c:dPt>
          <c:cat>
            <c:strRef>
              <c:f>Sheet5!$C$43:$C$50</c:f>
            </c:strRef>
          </c:cat>
          <c:val>
            <c:numRef>
              <c:f>Sheet5!$M$43:$M$50</c:f>
              <c:numCache/>
            </c:numRef>
          </c:val>
        </c:ser>
        <c:overlap val="100"/>
        <c:axId val="973290506"/>
        <c:axId val="646023903"/>
      </c:barChart>
      <c:catAx>
        <c:axId val="97329050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sz="1000">
                <a:solidFill>
                  <a:srgbClr val="000000"/>
                </a:solidFill>
                <a:latin typeface="Arial"/>
              </a:defRPr>
            </a:pPr>
          </a:p>
        </c:txPr>
        <c:crossAx val="646023903"/>
      </c:catAx>
      <c:valAx>
        <c:axId val="64602390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973290506"/>
        <c:crosses val="max"/>
      </c:valAx>
    </c:plotArea>
    <c:legend>
      <c:legendPos val="b"/>
      <c:overlay val="0"/>
      <c:txPr>
        <a:bodyPr/>
        <a:lstStyle/>
        <a:p>
          <a:pPr lvl="0">
            <a:defRPr b="1">
              <a:solidFill>
                <a:srgbClr val="1A1A1A"/>
              </a:solidFill>
              <a:latin typeface="+mn-lt"/>
            </a:defRPr>
          </a:pPr>
        </a:p>
      </c:txPr>
    </c:legend>
    <c:plotVisOnly val="1"/>
  </c:chart>
  <c:spPr>
    <a:solidFill>
      <a:schemeClr val="lt1"/>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2A2A2A"/>
                </a:solidFill>
                <a:latin typeface="serif"/>
              </a:defRPr>
            </a:pPr>
            <a:r>
              <a:rPr b="1">
                <a:solidFill>
                  <a:srgbClr val="2A2A2A"/>
                </a:solidFill>
                <a:latin typeface="serif"/>
              </a:rPr>
              <a:t>Non Residential Organizations: Transparency</a:t>
            </a:r>
          </a:p>
        </c:rich>
      </c:tx>
      <c:overlay val="0"/>
    </c:title>
    <c:plotArea>
      <c:layout/>
      <c:pieChart>
        <c:varyColors val="1"/>
        <c:ser>
          <c:idx val="0"/>
          <c:order val="0"/>
          <c:tx>
            <c:strRef>
              <c:f>Sheet5!$O$42</c:f>
            </c:strRef>
          </c:tx>
          <c:dPt>
            <c:idx val="0"/>
            <c:spPr>
              <a:solidFill>
                <a:srgbClr val="B6D7A8"/>
              </a:solidFill>
            </c:spPr>
          </c:dPt>
          <c:dPt>
            <c:idx val="1"/>
            <c:spPr>
              <a:solidFill>
                <a:srgbClr val="D9EAD3"/>
              </a:solidFill>
            </c:spPr>
          </c:dPt>
          <c:dPt>
            <c:idx val="2"/>
            <c:spPr>
              <a:solidFill>
                <a:srgbClr val="274E13"/>
              </a:solidFill>
            </c:spPr>
          </c:dPt>
          <c:dPt>
            <c:idx val="3"/>
            <c:spPr>
              <a:solidFill>
                <a:srgbClr val="38761D"/>
              </a:solidFill>
            </c:spPr>
          </c:dPt>
          <c:dPt>
            <c:idx val="4"/>
            <c:spPr>
              <a:solidFill>
                <a:srgbClr val="6AA84F"/>
              </a:solidFill>
            </c:spPr>
          </c:dPt>
          <c:dPt>
            <c:idx val="5"/>
            <c:spPr>
              <a:solidFill>
                <a:srgbClr val="73B744"/>
              </a:solidFill>
            </c:spPr>
          </c:dPt>
          <c:dLbls>
            <c:dLbl>
              <c:idx val="0"/>
              <c:txPr>
                <a:bodyPr/>
                <a:lstStyle/>
                <a:p>
                  <a:pPr lvl="0">
                    <a:defRPr>
                      <a:solidFill>
                        <a:srgbClr val="2A2A2A"/>
                      </a:solidFill>
                    </a:defRPr>
                  </a:pPr>
                </a:p>
              </c:txPr>
              <c:showLegendKey val="0"/>
              <c:showVal val="0"/>
              <c:showCatName val="0"/>
              <c:showSerName val="0"/>
              <c:showPercent val="1"/>
              <c:showBubbleSize val="0"/>
            </c:dLbl>
            <c:dLbl>
              <c:idx val="1"/>
              <c:txPr>
                <a:bodyPr/>
                <a:lstStyle/>
                <a:p>
                  <a:pPr lvl="0">
                    <a:defRPr>
                      <a:solidFill>
                        <a:srgbClr val="2A2A2A"/>
                      </a:solidFill>
                    </a:defRPr>
                  </a:pPr>
                </a:p>
              </c:txPr>
              <c:showLegendKey val="0"/>
              <c:showVal val="0"/>
              <c:showCatName val="0"/>
              <c:showSerName val="0"/>
              <c:showPercent val="1"/>
              <c:showBubbleSize val="0"/>
            </c:dLbl>
            <c:dLbl>
              <c:idx val="2"/>
              <c:txPr>
                <a:bodyPr/>
                <a:lstStyle/>
                <a:p>
                  <a:pPr lvl="0">
                    <a:defRPr>
                      <a:solidFill>
                        <a:srgbClr val="FAFAFA"/>
                      </a:solidFill>
                    </a:defRPr>
                  </a:pPr>
                </a:p>
              </c:txPr>
              <c:showLegendKey val="0"/>
              <c:showVal val="0"/>
              <c:showCatName val="0"/>
              <c:showSerName val="0"/>
              <c:showPercent val="1"/>
              <c:showBubbleSize val="0"/>
            </c:dLbl>
            <c:dLbl>
              <c:idx val="3"/>
              <c:txPr>
                <a:bodyPr/>
                <a:lstStyle/>
                <a:p>
                  <a:pPr lvl="0">
                    <a:defRPr>
                      <a:solidFill>
                        <a:srgbClr val="FAFAFA"/>
                      </a:solidFill>
                    </a:defRPr>
                  </a:pPr>
                </a:p>
              </c:txPr>
              <c:showLegendKey val="0"/>
              <c:showVal val="0"/>
              <c:showCatName val="0"/>
              <c:showSerName val="0"/>
              <c:showPercent val="1"/>
              <c:showBubbleSize val="0"/>
            </c:dLbl>
            <c:dLbl>
              <c:idx val="4"/>
              <c:txPr>
                <a:bodyPr/>
                <a:lstStyle/>
                <a:p>
                  <a:pPr lvl="0">
                    <a:defRPr>
                      <a:solidFill>
                        <a:srgbClr val="FAFAFA"/>
                      </a:solidFill>
                    </a:defRPr>
                  </a:pPr>
                </a:p>
              </c:txPr>
              <c:showLegendKey val="0"/>
              <c:showVal val="0"/>
              <c:showCatName val="0"/>
              <c:showSerName val="0"/>
              <c:showPercent val="1"/>
              <c:showBubbleSize val="0"/>
            </c:dLbl>
            <c:dLbl>
              <c:idx val="5"/>
              <c:txPr>
                <a:bodyPr/>
                <a:lstStyle/>
                <a:p>
                  <a:pPr lvl="0">
                    <a:defRPr>
                      <a:solidFill>
                        <a:srgbClr val="FAFAFA"/>
                      </a:solidFill>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Sheet5!$N$43:$N$48</c:f>
            </c:strRef>
          </c:cat>
          <c:val>
            <c:numRef>
              <c:f>Sheet5!$O$43:$O$48</c:f>
              <c:numCache/>
            </c:numRef>
          </c:val>
        </c:ser>
        <c:dLbls>
          <c:showLegendKey val="0"/>
          <c:showVal val="0"/>
          <c:showCatName val="0"/>
          <c:showSerName val="0"/>
          <c:showPercent val="0"/>
          <c:showBubbleSize val="0"/>
        </c:dLbls>
        <c:firstSliceAng val="0"/>
      </c:pieChart>
    </c:plotArea>
    <c:legend>
      <c:legendPos val="b"/>
      <c:overlay val="0"/>
      <c:txPr>
        <a:bodyPr/>
        <a:lstStyle/>
        <a:p>
          <a:pPr lvl="0">
            <a:defRPr b="1">
              <a:solidFill>
                <a:srgbClr val="1A1A1A"/>
              </a:solidFill>
              <a:latin typeface="+mn-lt"/>
            </a:defRPr>
          </a:pPr>
        </a:p>
      </c:txPr>
    </c:legend>
    <c:plotVisOnly val="1"/>
  </c:chart>
  <c:spPr>
    <a:solidFill>
      <a:schemeClr val="lt1"/>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000">
                <a:solidFill>
                  <a:srgbClr val="434343"/>
                </a:solidFill>
                <a:latin typeface="serif"/>
              </a:defRPr>
            </a:pPr>
            <a:r>
              <a:rPr b="1" sz="2000">
                <a:solidFill>
                  <a:srgbClr val="434343"/>
                </a:solidFill>
                <a:latin typeface="serif"/>
              </a:rPr>
              <a:t>Residential Organisations: Avg Marketing Score and Beneficiaries</a:t>
            </a:r>
          </a:p>
        </c:rich>
      </c:tx>
      <c:layout>
        <c:manualLayout>
          <c:xMode val="edge"/>
          <c:yMode val="edge"/>
          <c:x val="0.03086712072649573"/>
          <c:y val="0.024446830219135948"/>
        </c:manualLayout>
      </c:layout>
      <c:overlay val="0"/>
    </c:title>
    <c:plotArea>
      <c:layout/>
      <c:scatterChart>
        <c:scatterStyle val="lineMarker"/>
        <c:varyColors val="0"/>
        <c:ser>
          <c:idx val="0"/>
          <c:order val="0"/>
          <c:tx>
            <c:strRef>
              <c:f>Sheet5!$R$7:$R$9</c:f>
            </c:strRef>
          </c:tx>
          <c:spPr>
            <a:ln>
              <a:noFill/>
            </a:ln>
          </c:spPr>
          <c:marker>
            <c:symbol val="circle"/>
            <c:size val="10"/>
            <c:spPr>
              <a:solidFill>
                <a:srgbClr val="4C7422"/>
              </a:solidFill>
              <a:ln cmpd="sng">
                <a:solidFill>
                  <a:srgbClr val="4C7422"/>
                </a:solidFill>
              </a:ln>
            </c:spPr>
          </c:marker>
          <c:dPt>
            <c:idx val="1"/>
            <c:marker>
              <c:symbol val="none"/>
            </c:marker>
          </c:dPt>
          <c:dPt>
            <c:idx val="8"/>
            <c:marker>
              <c:symbol val="none"/>
            </c:marker>
          </c:dPt>
          <c:xVal>
            <c:numRef>
              <c:f>Sheet5!$E$10:$E$20</c:f>
            </c:numRef>
          </c:xVal>
          <c:yVal>
            <c:numRef>
              <c:f>Sheet5!$R$10:$R$20</c:f>
              <c:numCache/>
            </c:numRef>
          </c:yVal>
        </c:ser>
        <c:dLbls>
          <c:showLegendKey val="0"/>
          <c:showVal val="0"/>
          <c:showCatName val="0"/>
          <c:showSerName val="0"/>
          <c:showPercent val="0"/>
          <c:showBubbleSize val="0"/>
        </c:dLbls>
        <c:axId val="2096316876"/>
        <c:axId val="1227898595"/>
      </c:scatterChart>
      <c:valAx>
        <c:axId val="209631687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1" i="1">
                    <a:solidFill>
                      <a:srgbClr val="000000"/>
                    </a:solidFill>
                    <a:latin typeface="+mn-lt"/>
                  </a:defRPr>
                </a:pPr>
                <a:r>
                  <a:rPr b="1" i="1">
                    <a:solidFill>
                      <a:srgbClr val="000000"/>
                    </a:solidFill>
                    <a:latin typeface="+mn-lt"/>
                  </a:rPr>
                  <a:t>Beneficiaries</a:t>
                </a:r>
              </a:p>
            </c:rich>
          </c:tx>
          <c:overlay val="0"/>
        </c:title>
        <c:numFmt formatCode="General" sourceLinked="1"/>
        <c:majorTickMark val="none"/>
        <c:minorTickMark val="none"/>
        <c:tickLblPos val="nextTo"/>
        <c:spPr>
          <a:ln/>
        </c:spPr>
        <c:txPr>
          <a:bodyPr/>
          <a:lstStyle/>
          <a:p>
            <a:pPr lvl="0">
              <a:defRPr b="0" sz="1400">
                <a:solidFill>
                  <a:srgbClr val="000000"/>
                </a:solidFill>
                <a:latin typeface="+mn-lt"/>
              </a:defRPr>
            </a:pPr>
          </a:p>
        </c:txPr>
        <c:crossAx val="1227898595"/>
      </c:valAx>
      <c:valAx>
        <c:axId val="12278985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i="1">
                    <a:solidFill>
                      <a:srgbClr val="000000"/>
                    </a:solidFill>
                    <a:latin typeface="+mn-lt"/>
                  </a:defRPr>
                </a:pPr>
                <a:r>
                  <a:rPr b="1" i="1">
                    <a:solidFill>
                      <a:srgbClr val="000000"/>
                    </a:solidFill>
                    <a:latin typeface="+mn-lt"/>
                  </a:rPr>
                  <a:t>Average Marketing Score</a:t>
                </a:r>
              </a:p>
            </c:rich>
          </c:tx>
          <c:overlay val="0"/>
        </c:title>
        <c:numFmt formatCode="General" sourceLinked="1"/>
        <c:majorTickMark val="none"/>
        <c:minorTickMark val="none"/>
        <c:tickLblPos val="nextTo"/>
        <c:spPr>
          <a:ln/>
        </c:spPr>
        <c:txPr>
          <a:bodyPr/>
          <a:lstStyle/>
          <a:p>
            <a:pPr lvl="0">
              <a:defRPr b="0" sz="1400">
                <a:solidFill>
                  <a:srgbClr val="000000"/>
                </a:solidFill>
                <a:latin typeface="+mn-lt"/>
              </a:defRPr>
            </a:pPr>
          </a:p>
        </c:txPr>
        <c:crossAx val="2096316876"/>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434343"/>
                </a:solidFill>
                <a:latin typeface="serif"/>
              </a:defRPr>
            </a:pPr>
            <a:r>
              <a:rPr b="1" sz="1800">
                <a:solidFill>
                  <a:srgbClr val="434343"/>
                </a:solidFill>
                <a:latin typeface="serif"/>
              </a:rPr>
              <a:t>Non- residential Organisations: Avg Marketing Score and Beneficiaries</a:t>
            </a:r>
          </a:p>
        </c:rich>
      </c:tx>
      <c:overlay val="0"/>
    </c:title>
    <c:plotArea>
      <c:layout/>
      <c:scatterChart>
        <c:scatterStyle val="lineMarker"/>
        <c:varyColors val="0"/>
        <c:ser>
          <c:idx val="0"/>
          <c:order val="0"/>
          <c:tx>
            <c:strRef>
              <c:f>Sheet5!$R$42</c:f>
            </c:strRef>
          </c:tx>
          <c:spPr>
            <a:ln>
              <a:noFill/>
            </a:ln>
          </c:spPr>
          <c:marker>
            <c:symbol val="circle"/>
            <c:size val="7"/>
            <c:spPr>
              <a:solidFill>
                <a:srgbClr val="38761D"/>
              </a:solidFill>
              <a:ln cmpd="sng">
                <a:solidFill>
                  <a:srgbClr val="38761D"/>
                </a:solidFill>
              </a:ln>
            </c:spPr>
          </c:marker>
          <c:xVal>
            <c:numRef>
              <c:f>Sheet5!$E$43:$E$50</c:f>
            </c:numRef>
          </c:xVal>
          <c:yVal>
            <c:numRef>
              <c:f>Sheet5!$R$43:$R$50</c:f>
              <c:numCache/>
            </c:numRef>
          </c:yVal>
        </c:ser>
        <c:dLbls>
          <c:showLegendKey val="0"/>
          <c:showVal val="0"/>
          <c:showCatName val="0"/>
          <c:showSerName val="0"/>
          <c:showPercent val="0"/>
          <c:showBubbleSize val="0"/>
        </c:dLbls>
        <c:axId val="596341673"/>
        <c:axId val="475277692"/>
      </c:scatterChart>
      <c:valAx>
        <c:axId val="59634167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1" i="1" sz="1400">
                    <a:solidFill>
                      <a:srgbClr val="000000"/>
                    </a:solidFill>
                    <a:latin typeface="+mn-lt"/>
                  </a:defRPr>
                </a:pPr>
                <a:r>
                  <a:rPr b="1" i="1" sz="1400">
                    <a:solidFill>
                      <a:srgbClr val="000000"/>
                    </a:solidFill>
                    <a:latin typeface="+mn-lt"/>
                  </a:rPr>
                  <a:t>Beneficiaries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75277692"/>
      </c:valAx>
      <c:valAx>
        <c:axId val="4752776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i="1" sz="1400">
                    <a:solidFill>
                      <a:srgbClr val="000000"/>
                    </a:solidFill>
                    <a:latin typeface="+mn-lt"/>
                  </a:defRPr>
                </a:pPr>
                <a:r>
                  <a:rPr b="1" i="1" sz="1400">
                    <a:solidFill>
                      <a:srgbClr val="000000"/>
                    </a:solidFill>
                    <a:latin typeface="+mn-lt"/>
                  </a:rPr>
                  <a:t>Average Marketing Score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96341673"/>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000">
                <a:solidFill>
                  <a:srgbClr val="434343"/>
                </a:solidFill>
                <a:latin typeface="serif"/>
              </a:defRPr>
            </a:pPr>
            <a:r>
              <a:rPr b="1" sz="2000">
                <a:solidFill>
                  <a:srgbClr val="434343"/>
                </a:solidFill>
                <a:latin typeface="serif"/>
              </a:rPr>
              <a:t>Residential Organisation: Services</a:t>
            </a:r>
          </a:p>
        </c:rich>
      </c:tx>
      <c:overlay val="0"/>
    </c:title>
    <c:plotArea>
      <c:layout/>
      <c:pieChart>
        <c:varyColors val="1"/>
        <c:ser>
          <c:idx val="0"/>
          <c:order val="0"/>
          <c:tx>
            <c:strRef>
              <c:f>Sheet5!$Q$9</c:f>
            </c:strRef>
          </c:tx>
          <c:dPt>
            <c:idx val="0"/>
            <c:spPr>
              <a:solidFill>
                <a:srgbClr val="38761D"/>
              </a:solidFill>
            </c:spPr>
          </c:dPt>
          <c:dPt>
            <c:idx val="1"/>
            <c:spPr>
              <a:solidFill>
                <a:srgbClr val="B6D7A8"/>
              </a:solidFill>
            </c:spPr>
          </c:dPt>
          <c:dPt>
            <c:idx val="2"/>
            <c:spPr>
              <a:solidFill>
                <a:srgbClr val="D9EAD3"/>
              </a:solidFill>
            </c:spPr>
          </c:dPt>
          <c:dPt>
            <c:idx val="3"/>
            <c:spPr>
              <a:solidFill>
                <a:srgbClr val="6AA84F"/>
              </a:solidFill>
            </c:spPr>
          </c:dPt>
          <c:dPt>
            <c:idx val="4"/>
            <c:spPr>
              <a:solidFill>
                <a:srgbClr val="274E13"/>
              </a:solidFill>
            </c:spPr>
          </c:dPt>
          <c:dLbls>
            <c:dLbl>
              <c:idx val="0"/>
              <c:txPr>
                <a:bodyPr/>
                <a:lstStyle/>
                <a:p>
                  <a:pPr lvl="0">
                    <a:defRPr>
                      <a:solidFill>
                        <a:srgbClr val="FFFFFF"/>
                      </a:solidFill>
                    </a:defRPr>
                  </a:pPr>
                </a:p>
              </c:txPr>
              <c:showLegendKey val="0"/>
              <c:showVal val="0"/>
              <c:showCatName val="0"/>
              <c:showSerName val="0"/>
              <c:showPercent val="1"/>
              <c:showBubbleSize val="0"/>
            </c:dLbl>
            <c:dLbl>
              <c:idx val="3"/>
              <c:txPr>
                <a:bodyPr/>
                <a:lstStyle/>
                <a:p>
                  <a:pPr lvl="0">
                    <a:defRPr>
                      <a:solidFill>
                        <a:srgbClr val="FFFFFF"/>
                      </a:solidFill>
                    </a:defRPr>
                  </a:pPr>
                </a:p>
              </c:txPr>
              <c:showLegendKey val="0"/>
              <c:showVal val="0"/>
              <c:showCatName val="0"/>
              <c:showSerName val="0"/>
              <c:showPercent val="1"/>
              <c:showBubbleSize val="0"/>
            </c:dLbl>
            <c:dLbl>
              <c:idx val="4"/>
              <c:txPr>
                <a:bodyPr/>
                <a:lstStyle/>
                <a:p>
                  <a:pPr lvl="0">
                    <a:defRPr>
                      <a:solidFill>
                        <a:srgbClr val="FFFFFF"/>
                      </a:solidFill>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Sheet5!$P$10:$P$14</c:f>
            </c:strRef>
          </c:cat>
          <c:val>
            <c:numRef>
              <c:f>Sheet5!$Q$10:$Q$14</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a:solidFill>
                <a:srgbClr val="1A1A1A"/>
              </a:solidFill>
              <a:latin typeface="+mn-lt"/>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1" Type="http://schemas.openxmlformats.org/officeDocument/2006/relationships/image" Target="../media/image2.png"/><Relationship Id="rId10" Type="http://schemas.openxmlformats.org/officeDocument/2006/relationships/chart" Target="../charts/chart10.xml"/><Relationship Id="rId12" Type="http://schemas.openxmlformats.org/officeDocument/2006/relationships/image" Target="../media/image1.png"/><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561975</xdr:colOff>
      <xdr:row>20</xdr:row>
      <xdr:rowOff>57150</xdr:rowOff>
    </xdr:from>
    <xdr:ext cx="6038850" cy="34575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295275</xdr:colOff>
      <xdr:row>20</xdr:row>
      <xdr:rowOff>57150</xdr:rowOff>
    </xdr:from>
    <xdr:ext cx="5610225" cy="34575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704850</xdr:colOff>
      <xdr:row>20</xdr:row>
      <xdr:rowOff>57150</xdr:rowOff>
    </xdr:from>
    <xdr:ext cx="5610225" cy="34575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104775</xdr:colOff>
      <xdr:row>52</xdr:row>
      <xdr:rowOff>19050</xdr:rowOff>
    </xdr:from>
    <xdr:ext cx="6038850" cy="36385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4</xdr:col>
      <xdr:colOff>752475</xdr:colOff>
      <xdr:row>52</xdr:row>
      <xdr:rowOff>47625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9</xdr:col>
      <xdr:colOff>466725</xdr:colOff>
      <xdr:row>52</xdr:row>
      <xdr:rowOff>47625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18</xdr:col>
      <xdr:colOff>695325</xdr:colOff>
      <xdr:row>20</xdr:row>
      <xdr:rowOff>19050</xdr:rowOff>
    </xdr:from>
    <xdr:ext cx="5934075" cy="3371850"/>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18</xdr:col>
      <xdr:colOff>914400</xdr:colOff>
      <xdr:row>52</xdr:row>
      <xdr:rowOff>47625</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18</xdr:col>
      <xdr:colOff>695325</xdr:colOff>
      <xdr:row>8</xdr:row>
      <xdr:rowOff>85725</xdr:rowOff>
    </xdr:from>
    <xdr:ext cx="5934075" cy="3638550"/>
    <xdr:graphicFrame>
      <xdr:nvGraphicFramePr>
        <xdr:cNvPr id="9" name="Chart 9"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18</xdr:col>
      <xdr:colOff>914400</xdr:colOff>
      <xdr:row>39</xdr:row>
      <xdr:rowOff>142875</xdr:rowOff>
    </xdr:from>
    <xdr:ext cx="5715000" cy="3457575"/>
    <xdr:graphicFrame>
      <xdr:nvGraphicFramePr>
        <xdr:cNvPr id="10" name="Chart 10" title="Chart"/>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14</xdr:col>
      <xdr:colOff>381000</xdr:colOff>
      <xdr:row>20</xdr:row>
      <xdr:rowOff>38100</xdr:rowOff>
    </xdr:from>
    <xdr:ext cx="5610225" cy="3457575"/>
    <xdr:pic>
      <xdr:nvPicPr>
        <xdr:cNvPr id="0" name="image2.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14</xdr:col>
      <xdr:colOff>209550</xdr:colOff>
      <xdr:row>51</xdr:row>
      <xdr:rowOff>200025</xdr:rowOff>
    </xdr:from>
    <xdr:ext cx="6038850" cy="3609975"/>
    <xdr:pic>
      <xdr:nvPicPr>
        <xdr:cNvPr id="0" name="image1.png" title="Image"/>
        <xdr:cNvPicPr preferRelativeResize="0"/>
      </xdr:nvPicPr>
      <xdr:blipFill>
        <a:blip cstate="print" r:embed="rId1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152400</xdr:colOff>
      <xdr:row>10</xdr:row>
      <xdr:rowOff>152400</xdr:rowOff>
    </xdr:from>
    <xdr:ext cx="19050" cy="19050"/>
    <xdr:grpSp>
      <xdr:nvGrpSpPr>
        <xdr:cNvPr id="2" name="Shape 2" title="Drawing"/>
        <xdr:cNvGrpSpPr/>
      </xdr:nvGrpSpPr>
      <xdr:grpSpPr>
        <a:xfrm>
          <a:off x="2604450" y="1126875"/>
          <a:ext cx="0" cy="0"/>
          <a:chOff x="2604450" y="1126875"/>
          <a:chExt cx="0" cy="0"/>
        </a:xfrm>
      </xdr:grpSpPr>
      <xdr:cxnSp>
        <xdr:nvCxnSpPr>
          <xdr:cNvPr id="3" name="Shape 3"/>
          <xdr:cNvCxnSpPr>
            <a:stCxn id="4" idx="0"/>
            <a:endCxn id="4" idx="0"/>
          </xdr:cNvCxnSpPr>
        </xdr:nvCxnSpPr>
        <xdr:spPr>
          <a:xfrm>
            <a:off x="2604450" y="1126875"/>
            <a:ext cx="0" cy="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v-excel.org/home/index.php" TargetMode="External"/><Relationship Id="rId22" Type="http://schemas.openxmlformats.org/officeDocument/2006/relationships/hyperlink" Target="https://nirvanaworld.org/" TargetMode="External"/><Relationship Id="rId21" Type="http://schemas.openxmlformats.org/officeDocument/2006/relationships/hyperlink" Target="https://yourstory.com/2015/08/sampoorna" TargetMode="External"/><Relationship Id="rId24" Type="http://schemas.openxmlformats.org/officeDocument/2006/relationships/drawing" Target="../drawings/drawing1.xml"/><Relationship Id="rId23" Type="http://schemas.openxmlformats.org/officeDocument/2006/relationships/hyperlink" Target="https://prafulloorja.org/" TargetMode="External"/><Relationship Id="rId1" Type="http://schemas.openxmlformats.org/officeDocument/2006/relationships/comments" Target="../comments1.xml"/><Relationship Id="rId2" Type="http://schemas.openxmlformats.org/officeDocument/2006/relationships/hyperlink" Target="https://amarseva.org/institute-based-rehabilitation/" TargetMode="External"/><Relationship Id="rId3" Type="http://schemas.openxmlformats.org/officeDocument/2006/relationships/hyperlink" Target="https://sakshamautism.com/" TargetMode="External"/><Relationship Id="rId4" Type="http://schemas.openxmlformats.org/officeDocument/2006/relationships/hyperlink" Target="https://bhabnatrust.org/" TargetMode="External"/><Relationship Id="rId9" Type="http://schemas.openxmlformats.org/officeDocument/2006/relationships/hyperlink" Target="http://www.autism-india.org/history.php" TargetMode="External"/><Relationship Id="rId25" Type="http://schemas.openxmlformats.org/officeDocument/2006/relationships/vmlDrawing" Target="../drawings/vmlDrawing1.vml"/><Relationship Id="rId5" Type="http://schemas.openxmlformats.org/officeDocument/2006/relationships/hyperlink" Target="https://autismashram.org/about/" TargetMode="External"/><Relationship Id="rId6" Type="http://schemas.openxmlformats.org/officeDocument/2006/relationships/hyperlink" Target="https://tamana.ngo/" TargetMode="External"/><Relationship Id="rId7" Type="http://schemas.openxmlformats.org/officeDocument/2006/relationships/hyperlink" Target="https://www.sparksautismschool.com/hostel.php" TargetMode="External"/><Relationship Id="rId8" Type="http://schemas.openxmlformats.org/officeDocument/2006/relationships/hyperlink" Target="https://www.sobtiparents.org/" TargetMode="External"/><Relationship Id="rId11" Type="http://schemas.openxmlformats.org/officeDocument/2006/relationships/hyperlink" Target="https://latikaroy.org/" TargetMode="External"/><Relationship Id="rId10" Type="http://schemas.openxmlformats.org/officeDocument/2006/relationships/hyperlink" Target="https://adhar.org/adhar-today/" TargetMode="External"/><Relationship Id="rId13" Type="http://schemas.openxmlformats.org/officeDocument/2006/relationships/hyperlink" Target="https://www.diyafoundation-india.org/about-us/" TargetMode="External"/><Relationship Id="rId12" Type="http://schemas.openxmlformats.org/officeDocument/2006/relationships/hyperlink" Target="https://adultautismcenter.org/" TargetMode="External"/><Relationship Id="rId15" Type="http://schemas.openxmlformats.org/officeDocument/2006/relationships/hyperlink" Target="https://www.autismconnect.com/directory/centre-for-autism-%E2%80%93-bhubaneswar,-odisha-in-india-17859-directory" TargetMode="External"/><Relationship Id="rId14" Type="http://schemas.openxmlformats.org/officeDocument/2006/relationships/hyperlink" Target="https://www.diyafoundation-india.org/employment-services/" TargetMode="External"/><Relationship Id="rId17" Type="http://schemas.openxmlformats.org/officeDocument/2006/relationships/hyperlink" Target="https://www.indiaautismcenter.org/" TargetMode="External"/><Relationship Id="rId16" Type="http://schemas.openxmlformats.org/officeDocument/2006/relationships/hyperlink" Target="https://www.autismconnect.com/standard-treatments" TargetMode="External"/><Relationship Id="rId19" Type="http://schemas.openxmlformats.org/officeDocument/2006/relationships/hyperlink" Target="https://prasannaautismcentre.in/" TargetMode="External"/><Relationship Id="rId18" Type="http://schemas.openxmlformats.org/officeDocument/2006/relationships/hyperlink" Target="https://arvindfoundation.or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amarseva.org/institute-based-rehabilitation/" TargetMode="External"/><Relationship Id="rId2" Type="http://schemas.openxmlformats.org/officeDocument/2006/relationships/hyperlink" Target="https://sakshamautism.com/" TargetMode="External"/><Relationship Id="rId3" Type="http://schemas.openxmlformats.org/officeDocument/2006/relationships/hyperlink" Target="https://bhabnatrust.org/" TargetMode="External"/><Relationship Id="rId4" Type="http://schemas.openxmlformats.org/officeDocument/2006/relationships/hyperlink" Target="https://autismashram.org/about/" TargetMode="External"/><Relationship Id="rId9" Type="http://schemas.openxmlformats.org/officeDocument/2006/relationships/hyperlink" Target="https://adhar.org/adhar-today/" TargetMode="External"/><Relationship Id="rId5" Type="http://schemas.openxmlformats.org/officeDocument/2006/relationships/hyperlink" Target="https://tamana.ngo/" TargetMode="External"/><Relationship Id="rId6" Type="http://schemas.openxmlformats.org/officeDocument/2006/relationships/hyperlink" Target="https://www.sparksautismschool.com/hostel.php" TargetMode="External"/><Relationship Id="rId7" Type="http://schemas.openxmlformats.org/officeDocument/2006/relationships/hyperlink" Target="https://www.sobtiparents.org/" TargetMode="External"/><Relationship Id="rId8" Type="http://schemas.openxmlformats.org/officeDocument/2006/relationships/hyperlink" Target="http://www.autism-india.org/history.php" TargetMode="External"/><Relationship Id="rId11" Type="http://schemas.openxmlformats.org/officeDocument/2006/relationships/hyperlink" Target="https://adultautismcenter.org/" TargetMode="External"/><Relationship Id="rId10" Type="http://schemas.openxmlformats.org/officeDocument/2006/relationships/hyperlink" Target="https://latikaroy.org/" TargetMode="External"/><Relationship Id="rId13" Type="http://schemas.openxmlformats.org/officeDocument/2006/relationships/hyperlink" Target="https://www.autismconnect.com/directory/centre-for-autism-%E2%80%93-bhubaneswar,-odisha-in-india-17859-directory" TargetMode="External"/><Relationship Id="rId12" Type="http://schemas.openxmlformats.org/officeDocument/2006/relationships/hyperlink" Target="https://www.diyafoundation-india.org/about-us/" TargetMode="External"/><Relationship Id="rId15" Type="http://schemas.openxmlformats.org/officeDocument/2006/relationships/hyperlink" Target="https://arvindfoundation.org/" TargetMode="External"/><Relationship Id="rId14" Type="http://schemas.openxmlformats.org/officeDocument/2006/relationships/hyperlink" Target="https://www.indiaautismcenter.org/" TargetMode="External"/><Relationship Id="rId17" Type="http://schemas.openxmlformats.org/officeDocument/2006/relationships/hyperlink" Target="https://www.v-excel.org/home/index.php" TargetMode="External"/><Relationship Id="rId16" Type="http://schemas.openxmlformats.org/officeDocument/2006/relationships/hyperlink" Target="https://prasannaautismcentre.in/" TargetMode="External"/><Relationship Id="rId1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amarseva.org/institute-based-rehabilitation/" TargetMode="External"/><Relationship Id="rId2" Type="http://schemas.openxmlformats.org/officeDocument/2006/relationships/hyperlink" Target="https://sakshamautism.com/" TargetMode="External"/><Relationship Id="rId3" Type="http://schemas.openxmlformats.org/officeDocument/2006/relationships/hyperlink" Target="https://bhabnatrust.org/" TargetMode="External"/><Relationship Id="rId4" Type="http://schemas.openxmlformats.org/officeDocument/2006/relationships/hyperlink" Target="https://www.nabdelhi.in/" TargetMode="External"/><Relationship Id="rId9" Type="http://schemas.openxmlformats.org/officeDocument/2006/relationships/hyperlink" Target="https://latikaroy.org/" TargetMode="External"/><Relationship Id="rId5" Type="http://schemas.openxmlformats.org/officeDocument/2006/relationships/hyperlink" Target="https://tamana.ngo/media-coverage/" TargetMode="External"/><Relationship Id="rId6" Type="http://schemas.openxmlformats.org/officeDocument/2006/relationships/hyperlink" Target="https://www.sparksautismschool.com/hostel.php" TargetMode="External"/><Relationship Id="rId7" Type="http://schemas.openxmlformats.org/officeDocument/2006/relationships/hyperlink" Target="http://www.autism-india.org/history.php" TargetMode="External"/><Relationship Id="rId8" Type="http://schemas.openxmlformats.org/officeDocument/2006/relationships/hyperlink" Target="https://adhar.org/adhar-today/" TargetMode="External"/><Relationship Id="rId11" Type="http://schemas.openxmlformats.org/officeDocument/2006/relationships/hyperlink" Target="https://www.diyafoundation-india.org/about-us/" TargetMode="External"/><Relationship Id="rId10" Type="http://schemas.openxmlformats.org/officeDocument/2006/relationships/hyperlink" Target="https://adultautismcenter.org/" TargetMode="External"/><Relationship Id="rId13" Type="http://schemas.openxmlformats.org/officeDocument/2006/relationships/hyperlink" Target="https://www.indiaautismcenter.org/" TargetMode="External"/><Relationship Id="rId12" Type="http://schemas.openxmlformats.org/officeDocument/2006/relationships/hyperlink" Target="https://www.autismconnect.com/directory/centre-for-autism-%E2%80%93-bhubaneswar,-odisha-in-india-17859-directory" TargetMode="External"/><Relationship Id="rId15" Type="http://schemas.openxmlformats.org/officeDocument/2006/relationships/hyperlink" Target="https://prasannaautismcentre.in/" TargetMode="External"/><Relationship Id="rId14" Type="http://schemas.openxmlformats.org/officeDocument/2006/relationships/hyperlink" Target="https://arvindfoundation.org/" TargetMode="External"/><Relationship Id="rId17" Type="http://schemas.openxmlformats.org/officeDocument/2006/relationships/hyperlink" Target="https://nirvanaworld.org/" TargetMode="External"/><Relationship Id="rId16" Type="http://schemas.openxmlformats.org/officeDocument/2006/relationships/hyperlink" Target="https://yourstory.com/2015/08/sampoorna" TargetMode="External"/><Relationship Id="rId19" Type="http://schemas.openxmlformats.org/officeDocument/2006/relationships/drawing" Target="../drawings/drawing3.xml"/><Relationship Id="rId18" Type="http://schemas.openxmlformats.org/officeDocument/2006/relationships/hyperlink" Target="https://prafulloorja.or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3" max="3" width="15.63"/>
    <col customWidth="1" min="4" max="4" width="20.88"/>
    <col customWidth="1" min="5" max="5" width="43.13"/>
    <col customWidth="1" min="6" max="6" width="43.38"/>
    <col customWidth="1" min="7" max="7" width="53.13"/>
    <col customWidth="1" min="8" max="8" width="22.88"/>
    <col customWidth="1" min="9" max="9" width="42.13"/>
    <col customWidth="1" min="10" max="10" width="14.88"/>
    <col customWidth="1" min="11" max="11" width="21.63"/>
    <col customWidth="1" min="12" max="12" width="20.25"/>
    <col customWidth="1" min="14" max="19" width="18.0"/>
    <col customWidth="1" min="20" max="20" width="20.13"/>
    <col customWidth="1" min="21" max="21" width="18.13"/>
    <col customWidth="1" min="22" max="22" width="32.13"/>
    <col customWidth="1" min="23" max="23" width="16.38"/>
    <col customWidth="1" min="24" max="24" width="17.75"/>
  </cols>
  <sheetData>
    <row r="1">
      <c r="A1" s="1"/>
      <c r="B1" s="2"/>
      <c r="C1" s="3"/>
      <c r="D1" s="4" t="s">
        <v>0</v>
      </c>
      <c r="E1" s="5" t="s">
        <v>1</v>
      </c>
      <c r="F1" s="2"/>
      <c r="G1" s="2"/>
      <c r="H1" s="2"/>
      <c r="I1" s="2"/>
      <c r="J1" s="2"/>
      <c r="K1" s="2"/>
      <c r="L1" s="2"/>
      <c r="M1" s="2"/>
      <c r="N1" s="2"/>
      <c r="O1" s="2"/>
      <c r="P1" s="2"/>
      <c r="Q1" s="2"/>
      <c r="R1" s="2"/>
      <c r="S1" s="2"/>
      <c r="T1" s="2"/>
      <c r="U1" s="2"/>
      <c r="V1" s="2"/>
      <c r="W1" s="3"/>
      <c r="X1" s="6"/>
    </row>
    <row r="2">
      <c r="A2" s="7"/>
      <c r="C2" s="8"/>
      <c r="D2" s="9"/>
      <c r="E2" s="10"/>
      <c r="F2" s="11"/>
      <c r="G2" s="11"/>
      <c r="H2" s="11"/>
      <c r="I2" s="11"/>
      <c r="J2" s="11"/>
      <c r="K2" s="11"/>
      <c r="L2" s="11"/>
      <c r="M2" s="11"/>
      <c r="N2" s="11"/>
      <c r="O2" s="11"/>
      <c r="P2" s="11"/>
      <c r="Q2" s="11"/>
      <c r="R2" s="11"/>
      <c r="S2" s="11"/>
      <c r="T2" s="11"/>
      <c r="U2" s="11"/>
      <c r="V2" s="11"/>
      <c r="W2" s="12"/>
      <c r="X2" s="6"/>
    </row>
    <row r="3">
      <c r="A3" s="7"/>
      <c r="C3" s="8"/>
      <c r="D3" s="9"/>
      <c r="E3" s="13" t="s">
        <v>2</v>
      </c>
      <c r="F3" s="14"/>
      <c r="G3" s="14"/>
      <c r="H3" s="14"/>
      <c r="I3" s="14"/>
      <c r="J3" s="14"/>
      <c r="K3" s="15"/>
      <c r="L3" s="13" t="s">
        <v>3</v>
      </c>
      <c r="M3" s="14"/>
      <c r="N3" s="14"/>
      <c r="O3" s="14"/>
      <c r="P3" s="14"/>
      <c r="Q3" s="15"/>
      <c r="R3" s="16"/>
      <c r="S3" s="16"/>
      <c r="T3" s="17" t="s">
        <v>4</v>
      </c>
      <c r="U3" s="14"/>
      <c r="V3" s="14"/>
      <c r="W3" s="15"/>
      <c r="X3" s="18" t="s">
        <v>5</v>
      </c>
    </row>
    <row r="4">
      <c r="A4" s="7"/>
      <c r="C4" s="8"/>
      <c r="D4" s="9"/>
      <c r="E4" s="19" t="s">
        <v>6</v>
      </c>
      <c r="F4" s="14"/>
      <c r="G4" s="14"/>
      <c r="H4" s="14"/>
      <c r="I4" s="15"/>
      <c r="J4" s="20" t="s">
        <v>7</v>
      </c>
      <c r="K4" s="21" t="s">
        <v>8</v>
      </c>
      <c r="L4" s="22" t="s">
        <v>9</v>
      </c>
      <c r="M4" s="15"/>
      <c r="N4" s="22" t="s">
        <v>10</v>
      </c>
      <c r="O4" s="14"/>
      <c r="P4" s="14"/>
      <c r="Q4" s="14"/>
      <c r="R4" s="14"/>
      <c r="S4" s="15"/>
      <c r="T4" s="22" t="s">
        <v>11</v>
      </c>
      <c r="U4" s="15"/>
      <c r="V4" s="22" t="s">
        <v>12</v>
      </c>
      <c r="W4" s="15"/>
    </row>
    <row r="5">
      <c r="A5" s="7"/>
      <c r="C5" s="8"/>
      <c r="D5" s="9"/>
      <c r="E5" s="23" t="s">
        <v>13</v>
      </c>
      <c r="F5" s="23" t="s">
        <v>14</v>
      </c>
      <c r="G5" s="24" t="s">
        <v>15</v>
      </c>
      <c r="H5" s="23" t="s">
        <v>16</v>
      </c>
      <c r="I5" s="24" t="s">
        <v>17</v>
      </c>
      <c r="J5" s="9"/>
      <c r="K5" s="9"/>
      <c r="L5" s="25" t="s">
        <v>18</v>
      </c>
      <c r="M5" s="26" t="s">
        <v>19</v>
      </c>
      <c r="N5" s="27" t="s">
        <v>20</v>
      </c>
      <c r="O5" s="28" t="s">
        <v>21</v>
      </c>
      <c r="P5" s="28" t="s">
        <v>22</v>
      </c>
      <c r="Q5" s="27" t="s">
        <v>23</v>
      </c>
      <c r="R5" s="27" t="s">
        <v>24</v>
      </c>
      <c r="S5" s="27" t="s">
        <v>25</v>
      </c>
      <c r="T5" s="29" t="s">
        <v>26</v>
      </c>
      <c r="U5" s="25" t="s">
        <v>27</v>
      </c>
      <c r="V5" s="26" t="s">
        <v>28</v>
      </c>
      <c r="W5" s="30" t="s">
        <v>29</v>
      </c>
    </row>
    <row r="6" ht="40.5" customHeight="1">
      <c r="A6" s="10"/>
      <c r="B6" s="11"/>
      <c r="C6" s="12"/>
      <c r="D6" s="31"/>
      <c r="E6" s="31"/>
      <c r="F6" s="31"/>
      <c r="G6" s="31"/>
      <c r="H6" s="31"/>
      <c r="I6" s="31"/>
      <c r="J6" s="31"/>
      <c r="K6" s="31"/>
      <c r="L6" s="31"/>
      <c r="M6" s="31"/>
      <c r="N6" s="31"/>
      <c r="O6" s="31"/>
      <c r="P6" s="31"/>
      <c r="Q6" s="31"/>
      <c r="R6" s="31"/>
      <c r="S6" s="31"/>
      <c r="T6" s="31"/>
      <c r="U6" s="31"/>
      <c r="V6" s="31"/>
      <c r="W6" s="31"/>
    </row>
    <row r="7">
      <c r="A7" s="32" t="s">
        <v>30</v>
      </c>
      <c r="B7" s="33" t="s">
        <v>31</v>
      </c>
      <c r="C7" s="34" t="s">
        <v>32</v>
      </c>
      <c r="D7" s="35" t="s">
        <v>33</v>
      </c>
      <c r="E7" s="36" t="s">
        <v>34</v>
      </c>
      <c r="F7" s="36" t="s">
        <v>35</v>
      </c>
      <c r="G7" s="36" t="s">
        <v>36</v>
      </c>
      <c r="H7" s="36" t="s">
        <v>37</v>
      </c>
      <c r="I7" s="36" t="s">
        <v>38</v>
      </c>
      <c r="J7" s="37">
        <v>200.0</v>
      </c>
      <c r="K7" s="38" t="s">
        <v>39</v>
      </c>
      <c r="L7" s="39" t="b">
        <v>0</v>
      </c>
      <c r="M7" s="40" t="s">
        <v>40</v>
      </c>
      <c r="N7" s="41" t="b">
        <v>1</v>
      </c>
      <c r="O7" s="40" t="s">
        <v>40</v>
      </c>
      <c r="P7" s="40" t="s">
        <v>40</v>
      </c>
      <c r="Q7" s="41" t="b">
        <v>1</v>
      </c>
      <c r="R7" s="40" t="s">
        <v>40</v>
      </c>
      <c r="S7" s="40" t="s">
        <v>41</v>
      </c>
      <c r="T7" s="41" t="b">
        <v>0</v>
      </c>
      <c r="U7" s="41" t="b">
        <v>1</v>
      </c>
      <c r="V7" s="42" t="b">
        <v>1</v>
      </c>
      <c r="W7" s="43" t="b">
        <v>1</v>
      </c>
      <c r="X7" s="44">
        <v>0.0</v>
      </c>
    </row>
    <row r="8">
      <c r="A8" s="9"/>
      <c r="B8" s="9"/>
      <c r="C8" s="9"/>
      <c r="D8" s="35" t="s">
        <v>42</v>
      </c>
      <c r="E8" s="37" t="s">
        <v>43</v>
      </c>
      <c r="F8" s="37" t="s">
        <v>44</v>
      </c>
      <c r="G8" s="37" t="s">
        <v>45</v>
      </c>
      <c r="H8" s="37" t="s">
        <v>46</v>
      </c>
      <c r="I8" s="37" t="s">
        <v>47</v>
      </c>
      <c r="J8" s="37">
        <v>6.0</v>
      </c>
      <c r="K8" s="40" t="s">
        <v>41</v>
      </c>
      <c r="L8" s="39" t="b">
        <v>0</v>
      </c>
      <c r="M8" s="40" t="s">
        <v>48</v>
      </c>
      <c r="N8" s="41" t="b">
        <v>1</v>
      </c>
      <c r="O8" s="40" t="s">
        <v>48</v>
      </c>
      <c r="P8" s="40" t="s">
        <v>48</v>
      </c>
      <c r="Q8" s="45" t="b">
        <v>0</v>
      </c>
      <c r="R8" s="40" t="s">
        <v>40</v>
      </c>
      <c r="S8" s="40" t="s">
        <v>41</v>
      </c>
      <c r="T8" s="41" t="b">
        <v>0</v>
      </c>
      <c r="U8" s="41" t="b">
        <v>0</v>
      </c>
      <c r="V8" s="42" t="b">
        <v>0</v>
      </c>
      <c r="W8" s="42" t="b">
        <v>0</v>
      </c>
      <c r="X8" s="44">
        <v>10000.0</v>
      </c>
    </row>
    <row r="9">
      <c r="A9" s="9"/>
      <c r="B9" s="9"/>
      <c r="C9" s="9"/>
      <c r="D9" s="46" t="s">
        <v>49</v>
      </c>
      <c r="E9" s="37" t="s">
        <v>50</v>
      </c>
      <c r="F9" s="37" t="s">
        <v>51</v>
      </c>
      <c r="G9" s="36" t="s">
        <v>52</v>
      </c>
      <c r="H9" s="37" t="s">
        <v>53</v>
      </c>
      <c r="I9" s="37" t="s">
        <v>54</v>
      </c>
      <c r="J9" s="37">
        <v>10.0</v>
      </c>
      <c r="K9" s="40" t="s">
        <v>41</v>
      </c>
      <c r="L9" s="39" t="b">
        <v>0</v>
      </c>
      <c r="M9" s="38" t="s">
        <v>39</v>
      </c>
      <c r="N9" s="41" t="b">
        <v>1</v>
      </c>
      <c r="O9" s="40" t="s">
        <v>48</v>
      </c>
      <c r="P9" s="40" t="s">
        <v>41</v>
      </c>
      <c r="Q9" s="41" t="b">
        <v>1</v>
      </c>
      <c r="R9" s="40" t="s">
        <v>40</v>
      </c>
      <c r="S9" s="40" t="s">
        <v>41</v>
      </c>
      <c r="T9" s="41" t="b">
        <v>1</v>
      </c>
      <c r="U9" s="41" t="b">
        <v>1</v>
      </c>
      <c r="V9" s="42" t="b">
        <v>1</v>
      </c>
      <c r="W9" s="42" t="b">
        <v>0</v>
      </c>
      <c r="X9" s="44">
        <v>450000.0</v>
      </c>
    </row>
    <row r="10">
      <c r="A10" s="9"/>
      <c r="B10" s="9"/>
      <c r="C10" s="9"/>
      <c r="D10" s="47" t="s">
        <v>55</v>
      </c>
      <c r="E10" s="37" t="s">
        <v>56</v>
      </c>
      <c r="F10" s="37" t="s">
        <v>57</v>
      </c>
      <c r="G10" s="36" t="s">
        <v>58</v>
      </c>
      <c r="H10" s="37" t="s">
        <v>59</v>
      </c>
      <c r="I10" s="36" t="s">
        <v>60</v>
      </c>
      <c r="J10" s="37">
        <v>35.0</v>
      </c>
      <c r="K10" s="40" t="s">
        <v>41</v>
      </c>
      <c r="L10" s="39" t="b">
        <v>0</v>
      </c>
      <c r="M10" s="40" t="s">
        <v>41</v>
      </c>
      <c r="N10" s="41" t="b">
        <v>1</v>
      </c>
      <c r="O10" s="38" t="s">
        <v>39</v>
      </c>
      <c r="P10" s="40" t="s">
        <v>41</v>
      </c>
      <c r="Q10" s="41" t="b">
        <v>1</v>
      </c>
      <c r="R10" s="40" t="s">
        <v>41</v>
      </c>
      <c r="S10" s="38" t="s">
        <v>39</v>
      </c>
      <c r="T10" s="41" t="b">
        <v>1</v>
      </c>
      <c r="U10" s="41" t="b">
        <v>1</v>
      </c>
      <c r="V10" s="42" t="b">
        <v>0</v>
      </c>
      <c r="W10" s="42" t="b">
        <v>0</v>
      </c>
      <c r="X10" s="44">
        <v>20000.0</v>
      </c>
    </row>
    <row r="11">
      <c r="A11" s="9"/>
      <c r="B11" s="9"/>
      <c r="C11" s="9"/>
      <c r="D11" s="48" t="s">
        <v>61</v>
      </c>
      <c r="E11" s="36" t="s">
        <v>62</v>
      </c>
      <c r="F11" s="36" t="s">
        <v>63</v>
      </c>
      <c r="G11" s="36" t="s">
        <v>64</v>
      </c>
      <c r="H11" s="36" t="s">
        <v>65</v>
      </c>
      <c r="I11" s="36" t="s">
        <v>66</v>
      </c>
      <c r="J11" s="36">
        <v>40.0</v>
      </c>
      <c r="K11" s="40" t="s">
        <v>40</v>
      </c>
      <c r="L11" s="39" t="b">
        <v>0</v>
      </c>
      <c r="M11" s="40" t="s">
        <v>41</v>
      </c>
      <c r="N11" s="41" t="b">
        <v>0</v>
      </c>
      <c r="O11" s="40" t="s">
        <v>40</v>
      </c>
      <c r="P11" s="40" t="s">
        <v>40</v>
      </c>
      <c r="Q11" s="41" t="b">
        <v>1</v>
      </c>
      <c r="R11" s="40" t="s">
        <v>41</v>
      </c>
      <c r="S11" s="40" t="s">
        <v>40</v>
      </c>
      <c r="T11" s="41" t="b">
        <v>0</v>
      </c>
      <c r="U11" s="41" t="b">
        <v>1</v>
      </c>
      <c r="V11" s="42" t="b">
        <v>0</v>
      </c>
      <c r="W11" s="42" t="b">
        <v>0</v>
      </c>
      <c r="X11" s="49">
        <v>80000.0</v>
      </c>
    </row>
    <row r="12">
      <c r="A12" s="9"/>
      <c r="B12" s="9"/>
      <c r="C12" s="9"/>
      <c r="D12" s="35" t="s">
        <v>67</v>
      </c>
      <c r="E12" s="50" t="s">
        <v>68</v>
      </c>
      <c r="F12" s="51" t="s">
        <v>45</v>
      </c>
      <c r="G12" s="36" t="s">
        <v>69</v>
      </c>
      <c r="H12" s="50" t="s">
        <v>70</v>
      </c>
      <c r="I12" s="50" t="s">
        <v>71</v>
      </c>
      <c r="J12" s="52">
        <v>300.0</v>
      </c>
      <c r="K12" s="40" t="s">
        <v>41</v>
      </c>
      <c r="L12" s="41" t="b">
        <v>0</v>
      </c>
      <c r="M12" s="38" t="s">
        <v>39</v>
      </c>
      <c r="N12" s="41" t="b">
        <v>0</v>
      </c>
      <c r="O12" s="40" t="s">
        <v>40</v>
      </c>
      <c r="P12" s="40" t="s">
        <v>41</v>
      </c>
      <c r="Q12" s="41" t="b">
        <v>1</v>
      </c>
      <c r="R12" s="40" t="s">
        <v>40</v>
      </c>
      <c r="S12" s="40" t="s">
        <v>40</v>
      </c>
      <c r="T12" s="41" t="b">
        <v>1</v>
      </c>
      <c r="U12" s="41" t="b">
        <v>0</v>
      </c>
      <c r="V12" s="42" t="b">
        <v>0</v>
      </c>
      <c r="W12" s="42" t="b">
        <v>0</v>
      </c>
      <c r="X12" s="44">
        <v>40000.0</v>
      </c>
    </row>
    <row r="13">
      <c r="A13" s="9"/>
      <c r="B13" s="9"/>
      <c r="C13" s="9"/>
      <c r="D13" s="53" t="s">
        <v>72</v>
      </c>
      <c r="E13" s="36" t="s">
        <v>73</v>
      </c>
      <c r="F13" s="36" t="s">
        <v>74</v>
      </c>
      <c r="G13" s="36" t="s">
        <v>75</v>
      </c>
      <c r="H13" s="36" t="s">
        <v>76</v>
      </c>
      <c r="I13" s="36" t="s">
        <v>77</v>
      </c>
      <c r="J13" s="37">
        <v>150.0</v>
      </c>
      <c r="K13" s="40" t="s">
        <v>41</v>
      </c>
      <c r="L13" s="54" t="b">
        <v>0</v>
      </c>
      <c r="M13" s="40" t="s">
        <v>40</v>
      </c>
      <c r="N13" s="45" t="b">
        <v>0</v>
      </c>
      <c r="O13" s="40" t="s">
        <v>40</v>
      </c>
      <c r="P13" s="40" t="s">
        <v>41</v>
      </c>
      <c r="Q13" s="55" t="b">
        <v>1</v>
      </c>
      <c r="R13" s="40" t="s">
        <v>48</v>
      </c>
      <c r="S13" s="40" t="s">
        <v>41</v>
      </c>
      <c r="T13" s="55" t="b">
        <v>1</v>
      </c>
      <c r="U13" s="55" t="b">
        <v>1</v>
      </c>
      <c r="V13" s="42" t="b">
        <v>0</v>
      </c>
      <c r="W13" s="42" t="b">
        <v>0</v>
      </c>
      <c r="X13" s="44">
        <v>25000.0</v>
      </c>
    </row>
    <row r="14">
      <c r="A14" s="9"/>
      <c r="B14" s="9"/>
      <c r="C14" s="31"/>
      <c r="D14" s="56" t="s">
        <v>78</v>
      </c>
      <c r="E14" s="57" t="s">
        <v>79</v>
      </c>
      <c r="F14" s="57" t="s">
        <v>80</v>
      </c>
      <c r="G14" s="58" t="s">
        <v>81</v>
      </c>
      <c r="H14" s="51" t="s">
        <v>45</v>
      </c>
      <c r="I14" s="57" t="s">
        <v>82</v>
      </c>
      <c r="J14" s="57">
        <v>50.0</v>
      </c>
      <c r="K14" s="40" t="s">
        <v>41</v>
      </c>
      <c r="L14" s="59" t="b">
        <v>1</v>
      </c>
      <c r="M14" s="38" t="s">
        <v>39</v>
      </c>
      <c r="N14" s="41" t="b">
        <v>0</v>
      </c>
      <c r="O14" s="40" t="s">
        <v>40</v>
      </c>
      <c r="P14" s="40" t="s">
        <v>41</v>
      </c>
      <c r="Q14" s="41" t="b">
        <v>1</v>
      </c>
      <c r="R14" s="40" t="s">
        <v>40</v>
      </c>
      <c r="S14" s="40" t="s">
        <v>40</v>
      </c>
      <c r="T14" s="41" t="b">
        <v>1</v>
      </c>
      <c r="U14" s="41" t="b">
        <v>1</v>
      </c>
      <c r="V14" s="60" t="b">
        <v>1</v>
      </c>
      <c r="W14" s="42" t="b">
        <v>1</v>
      </c>
      <c r="X14" s="44">
        <v>0.0</v>
      </c>
    </row>
    <row r="15" ht="64.5" customHeight="1">
      <c r="A15" s="9"/>
      <c r="B15" s="9"/>
      <c r="C15" s="34" t="s">
        <v>83</v>
      </c>
      <c r="D15" s="46" t="s">
        <v>84</v>
      </c>
      <c r="E15" s="61" t="s">
        <v>85</v>
      </c>
      <c r="F15" s="62" t="s">
        <v>45</v>
      </c>
      <c r="G15" s="61" t="s">
        <v>86</v>
      </c>
      <c r="H15" s="61" t="s">
        <v>87</v>
      </c>
      <c r="I15" s="61" t="s">
        <v>88</v>
      </c>
      <c r="J15" s="63">
        <v>60.0</v>
      </c>
      <c r="K15" s="38" t="s">
        <v>39</v>
      </c>
      <c r="L15" s="39" t="b">
        <v>0</v>
      </c>
      <c r="M15" s="40" t="s">
        <v>41</v>
      </c>
      <c r="N15" s="55" t="b">
        <v>1</v>
      </c>
      <c r="O15" s="38" t="s">
        <v>39</v>
      </c>
      <c r="P15" s="40" t="s">
        <v>41</v>
      </c>
      <c r="Q15" s="55" t="b">
        <v>1</v>
      </c>
      <c r="R15" s="40" t="s">
        <v>48</v>
      </c>
      <c r="S15" s="40" t="s">
        <v>48</v>
      </c>
      <c r="T15" s="41" t="b">
        <v>1</v>
      </c>
      <c r="U15" s="41" t="b">
        <v>1</v>
      </c>
      <c r="V15" s="64" t="b">
        <v>1</v>
      </c>
      <c r="W15" s="42" t="b">
        <v>0</v>
      </c>
      <c r="X15" s="52">
        <v>25000.0</v>
      </c>
    </row>
    <row r="16" ht="111.0" customHeight="1">
      <c r="A16" s="9"/>
      <c r="B16" s="65"/>
      <c r="C16" s="65"/>
      <c r="D16" s="66" t="s">
        <v>89</v>
      </c>
      <c r="E16" s="67" t="s">
        <v>45</v>
      </c>
      <c r="F16" s="67" t="s">
        <v>90</v>
      </c>
      <c r="G16" s="67" t="s">
        <v>45</v>
      </c>
      <c r="H16" s="67" t="s">
        <v>45</v>
      </c>
      <c r="I16" s="67" t="s">
        <v>91</v>
      </c>
      <c r="J16" s="68">
        <v>300.0</v>
      </c>
      <c r="K16" s="69" t="s">
        <v>39</v>
      </c>
      <c r="L16" s="70" t="b">
        <v>1</v>
      </c>
      <c r="M16" s="71" t="s">
        <v>48</v>
      </c>
      <c r="N16" s="72" t="b">
        <v>1</v>
      </c>
      <c r="O16" s="69" t="s">
        <v>39</v>
      </c>
      <c r="P16" s="71" t="s">
        <v>41</v>
      </c>
      <c r="Q16" s="72" t="b">
        <v>1</v>
      </c>
      <c r="R16" s="71" t="s">
        <v>40</v>
      </c>
      <c r="S16" s="71" t="s">
        <v>40</v>
      </c>
      <c r="T16" s="73" t="b">
        <v>1</v>
      </c>
      <c r="U16" s="73" t="b">
        <v>0</v>
      </c>
      <c r="V16" s="74" t="b">
        <v>1</v>
      </c>
      <c r="W16" s="75" t="b">
        <v>1</v>
      </c>
      <c r="X16" s="76">
        <v>17000.0</v>
      </c>
    </row>
    <row r="17">
      <c r="A17" s="9"/>
      <c r="B17" s="77" t="s">
        <v>92</v>
      </c>
      <c r="C17" s="78" t="s">
        <v>93</v>
      </c>
      <c r="D17" s="79" t="s">
        <v>94</v>
      </c>
      <c r="E17" s="80" t="s">
        <v>95</v>
      </c>
      <c r="F17" s="80" t="s">
        <v>45</v>
      </c>
      <c r="G17" s="80" t="s">
        <v>96</v>
      </c>
      <c r="H17" s="80" t="s">
        <v>97</v>
      </c>
      <c r="I17" s="80" t="s">
        <v>98</v>
      </c>
      <c r="J17" s="81">
        <v>1000.0</v>
      </c>
      <c r="K17" s="82" t="s">
        <v>40</v>
      </c>
      <c r="L17" s="81" t="b">
        <v>1</v>
      </c>
      <c r="M17" s="83" t="s">
        <v>39</v>
      </c>
      <c r="N17" s="84" t="b">
        <v>1</v>
      </c>
      <c r="O17" s="83" t="s">
        <v>39</v>
      </c>
      <c r="P17" s="82" t="s">
        <v>48</v>
      </c>
      <c r="Q17" s="85" t="b">
        <v>1</v>
      </c>
      <c r="R17" s="82" t="s">
        <v>40</v>
      </c>
      <c r="S17" s="82" t="s">
        <v>40</v>
      </c>
      <c r="T17" s="84" t="b">
        <v>0</v>
      </c>
      <c r="U17" s="84" t="b">
        <v>0</v>
      </c>
      <c r="V17" s="86" t="b">
        <v>1</v>
      </c>
      <c r="W17" s="87" t="b">
        <v>1</v>
      </c>
      <c r="X17" s="81">
        <v>5000.0</v>
      </c>
    </row>
    <row r="18" ht="129.0" customHeight="1">
      <c r="A18" s="9"/>
      <c r="B18" s="9"/>
      <c r="C18" s="9"/>
      <c r="D18" s="46" t="s">
        <v>99</v>
      </c>
      <c r="E18" s="37" t="s">
        <v>100</v>
      </c>
      <c r="F18" s="37" t="s">
        <v>45</v>
      </c>
      <c r="G18" s="37" t="s">
        <v>101</v>
      </c>
      <c r="H18" s="37" t="s">
        <v>102</v>
      </c>
      <c r="I18" s="37" t="s">
        <v>103</v>
      </c>
      <c r="J18" s="52">
        <v>40.0</v>
      </c>
      <c r="K18" s="40" t="s">
        <v>40</v>
      </c>
      <c r="L18" s="52" t="b">
        <v>1</v>
      </c>
      <c r="M18" s="40" t="s">
        <v>40</v>
      </c>
      <c r="N18" s="41" t="b">
        <v>1</v>
      </c>
      <c r="O18" s="40" t="s">
        <v>41</v>
      </c>
      <c r="P18" s="40" t="s">
        <v>41</v>
      </c>
      <c r="Q18" s="54" t="b">
        <v>1</v>
      </c>
      <c r="R18" s="38" t="s">
        <v>39</v>
      </c>
      <c r="S18" s="40" t="s">
        <v>41</v>
      </c>
      <c r="T18" s="41" t="b">
        <v>0</v>
      </c>
      <c r="U18" s="41" t="b">
        <v>0</v>
      </c>
      <c r="V18" s="42" t="b">
        <v>0</v>
      </c>
      <c r="W18" s="42" t="b">
        <v>0</v>
      </c>
      <c r="X18" s="52">
        <v>10000.0</v>
      </c>
    </row>
    <row r="19" ht="151.5" customHeight="1">
      <c r="A19" s="9"/>
      <c r="B19" s="9"/>
      <c r="C19" s="9"/>
      <c r="D19" s="35" t="s">
        <v>104</v>
      </c>
      <c r="E19" s="62" t="s">
        <v>45</v>
      </c>
      <c r="F19" s="62" t="s">
        <v>45</v>
      </c>
      <c r="G19" s="88" t="s">
        <v>105</v>
      </c>
      <c r="H19" s="62" t="s">
        <v>45</v>
      </c>
      <c r="I19" s="62" t="s">
        <v>45</v>
      </c>
      <c r="J19" s="52">
        <v>100.0</v>
      </c>
      <c r="K19" s="40" t="s">
        <v>40</v>
      </c>
      <c r="L19" s="52" t="b">
        <v>1</v>
      </c>
      <c r="M19" s="40" t="s">
        <v>48</v>
      </c>
      <c r="N19" s="41" t="b">
        <v>1</v>
      </c>
      <c r="O19" s="38" t="s">
        <v>39</v>
      </c>
      <c r="P19" s="40" t="s">
        <v>41</v>
      </c>
      <c r="Q19" s="54" t="b">
        <v>1</v>
      </c>
      <c r="R19" s="40" t="s">
        <v>48</v>
      </c>
      <c r="S19" s="40" t="s">
        <v>41</v>
      </c>
      <c r="T19" s="41" t="b">
        <v>0</v>
      </c>
      <c r="U19" s="41" t="b">
        <v>0</v>
      </c>
      <c r="V19" s="42" t="b">
        <v>0</v>
      </c>
      <c r="W19" s="42" t="b">
        <v>0</v>
      </c>
      <c r="X19" s="52">
        <v>8000.0</v>
      </c>
    </row>
    <row r="20" ht="85.5" customHeight="1">
      <c r="A20" s="9"/>
      <c r="B20" s="9"/>
      <c r="C20" s="9"/>
      <c r="D20" s="46" t="s">
        <v>106</v>
      </c>
      <c r="E20" s="62" t="s">
        <v>45</v>
      </c>
      <c r="F20" s="88" t="s">
        <v>107</v>
      </c>
      <c r="G20" s="62" t="s">
        <v>45</v>
      </c>
      <c r="H20" s="62" t="s">
        <v>45</v>
      </c>
      <c r="I20" s="37" t="s">
        <v>108</v>
      </c>
      <c r="J20" s="52">
        <v>200.0</v>
      </c>
      <c r="K20" s="40" t="s">
        <v>41</v>
      </c>
      <c r="L20" s="39" t="b">
        <v>0</v>
      </c>
      <c r="M20" s="40" t="s">
        <v>41</v>
      </c>
      <c r="N20" s="41" t="b">
        <v>0</v>
      </c>
      <c r="O20" s="38" t="s">
        <v>39</v>
      </c>
      <c r="P20" s="40" t="s">
        <v>41</v>
      </c>
      <c r="Q20" s="54" t="b">
        <v>1</v>
      </c>
      <c r="R20" s="40" t="s">
        <v>40</v>
      </c>
      <c r="S20" s="40" t="s">
        <v>41</v>
      </c>
      <c r="T20" s="41" t="b">
        <v>0</v>
      </c>
      <c r="U20" s="41" t="b">
        <v>0</v>
      </c>
      <c r="V20" s="42" t="b">
        <v>0</v>
      </c>
      <c r="W20" s="42" t="b">
        <v>0</v>
      </c>
      <c r="X20" s="52">
        <v>15000.0</v>
      </c>
    </row>
    <row r="21" ht="76.5" customHeight="1">
      <c r="A21" s="9"/>
      <c r="B21" s="9"/>
      <c r="C21" s="9"/>
      <c r="D21" s="46" t="s">
        <v>109</v>
      </c>
      <c r="E21" s="36" t="s">
        <v>110</v>
      </c>
      <c r="F21" s="36" t="s">
        <v>111</v>
      </c>
      <c r="G21" s="36" t="s">
        <v>112</v>
      </c>
      <c r="H21" s="36" t="s">
        <v>113</v>
      </c>
      <c r="I21" s="36" t="s">
        <v>114</v>
      </c>
      <c r="J21" s="52">
        <v>43.0</v>
      </c>
      <c r="K21" s="40" t="s">
        <v>41</v>
      </c>
      <c r="L21" s="39" t="b">
        <v>0</v>
      </c>
      <c r="M21" s="38" t="s">
        <v>39</v>
      </c>
      <c r="N21" s="41" t="b">
        <v>1</v>
      </c>
      <c r="O21" s="38" t="s">
        <v>39</v>
      </c>
      <c r="P21" s="40" t="s">
        <v>48</v>
      </c>
      <c r="Q21" s="54" t="b">
        <v>1</v>
      </c>
      <c r="R21" s="40" t="s">
        <v>40</v>
      </c>
      <c r="S21" s="40" t="s">
        <v>41</v>
      </c>
      <c r="T21" s="41" t="b">
        <v>0</v>
      </c>
      <c r="U21" s="41" t="b">
        <v>1</v>
      </c>
      <c r="V21" s="42" t="b">
        <v>0</v>
      </c>
      <c r="W21" s="42" t="b">
        <v>0</v>
      </c>
      <c r="X21" s="52">
        <v>12000.0</v>
      </c>
    </row>
    <row r="22" ht="76.5" customHeight="1">
      <c r="A22" s="9"/>
      <c r="B22" s="9"/>
      <c r="C22" s="9"/>
      <c r="D22" s="46" t="s">
        <v>115</v>
      </c>
      <c r="E22" s="36" t="s">
        <v>116</v>
      </c>
      <c r="F22" s="62" t="s">
        <v>45</v>
      </c>
      <c r="G22" s="36" t="s">
        <v>117</v>
      </c>
      <c r="H22" s="36" t="s">
        <v>118</v>
      </c>
      <c r="I22" s="36" t="s">
        <v>119</v>
      </c>
      <c r="J22" s="52">
        <v>140.0</v>
      </c>
      <c r="K22" s="40" t="s">
        <v>40</v>
      </c>
      <c r="L22" s="39" t="b">
        <v>0</v>
      </c>
      <c r="M22" s="40" t="s">
        <v>40</v>
      </c>
      <c r="N22" s="41" t="b">
        <v>1</v>
      </c>
      <c r="O22" s="40" t="s">
        <v>41</v>
      </c>
      <c r="P22" s="40" t="s">
        <v>41</v>
      </c>
      <c r="Q22" s="54" t="b">
        <v>1</v>
      </c>
      <c r="R22" s="40" t="s">
        <v>40</v>
      </c>
      <c r="S22" s="40" t="s">
        <v>41</v>
      </c>
      <c r="T22" s="41" t="b">
        <v>1</v>
      </c>
      <c r="U22" s="41" t="b">
        <v>1</v>
      </c>
      <c r="V22" s="42" t="b">
        <v>0</v>
      </c>
      <c r="W22" s="42" t="b">
        <v>0</v>
      </c>
      <c r="X22" s="52">
        <v>0.0</v>
      </c>
    </row>
    <row r="23" ht="115.5" customHeight="1">
      <c r="A23" s="9"/>
      <c r="B23" s="9"/>
      <c r="C23" s="9"/>
      <c r="D23" s="35" t="s">
        <v>120</v>
      </c>
      <c r="E23" s="89" t="s">
        <v>121</v>
      </c>
      <c r="F23" s="90" t="s">
        <v>45</v>
      </c>
      <c r="G23" s="37" t="s">
        <v>45</v>
      </c>
      <c r="H23" s="36" t="s">
        <v>122</v>
      </c>
      <c r="I23" s="36" t="s">
        <v>123</v>
      </c>
      <c r="J23" s="37">
        <v>30.0</v>
      </c>
      <c r="K23" s="40" t="s">
        <v>41</v>
      </c>
      <c r="L23" s="39" t="b">
        <v>1</v>
      </c>
      <c r="M23" s="38" t="s">
        <v>39</v>
      </c>
      <c r="N23" s="41" t="b">
        <v>1</v>
      </c>
      <c r="O23" s="40" t="s">
        <v>48</v>
      </c>
      <c r="P23" s="38" t="s">
        <v>39</v>
      </c>
      <c r="Q23" s="54" t="b">
        <v>1</v>
      </c>
      <c r="R23" s="40" t="s">
        <v>40</v>
      </c>
      <c r="S23" s="40" t="s">
        <v>40</v>
      </c>
      <c r="T23" s="41" t="b">
        <v>0</v>
      </c>
      <c r="U23" s="41" t="b">
        <v>0</v>
      </c>
      <c r="V23" s="42" t="b">
        <v>0</v>
      </c>
      <c r="W23" s="42" t="b">
        <v>0</v>
      </c>
      <c r="X23" s="44">
        <v>10000.0</v>
      </c>
    </row>
    <row r="24" ht="115.5" customHeight="1">
      <c r="A24" s="9"/>
      <c r="B24" s="9"/>
      <c r="C24" s="31"/>
      <c r="D24" s="35" t="s">
        <v>124</v>
      </c>
      <c r="E24" s="89" t="s">
        <v>125</v>
      </c>
      <c r="F24" s="90" t="s">
        <v>126</v>
      </c>
      <c r="G24" s="37" t="s">
        <v>127</v>
      </c>
      <c r="H24" s="37" t="s">
        <v>128</v>
      </c>
      <c r="I24" s="37" t="s">
        <v>129</v>
      </c>
      <c r="J24" s="52">
        <v>123.0</v>
      </c>
      <c r="K24" s="40" t="s">
        <v>40</v>
      </c>
      <c r="L24" s="39" t="b">
        <v>0</v>
      </c>
      <c r="M24" s="40" t="s">
        <v>40</v>
      </c>
      <c r="N24" s="41" t="b">
        <v>1</v>
      </c>
      <c r="O24" s="40" t="s">
        <v>40</v>
      </c>
      <c r="P24" s="40" t="s">
        <v>41</v>
      </c>
      <c r="Q24" s="54" t="b">
        <v>1</v>
      </c>
      <c r="R24" s="40" t="s">
        <v>40</v>
      </c>
      <c r="S24" s="40" t="s">
        <v>48</v>
      </c>
      <c r="T24" s="41" t="b">
        <v>0</v>
      </c>
      <c r="U24" s="41" t="b">
        <v>1</v>
      </c>
      <c r="V24" s="42" t="b">
        <v>1</v>
      </c>
      <c r="W24" s="42" t="b">
        <v>1</v>
      </c>
      <c r="X24" s="44">
        <v>0.0</v>
      </c>
    </row>
    <row r="25">
      <c r="A25" s="9"/>
      <c r="B25" s="9"/>
      <c r="C25" s="91" t="s">
        <v>130</v>
      </c>
      <c r="D25" s="46" t="s">
        <v>131</v>
      </c>
      <c r="E25" s="37" t="s">
        <v>45</v>
      </c>
      <c r="F25" s="37" t="s">
        <v>45</v>
      </c>
      <c r="G25" s="37" t="s">
        <v>45</v>
      </c>
      <c r="H25" s="37" t="s">
        <v>132</v>
      </c>
      <c r="I25" s="37" t="s">
        <v>133</v>
      </c>
      <c r="J25" s="92"/>
      <c r="K25" s="40" t="s">
        <v>41</v>
      </c>
      <c r="L25" s="52" t="b">
        <v>0</v>
      </c>
      <c r="M25" s="40" t="s">
        <v>41</v>
      </c>
      <c r="N25" s="41" t="b">
        <v>0</v>
      </c>
      <c r="O25" s="40" t="s">
        <v>41</v>
      </c>
      <c r="P25" s="40" t="s">
        <v>41</v>
      </c>
      <c r="Q25" s="54" t="b">
        <v>1</v>
      </c>
      <c r="R25" s="40" t="s">
        <v>41</v>
      </c>
      <c r="S25" s="40" t="s">
        <v>40</v>
      </c>
      <c r="T25" s="41" t="b">
        <v>0</v>
      </c>
      <c r="U25" s="41" t="b">
        <v>0</v>
      </c>
      <c r="V25" s="39" t="s">
        <v>45</v>
      </c>
      <c r="W25" s="39" t="s">
        <v>45</v>
      </c>
      <c r="X25" s="39" t="s">
        <v>45</v>
      </c>
    </row>
    <row r="26">
      <c r="A26" s="9"/>
      <c r="B26" s="9"/>
      <c r="C26" s="9"/>
      <c r="D26" s="93" t="s">
        <v>134</v>
      </c>
      <c r="E26" s="37" t="s">
        <v>45</v>
      </c>
      <c r="F26" s="36" t="s">
        <v>135</v>
      </c>
      <c r="G26" s="36" t="s">
        <v>136</v>
      </c>
      <c r="H26" s="94" t="s">
        <v>137</v>
      </c>
      <c r="I26" s="94" t="s">
        <v>138</v>
      </c>
      <c r="J26" s="92"/>
      <c r="K26" s="40" t="s">
        <v>41</v>
      </c>
      <c r="L26" s="52" t="b">
        <v>0</v>
      </c>
      <c r="M26" s="40" t="s">
        <v>48</v>
      </c>
      <c r="N26" s="41" t="b">
        <v>1</v>
      </c>
      <c r="O26" s="40" t="s">
        <v>41</v>
      </c>
      <c r="P26" s="40" t="s">
        <v>41</v>
      </c>
      <c r="Q26" s="54" t="b">
        <v>1</v>
      </c>
      <c r="R26" s="40" t="s">
        <v>40</v>
      </c>
      <c r="S26" s="40" t="s">
        <v>41</v>
      </c>
      <c r="T26" s="41" t="b">
        <v>0</v>
      </c>
      <c r="U26" s="41" t="b">
        <v>1</v>
      </c>
      <c r="V26" s="39" t="s">
        <v>45</v>
      </c>
      <c r="W26" s="39" t="s">
        <v>45</v>
      </c>
      <c r="X26" s="39" t="s">
        <v>45</v>
      </c>
    </row>
    <row r="27" ht="79.5" customHeight="1">
      <c r="A27" s="31"/>
      <c r="B27" s="31"/>
      <c r="C27" s="31"/>
      <c r="D27" s="46" t="s">
        <v>139</v>
      </c>
      <c r="E27" s="37" t="s">
        <v>45</v>
      </c>
      <c r="F27" s="37" t="s">
        <v>45</v>
      </c>
      <c r="G27" s="37" t="s">
        <v>45</v>
      </c>
      <c r="H27" s="37" t="s">
        <v>140</v>
      </c>
      <c r="I27" s="37" t="s">
        <v>141</v>
      </c>
      <c r="J27" s="92"/>
      <c r="K27" s="40" t="s">
        <v>41</v>
      </c>
      <c r="L27" s="52" t="b">
        <v>0</v>
      </c>
      <c r="M27" s="38" t="s">
        <v>39</v>
      </c>
      <c r="N27" s="41" t="b">
        <v>1</v>
      </c>
      <c r="O27" s="40" t="s">
        <v>41</v>
      </c>
      <c r="P27" s="40" t="s">
        <v>48</v>
      </c>
      <c r="Q27" s="54" t="b">
        <v>1</v>
      </c>
      <c r="R27" s="40" t="s">
        <v>48</v>
      </c>
      <c r="S27" s="38" t="s">
        <v>39</v>
      </c>
      <c r="T27" s="41" t="b">
        <v>0</v>
      </c>
      <c r="U27" s="41" t="b">
        <v>1</v>
      </c>
      <c r="V27" s="39" t="s">
        <v>45</v>
      </c>
      <c r="W27" s="39" t="s">
        <v>45</v>
      </c>
      <c r="X27" s="39" t="s">
        <v>45</v>
      </c>
    </row>
  </sheetData>
  <mergeCells count="38">
    <mergeCell ref="A1:C6"/>
    <mergeCell ref="D1:D6"/>
    <mergeCell ref="E1:W2"/>
    <mergeCell ref="E3:K3"/>
    <mergeCell ref="T3:W3"/>
    <mergeCell ref="X3:X6"/>
    <mergeCell ref="V4:W4"/>
    <mergeCell ref="E4:I4"/>
    <mergeCell ref="J4:J6"/>
    <mergeCell ref="E5:E6"/>
    <mergeCell ref="F5:F6"/>
    <mergeCell ref="G5:G6"/>
    <mergeCell ref="H5:H6"/>
    <mergeCell ref="I5:I6"/>
    <mergeCell ref="K4:K6"/>
    <mergeCell ref="L4:M4"/>
    <mergeCell ref="L5:L6"/>
    <mergeCell ref="M5:M6"/>
    <mergeCell ref="N4:S4"/>
    <mergeCell ref="T4:U4"/>
    <mergeCell ref="L3:Q3"/>
    <mergeCell ref="N5:N6"/>
    <mergeCell ref="O5:O6"/>
    <mergeCell ref="P5:P6"/>
    <mergeCell ref="Q5:Q6"/>
    <mergeCell ref="R5:R6"/>
    <mergeCell ref="S5:S6"/>
    <mergeCell ref="T5:T6"/>
    <mergeCell ref="U5:U6"/>
    <mergeCell ref="V5:V6"/>
    <mergeCell ref="W5:W6"/>
    <mergeCell ref="A7:A27"/>
    <mergeCell ref="B7:B16"/>
    <mergeCell ref="C7:C14"/>
    <mergeCell ref="C15:C16"/>
    <mergeCell ref="B17:B27"/>
    <mergeCell ref="C17:C24"/>
    <mergeCell ref="C25:C27"/>
  </mergeCells>
  <hyperlinks>
    <hyperlink r:id="rId2" ref="D7"/>
    <hyperlink r:id="rId3" ref="D8"/>
    <hyperlink r:id="rId4" ref="D9"/>
    <hyperlink r:id="rId5" ref="D10"/>
    <hyperlink r:id="rId6" ref="D12"/>
    <hyperlink r:id="rId7" ref="D13"/>
    <hyperlink r:id="rId8" ref="D14"/>
    <hyperlink r:id="rId9" ref="D15"/>
    <hyperlink r:id="rId10" ref="D16"/>
    <hyperlink r:id="rId11" ref="D17"/>
    <hyperlink r:id="rId12" ref="D18"/>
    <hyperlink r:id="rId13" ref="D19"/>
    <hyperlink r:id="rId14" ref="G19"/>
    <hyperlink r:id="rId15" ref="D20"/>
    <hyperlink r:id="rId16" ref="F20"/>
    <hyperlink r:id="rId17" ref="D21"/>
    <hyperlink r:id="rId18" ref="D22"/>
    <hyperlink r:id="rId19" ref="D23"/>
    <hyperlink r:id="rId20" ref="D24"/>
    <hyperlink r:id="rId21" ref="D25"/>
    <hyperlink r:id="rId22" ref="D26"/>
    <hyperlink r:id="rId23" ref="D27"/>
  </hyperlinks>
  <drawing r:id="rId24"/>
  <legacyDrawing r:id="rId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1.0"/>
    <col customWidth="1" min="3" max="3" width="20.88"/>
    <col customWidth="1" min="4" max="4" width="17.88"/>
    <col customWidth="1" min="5" max="5" width="25.5"/>
    <col customWidth="1" min="6" max="6" width="9.75"/>
    <col customWidth="1" min="7" max="7" width="17.0"/>
    <col customWidth="1" min="8" max="8" width="14.63"/>
    <col customWidth="1" min="11" max="11" width="16.88"/>
    <col customWidth="1" min="12" max="13" width="19.13"/>
    <col customWidth="1" min="16" max="16" width="34.13"/>
  </cols>
  <sheetData>
    <row r="1">
      <c r="A1" s="95" t="s">
        <v>142</v>
      </c>
    </row>
    <row r="6">
      <c r="A6" s="96"/>
      <c r="E6" s="97"/>
      <c r="F6" s="98"/>
      <c r="G6" s="98"/>
      <c r="J6" s="99"/>
      <c r="K6" s="99"/>
      <c r="L6" s="100"/>
      <c r="M6" s="100"/>
    </row>
    <row r="7">
      <c r="A7" s="101"/>
      <c r="C7" s="102" t="s">
        <v>143</v>
      </c>
      <c r="D7" s="103"/>
      <c r="E7" s="103"/>
      <c r="F7" s="103"/>
      <c r="G7" s="103"/>
      <c r="H7" s="103"/>
      <c r="I7" s="103"/>
      <c r="J7" s="103"/>
      <c r="K7" s="103"/>
      <c r="L7" s="103"/>
      <c r="M7" s="103"/>
      <c r="N7" s="103"/>
      <c r="O7" s="103"/>
      <c r="P7" s="103"/>
      <c r="Q7" s="104"/>
    </row>
    <row r="8">
      <c r="A8" s="101"/>
      <c r="C8" s="105"/>
      <c r="D8" s="106"/>
      <c r="E8" s="106"/>
      <c r="F8" s="106"/>
      <c r="G8" s="106"/>
      <c r="H8" s="106"/>
      <c r="I8" s="106"/>
      <c r="J8" s="106"/>
      <c r="K8" s="106"/>
      <c r="L8" s="106"/>
      <c r="M8" s="106"/>
      <c r="N8" s="106"/>
      <c r="O8" s="106"/>
      <c r="P8" s="106"/>
      <c r="Q8" s="107"/>
    </row>
    <row r="9">
      <c r="A9" s="101"/>
      <c r="C9" s="108" t="s">
        <v>144</v>
      </c>
      <c r="D9" s="109" t="s">
        <v>145</v>
      </c>
      <c r="E9" s="109" t="s">
        <v>146</v>
      </c>
      <c r="F9" s="110" t="s">
        <v>147</v>
      </c>
      <c r="G9" s="111" t="s">
        <v>148</v>
      </c>
      <c r="H9" s="112" t="s">
        <v>149</v>
      </c>
      <c r="I9" s="112" t="s">
        <v>19</v>
      </c>
      <c r="J9" s="113" t="s">
        <v>21</v>
      </c>
      <c r="K9" s="112" t="s">
        <v>22</v>
      </c>
      <c r="L9" s="112" t="s">
        <v>150</v>
      </c>
      <c r="M9" s="114" t="s">
        <v>25</v>
      </c>
      <c r="N9" s="115" t="s">
        <v>151</v>
      </c>
      <c r="O9" s="116" t="s">
        <v>152</v>
      </c>
      <c r="P9" s="117" t="s">
        <v>153</v>
      </c>
      <c r="Q9" s="117" t="s">
        <v>154</v>
      </c>
      <c r="R9" s="118" t="s">
        <v>155</v>
      </c>
    </row>
    <row r="10">
      <c r="A10" s="119"/>
      <c r="C10" s="120" t="s">
        <v>33</v>
      </c>
      <c r="D10" s="121">
        <v>200.0</v>
      </c>
      <c r="E10" s="121">
        <f t="shared" ref="E10:E19" si="1">ROUND((D10-$B$12)/294,2)</f>
        <v>0.66</v>
      </c>
      <c r="F10" s="122">
        <v>0.0</v>
      </c>
      <c r="G10" s="123">
        <f t="shared" ref="G10:G19" si="2">ROUND((F10-$B$11)/450000,2)</f>
        <v>0</v>
      </c>
      <c r="H10" s="124">
        <v>1.0</v>
      </c>
      <c r="I10" s="125">
        <v>3.0</v>
      </c>
      <c r="J10" s="125">
        <v>3.0</v>
      </c>
      <c r="K10" s="125">
        <v>3.0</v>
      </c>
      <c r="L10" s="125">
        <v>3.0</v>
      </c>
      <c r="M10" s="126">
        <v>1.0</v>
      </c>
      <c r="N10" s="127" t="s">
        <v>156</v>
      </c>
      <c r="O10" s="128">
        <v>2.0</v>
      </c>
      <c r="P10" s="129" t="s">
        <v>13</v>
      </c>
      <c r="Q10" s="130">
        <v>9.0</v>
      </c>
      <c r="R10" s="50">
        <f t="shared" ref="R10:R19" si="3">AVERAGE(I10:M10)</f>
        <v>2.6</v>
      </c>
      <c r="S10" s="131"/>
      <c r="T10" s="132"/>
      <c r="U10" s="133"/>
      <c r="V10" s="119"/>
      <c r="W10" s="133"/>
    </row>
    <row r="11">
      <c r="A11" s="134" t="s">
        <v>157</v>
      </c>
      <c r="B11" s="135">
        <f>MAX(D10:D19)</f>
        <v>300</v>
      </c>
      <c r="C11" s="120" t="s">
        <v>42</v>
      </c>
      <c r="D11" s="136">
        <v>6.0</v>
      </c>
      <c r="E11" s="136">
        <f t="shared" si="1"/>
        <v>0</v>
      </c>
      <c r="F11" s="137">
        <v>10000.0</v>
      </c>
      <c r="G11" s="138">
        <f t="shared" si="2"/>
        <v>0.02</v>
      </c>
      <c r="H11" s="139">
        <v>0.25</v>
      </c>
      <c r="I11" s="140">
        <v>2.0</v>
      </c>
      <c r="J11" s="140">
        <v>2.0</v>
      </c>
      <c r="K11" s="140">
        <v>2.0</v>
      </c>
      <c r="L11" s="140">
        <v>3.0</v>
      </c>
      <c r="M11" s="139">
        <v>1.0</v>
      </c>
      <c r="N11" s="141" t="s">
        <v>158</v>
      </c>
      <c r="O11" s="142">
        <v>5.0</v>
      </c>
      <c r="P11" s="129" t="s">
        <v>14</v>
      </c>
      <c r="Q11" s="129">
        <v>8.0</v>
      </c>
      <c r="R11" s="50">
        <f t="shared" si="3"/>
        <v>2</v>
      </c>
    </row>
    <row r="12">
      <c r="A12" s="143" t="s">
        <v>159</v>
      </c>
      <c r="B12" s="135">
        <f>MIN(D10:D19)</f>
        <v>6</v>
      </c>
      <c r="C12" s="144" t="s">
        <v>49</v>
      </c>
      <c r="D12" s="136">
        <v>10.0</v>
      </c>
      <c r="E12" s="136">
        <f t="shared" si="1"/>
        <v>0.01</v>
      </c>
      <c r="F12" s="137">
        <v>450000.0</v>
      </c>
      <c r="G12" s="138">
        <f t="shared" si="2"/>
        <v>1</v>
      </c>
      <c r="H12" s="139">
        <v>0.25</v>
      </c>
      <c r="I12" s="140">
        <v>4.0</v>
      </c>
      <c r="J12" s="140">
        <v>2.0</v>
      </c>
      <c r="K12" s="140">
        <v>1.0</v>
      </c>
      <c r="L12" s="140">
        <v>3.0</v>
      </c>
      <c r="M12" s="145">
        <v>1.0</v>
      </c>
      <c r="N12" s="141" t="s">
        <v>23</v>
      </c>
      <c r="O12" s="142">
        <v>9.0</v>
      </c>
      <c r="P12" s="129" t="s">
        <v>160</v>
      </c>
      <c r="Q12" s="129">
        <v>8.0</v>
      </c>
      <c r="R12" s="50">
        <f t="shared" si="3"/>
        <v>2.2</v>
      </c>
      <c r="S12" s="146"/>
      <c r="T12" s="147"/>
      <c r="U12" s="147"/>
      <c r="V12" s="147"/>
      <c r="W12" s="147"/>
    </row>
    <row r="13">
      <c r="A13" s="148" t="s">
        <v>157</v>
      </c>
      <c r="B13" s="135">
        <f>MAX(F10:F19)</f>
        <v>450000</v>
      </c>
      <c r="C13" s="149" t="s">
        <v>55</v>
      </c>
      <c r="D13" s="136">
        <v>35.0</v>
      </c>
      <c r="E13" s="136">
        <f t="shared" si="1"/>
        <v>0.1</v>
      </c>
      <c r="F13" s="137">
        <v>20000.0</v>
      </c>
      <c r="G13" s="138">
        <f t="shared" si="2"/>
        <v>0.04</v>
      </c>
      <c r="H13" s="139">
        <v>0.25</v>
      </c>
      <c r="I13" s="140">
        <v>1.0</v>
      </c>
      <c r="J13" s="140">
        <v>4.0</v>
      </c>
      <c r="K13" s="140">
        <v>1.0</v>
      </c>
      <c r="L13" s="140">
        <v>1.0</v>
      </c>
      <c r="M13" s="139">
        <v>4.0</v>
      </c>
      <c r="N13" s="141" t="s">
        <v>26</v>
      </c>
      <c r="O13" s="142">
        <v>7.0</v>
      </c>
      <c r="P13" s="129" t="s">
        <v>16</v>
      </c>
      <c r="Q13" s="129">
        <v>8.0</v>
      </c>
      <c r="R13" s="50">
        <f t="shared" si="3"/>
        <v>2.2</v>
      </c>
      <c r="T13" s="100"/>
      <c r="U13" s="100"/>
      <c r="V13" s="100"/>
    </row>
    <row r="14">
      <c r="A14" s="143" t="s">
        <v>159</v>
      </c>
      <c r="B14" s="135">
        <f>Min(F10:F19)</f>
        <v>0</v>
      </c>
      <c r="C14" s="150" t="s">
        <v>61</v>
      </c>
      <c r="D14" s="151">
        <v>40.0</v>
      </c>
      <c r="E14" s="136">
        <f t="shared" si="1"/>
        <v>0.12</v>
      </c>
      <c r="F14" s="152">
        <v>80000.0</v>
      </c>
      <c r="G14" s="138">
        <f t="shared" si="2"/>
        <v>0.18</v>
      </c>
      <c r="H14" s="139">
        <v>0.75</v>
      </c>
      <c r="I14" s="140">
        <v>1.0</v>
      </c>
      <c r="J14" s="140">
        <v>3.0</v>
      </c>
      <c r="K14" s="140">
        <v>3.0</v>
      </c>
      <c r="L14" s="140">
        <v>1.0</v>
      </c>
      <c r="M14" s="153">
        <v>3.0</v>
      </c>
      <c r="N14" s="141" t="s">
        <v>161</v>
      </c>
      <c r="O14" s="142">
        <v>7.0</v>
      </c>
      <c r="P14" s="154" t="s">
        <v>162</v>
      </c>
      <c r="Q14" s="154">
        <v>10.0</v>
      </c>
      <c r="R14" s="50">
        <f t="shared" si="3"/>
        <v>2.2</v>
      </c>
      <c r="S14" s="101"/>
      <c r="T14" s="96"/>
      <c r="U14" s="155"/>
      <c r="V14" s="101"/>
    </row>
    <row r="15">
      <c r="A15" s="131"/>
      <c r="C15" s="120" t="s">
        <v>67</v>
      </c>
      <c r="D15" s="156">
        <v>300.0</v>
      </c>
      <c r="E15" s="136">
        <f t="shared" si="1"/>
        <v>1</v>
      </c>
      <c r="F15" s="137">
        <v>40000.0</v>
      </c>
      <c r="G15" s="138">
        <f t="shared" si="2"/>
        <v>0.09</v>
      </c>
      <c r="H15" s="139">
        <v>0.25</v>
      </c>
      <c r="I15" s="140">
        <v>4.0</v>
      </c>
      <c r="J15" s="140">
        <v>3.0</v>
      </c>
      <c r="K15" s="140">
        <v>1.0</v>
      </c>
      <c r="L15" s="140">
        <v>3.0</v>
      </c>
      <c r="M15" s="153">
        <v>3.0</v>
      </c>
      <c r="N15" s="141" t="s">
        <v>163</v>
      </c>
      <c r="O15" s="157">
        <v>5.0</v>
      </c>
      <c r="P15" s="158"/>
      <c r="Q15" s="158"/>
      <c r="R15" s="159">
        <f t="shared" si="3"/>
        <v>2.8</v>
      </c>
      <c r="S15" s="101"/>
      <c r="T15" s="96"/>
      <c r="U15" s="155"/>
      <c r="V15" s="101"/>
    </row>
    <row r="16">
      <c r="A16" s="119"/>
      <c r="C16" s="149" t="s">
        <v>72</v>
      </c>
      <c r="D16" s="136">
        <v>150.0</v>
      </c>
      <c r="E16" s="136">
        <f t="shared" si="1"/>
        <v>0.49</v>
      </c>
      <c r="F16" s="137">
        <v>25000.0</v>
      </c>
      <c r="G16" s="138">
        <f t="shared" si="2"/>
        <v>0.05</v>
      </c>
      <c r="H16" s="139">
        <v>0.25</v>
      </c>
      <c r="I16" s="140">
        <v>3.0</v>
      </c>
      <c r="J16" s="140">
        <v>3.0</v>
      </c>
      <c r="K16" s="140">
        <v>1.0</v>
      </c>
      <c r="L16" s="140">
        <v>2.0</v>
      </c>
      <c r="M16" s="160">
        <v>1.0</v>
      </c>
      <c r="N16" s="161" t="s">
        <v>164</v>
      </c>
      <c r="O16" s="162">
        <v>3.0</v>
      </c>
      <c r="P16" s="158"/>
      <c r="Q16" s="158"/>
      <c r="R16" s="159">
        <f t="shared" si="3"/>
        <v>2</v>
      </c>
      <c r="S16" s="119"/>
      <c r="T16" s="96"/>
      <c r="U16" s="155"/>
      <c r="V16" s="119"/>
    </row>
    <row r="17">
      <c r="A17" s="133"/>
      <c r="C17" s="120" t="s">
        <v>165</v>
      </c>
      <c r="D17" s="163">
        <v>50.0</v>
      </c>
      <c r="E17" s="136">
        <f t="shared" si="1"/>
        <v>0.15</v>
      </c>
      <c r="F17" s="137">
        <v>0.0</v>
      </c>
      <c r="G17" s="138">
        <f t="shared" si="2"/>
        <v>0</v>
      </c>
      <c r="H17" s="139">
        <v>0.25</v>
      </c>
      <c r="I17" s="140">
        <v>4.0</v>
      </c>
      <c r="J17" s="140">
        <v>3.0</v>
      </c>
      <c r="K17" s="140">
        <v>1.0</v>
      </c>
      <c r="L17" s="140">
        <v>3.0</v>
      </c>
      <c r="M17" s="47">
        <v>3.0</v>
      </c>
      <c r="N17" s="164"/>
      <c r="O17" s="165"/>
      <c r="P17" s="158"/>
      <c r="Q17" s="158"/>
      <c r="R17" s="159">
        <f t="shared" si="3"/>
        <v>2.8</v>
      </c>
      <c r="S17" s="166"/>
      <c r="T17" s="96"/>
      <c r="U17" s="155"/>
      <c r="V17" s="166"/>
    </row>
    <row r="18">
      <c r="A18" s="119"/>
      <c r="C18" s="144" t="s">
        <v>84</v>
      </c>
      <c r="D18" s="167">
        <v>60.0</v>
      </c>
      <c r="E18" s="136">
        <f t="shared" si="1"/>
        <v>0.18</v>
      </c>
      <c r="F18" s="168">
        <v>25000.0</v>
      </c>
      <c r="G18" s="138">
        <f t="shared" si="2"/>
        <v>0.05</v>
      </c>
      <c r="H18" s="139">
        <v>1.0</v>
      </c>
      <c r="I18" s="140">
        <v>1.0</v>
      </c>
      <c r="J18" s="140">
        <v>4.0</v>
      </c>
      <c r="K18" s="140">
        <v>1.0</v>
      </c>
      <c r="L18" s="140">
        <v>2.0</v>
      </c>
      <c r="M18" s="48">
        <v>2.0</v>
      </c>
      <c r="N18" s="164"/>
      <c r="O18" s="165"/>
      <c r="P18" s="158"/>
      <c r="Q18" s="158"/>
      <c r="R18" s="159">
        <f t="shared" si="3"/>
        <v>2</v>
      </c>
      <c r="S18" s="132"/>
      <c r="T18" s="96"/>
      <c r="U18" s="155"/>
      <c r="V18" s="132"/>
    </row>
    <row r="19">
      <c r="A19" s="169"/>
      <c r="C19" s="170" t="s">
        <v>89</v>
      </c>
      <c r="D19" s="171">
        <v>300.0</v>
      </c>
      <c r="E19" s="171">
        <f t="shared" si="1"/>
        <v>1</v>
      </c>
      <c r="F19" s="172">
        <v>17000.0</v>
      </c>
      <c r="G19" s="173">
        <f t="shared" si="2"/>
        <v>0.04</v>
      </c>
      <c r="H19" s="174">
        <v>1.0</v>
      </c>
      <c r="I19" s="175">
        <v>2.0</v>
      </c>
      <c r="J19" s="175">
        <v>4.0</v>
      </c>
      <c r="K19" s="175">
        <v>1.0</v>
      </c>
      <c r="L19" s="175">
        <v>3.0</v>
      </c>
      <c r="M19" s="176">
        <v>3.0</v>
      </c>
      <c r="N19" s="164"/>
      <c r="O19" s="165"/>
      <c r="P19" s="177"/>
      <c r="Q19" s="177"/>
      <c r="R19" s="178">
        <f t="shared" si="3"/>
        <v>2.6</v>
      </c>
      <c r="S19" s="131"/>
      <c r="T19" s="96"/>
      <c r="U19" s="155"/>
      <c r="V19" s="131"/>
    </row>
    <row r="20">
      <c r="A20" s="101"/>
      <c r="C20" s="169"/>
      <c r="J20" s="146"/>
      <c r="K20" s="146"/>
      <c r="S20" s="132"/>
      <c r="T20" s="96"/>
      <c r="U20" s="155"/>
      <c r="V20" s="132"/>
    </row>
    <row r="21">
      <c r="A21" s="119"/>
      <c r="C21" s="169"/>
      <c r="J21" s="146"/>
      <c r="K21" s="146"/>
      <c r="L21" s="147"/>
      <c r="M21" s="147"/>
      <c r="S21" s="133"/>
      <c r="T21" s="96"/>
      <c r="U21" s="155"/>
      <c r="V21" s="133"/>
    </row>
    <row r="22">
      <c r="A22" s="119"/>
      <c r="C22" s="101"/>
      <c r="J22" s="146"/>
      <c r="K22" s="146"/>
      <c r="L22" s="147"/>
      <c r="M22" s="147"/>
      <c r="S22" s="119"/>
      <c r="T22" s="96"/>
      <c r="U22" s="155"/>
      <c r="V22" s="119"/>
    </row>
    <row r="23">
      <c r="A23" s="169"/>
      <c r="C23" s="119"/>
      <c r="J23" s="146"/>
      <c r="K23" s="146"/>
      <c r="L23" s="147"/>
      <c r="M23" s="147"/>
      <c r="S23" s="133"/>
      <c r="T23" s="96"/>
      <c r="U23" s="155"/>
      <c r="V23" s="133"/>
    </row>
    <row r="24">
      <c r="A24" s="131"/>
      <c r="C24" s="119"/>
      <c r="F24" s="147"/>
    </row>
    <row r="25">
      <c r="A25" s="131"/>
      <c r="C25" s="169"/>
      <c r="F25" s="147"/>
    </row>
    <row r="26">
      <c r="A26" s="119"/>
      <c r="C26" s="131"/>
      <c r="F26" s="147"/>
    </row>
    <row r="27">
      <c r="A27" s="179"/>
      <c r="C27" s="131"/>
      <c r="F27" s="147"/>
    </row>
    <row r="28">
      <c r="A28" s="119"/>
      <c r="C28" s="119"/>
      <c r="F28" s="147"/>
    </row>
    <row r="29">
      <c r="C29" s="179"/>
      <c r="F29" s="147"/>
    </row>
    <row r="30">
      <c r="C30" s="119"/>
      <c r="F30" s="147"/>
    </row>
    <row r="31">
      <c r="F31" s="147"/>
    </row>
    <row r="32">
      <c r="F32" s="147"/>
    </row>
    <row r="33">
      <c r="F33" s="147"/>
    </row>
    <row r="40">
      <c r="C40" s="180" t="s">
        <v>166</v>
      </c>
      <c r="D40" s="181"/>
      <c r="E40" s="181"/>
      <c r="F40" s="181"/>
      <c r="G40" s="181"/>
      <c r="H40" s="181"/>
      <c r="I40" s="181"/>
      <c r="J40" s="181"/>
      <c r="K40" s="181"/>
      <c r="L40" s="181"/>
      <c r="M40" s="181"/>
      <c r="N40" s="181"/>
      <c r="O40" s="181"/>
      <c r="P40" s="181"/>
      <c r="Q40" s="182"/>
    </row>
    <row r="41">
      <c r="C41" s="183"/>
      <c r="D41" s="184"/>
      <c r="E41" s="184"/>
      <c r="F41" s="184"/>
      <c r="G41" s="184"/>
      <c r="H41" s="184"/>
      <c r="I41" s="184"/>
      <c r="J41" s="184"/>
      <c r="K41" s="184"/>
      <c r="L41" s="184"/>
      <c r="M41" s="184"/>
      <c r="N41" s="184"/>
      <c r="O41" s="184"/>
      <c r="P41" s="184"/>
      <c r="Q41" s="185"/>
    </row>
    <row r="42">
      <c r="B42" s="186"/>
      <c r="C42" s="187" t="s">
        <v>144</v>
      </c>
      <c r="D42" s="188" t="s">
        <v>145</v>
      </c>
      <c r="E42" s="188" t="s">
        <v>167</v>
      </c>
      <c r="F42" s="189" t="s">
        <v>147</v>
      </c>
      <c r="G42" s="190" t="s">
        <v>168</v>
      </c>
      <c r="H42" s="139" t="s">
        <v>149</v>
      </c>
      <c r="I42" s="139" t="s">
        <v>19</v>
      </c>
      <c r="J42" s="140" t="s">
        <v>21</v>
      </c>
      <c r="K42" s="139" t="s">
        <v>22</v>
      </c>
      <c r="L42" s="139" t="s">
        <v>150</v>
      </c>
      <c r="M42" s="139" t="s">
        <v>25</v>
      </c>
      <c r="N42" s="191" t="s">
        <v>151</v>
      </c>
      <c r="O42" s="191" t="s">
        <v>152</v>
      </c>
      <c r="P42" s="192" t="s">
        <v>153</v>
      </c>
      <c r="Q42" s="192" t="s">
        <v>154</v>
      </c>
      <c r="R42" s="193" t="s">
        <v>155</v>
      </c>
    </row>
    <row r="43">
      <c r="B43" s="119"/>
      <c r="C43" s="194" t="s">
        <v>94</v>
      </c>
      <c r="D43" s="156">
        <v>1000.0</v>
      </c>
      <c r="E43" s="195">
        <f t="shared" ref="E43:E50" si="4">ROUND((D43-$B$45)/$B$46,2)</f>
        <v>1</v>
      </c>
      <c r="F43" s="168">
        <v>5000.0</v>
      </c>
      <c r="G43" s="196">
        <f t="shared" ref="G43:G50" si="5">ROUND((F43-$B$48)/$B$49,2)</f>
        <v>0.33</v>
      </c>
      <c r="H43" s="139">
        <v>0.75</v>
      </c>
      <c r="I43" s="139">
        <v>4.0</v>
      </c>
      <c r="J43" s="139">
        <v>4.0</v>
      </c>
      <c r="K43" s="139">
        <v>2.0</v>
      </c>
      <c r="L43" s="139">
        <v>3.0</v>
      </c>
      <c r="M43" s="139">
        <v>3.0</v>
      </c>
      <c r="N43" s="141" t="s">
        <v>156</v>
      </c>
      <c r="O43" s="191">
        <v>4.0</v>
      </c>
      <c r="P43" s="130" t="s">
        <v>13</v>
      </c>
      <c r="Q43" s="130">
        <v>6.0</v>
      </c>
      <c r="R43" s="197">
        <f t="shared" ref="R43:R50" si="6">AVERAGE(I43:M43)</f>
        <v>3.2</v>
      </c>
    </row>
    <row r="44">
      <c r="A44" s="198" t="s">
        <v>157</v>
      </c>
      <c r="B44" s="199">
        <f>MAX(D43:D50)</f>
        <v>1000</v>
      </c>
      <c r="C44" s="194" t="s">
        <v>99</v>
      </c>
      <c r="D44" s="156">
        <v>40.0</v>
      </c>
      <c r="E44" s="195">
        <f t="shared" si="4"/>
        <v>0.01</v>
      </c>
      <c r="F44" s="168">
        <v>10000.0</v>
      </c>
      <c r="G44" s="196">
        <f t="shared" si="5"/>
        <v>0.67</v>
      </c>
      <c r="H44" s="139">
        <v>0.75</v>
      </c>
      <c r="I44" s="139">
        <v>3.0</v>
      </c>
      <c r="J44" s="139">
        <v>1.0</v>
      </c>
      <c r="K44" s="139">
        <v>1.0</v>
      </c>
      <c r="L44" s="139">
        <v>4.0</v>
      </c>
      <c r="M44" s="139">
        <v>1.0</v>
      </c>
      <c r="N44" s="141" t="s">
        <v>158</v>
      </c>
      <c r="O44" s="191">
        <v>7.0</v>
      </c>
      <c r="P44" s="130" t="s">
        <v>14</v>
      </c>
      <c r="Q44" s="130">
        <v>3.0</v>
      </c>
      <c r="R44" s="197">
        <f t="shared" si="6"/>
        <v>2</v>
      </c>
    </row>
    <row r="45">
      <c r="A45" s="198" t="s">
        <v>159</v>
      </c>
      <c r="B45" s="200">
        <f>MIN(D43:D50)</f>
        <v>30</v>
      </c>
      <c r="C45" s="201" t="s">
        <v>104</v>
      </c>
      <c r="D45" s="156">
        <v>100.0</v>
      </c>
      <c r="E45" s="195">
        <f t="shared" si="4"/>
        <v>0.07</v>
      </c>
      <c r="F45" s="168">
        <v>8000.0</v>
      </c>
      <c r="G45" s="196">
        <f t="shared" si="5"/>
        <v>0.53</v>
      </c>
      <c r="H45" s="139">
        <v>0.75</v>
      </c>
      <c r="I45" s="139">
        <v>2.0</v>
      </c>
      <c r="J45" s="139">
        <v>4.0</v>
      </c>
      <c r="K45" s="139">
        <v>1.0</v>
      </c>
      <c r="L45" s="139">
        <v>2.0</v>
      </c>
      <c r="M45" s="139">
        <v>1.0</v>
      </c>
      <c r="N45" s="141" t="s">
        <v>23</v>
      </c>
      <c r="O45" s="191">
        <v>8.0</v>
      </c>
      <c r="P45" s="130" t="s">
        <v>160</v>
      </c>
      <c r="Q45" s="130">
        <v>6.0</v>
      </c>
      <c r="R45" s="197">
        <f t="shared" si="6"/>
        <v>2</v>
      </c>
    </row>
    <row r="46">
      <c r="A46" s="198" t="s">
        <v>169</v>
      </c>
      <c r="B46" s="202">
        <f>B44-B45</f>
        <v>970</v>
      </c>
      <c r="C46" s="201" t="s">
        <v>170</v>
      </c>
      <c r="D46" s="156">
        <v>200.0</v>
      </c>
      <c r="E46" s="195">
        <f t="shared" si="4"/>
        <v>0.18</v>
      </c>
      <c r="F46" s="168">
        <v>15000.0</v>
      </c>
      <c r="G46" s="196">
        <f t="shared" si="5"/>
        <v>1</v>
      </c>
      <c r="H46" s="139">
        <v>0.25</v>
      </c>
      <c r="I46" s="139">
        <v>1.0</v>
      </c>
      <c r="J46" s="139">
        <v>4.0</v>
      </c>
      <c r="K46" s="139">
        <v>1.0</v>
      </c>
      <c r="L46" s="139">
        <v>3.0</v>
      </c>
      <c r="M46" s="139">
        <v>1.0</v>
      </c>
      <c r="N46" s="141" t="s">
        <v>161</v>
      </c>
      <c r="O46" s="191">
        <v>3.0</v>
      </c>
      <c r="P46" s="130" t="s">
        <v>16</v>
      </c>
      <c r="Q46" s="130">
        <v>6.0</v>
      </c>
      <c r="R46" s="197">
        <f t="shared" si="6"/>
        <v>2</v>
      </c>
    </row>
    <row r="47">
      <c r="A47" s="198" t="s">
        <v>157</v>
      </c>
      <c r="B47" s="202">
        <f>MAX(F43:F50)</f>
        <v>15000</v>
      </c>
      <c r="C47" s="194" t="s">
        <v>109</v>
      </c>
      <c r="D47" s="156">
        <v>43.0</v>
      </c>
      <c r="E47" s="195">
        <f t="shared" si="4"/>
        <v>0.01</v>
      </c>
      <c r="F47" s="168">
        <v>12000.0</v>
      </c>
      <c r="G47" s="196">
        <f t="shared" si="5"/>
        <v>0.8</v>
      </c>
      <c r="H47" s="139">
        <v>0.25</v>
      </c>
      <c r="I47" s="139">
        <v>4.0</v>
      </c>
      <c r="J47" s="139">
        <v>4.0</v>
      </c>
      <c r="K47" s="139">
        <v>3.0</v>
      </c>
      <c r="L47" s="139">
        <v>3.0</v>
      </c>
      <c r="M47" s="139">
        <v>1.0</v>
      </c>
      <c r="N47" s="141" t="s">
        <v>163</v>
      </c>
      <c r="O47" s="191">
        <v>2.0</v>
      </c>
      <c r="P47" s="203" t="s">
        <v>162</v>
      </c>
      <c r="Q47" s="203">
        <v>7.0</v>
      </c>
      <c r="R47" s="197">
        <f t="shared" si="6"/>
        <v>3</v>
      </c>
    </row>
    <row r="48">
      <c r="A48" s="198" t="s">
        <v>171</v>
      </c>
      <c r="B48" s="199">
        <f>MIN(F43:F50)</f>
        <v>0</v>
      </c>
      <c r="C48" s="194" t="s">
        <v>115</v>
      </c>
      <c r="D48" s="156">
        <v>140.0</v>
      </c>
      <c r="E48" s="195">
        <f t="shared" si="4"/>
        <v>0.11</v>
      </c>
      <c r="F48" s="168">
        <v>0.0</v>
      </c>
      <c r="G48" s="196">
        <f t="shared" si="5"/>
        <v>0</v>
      </c>
      <c r="H48" s="139">
        <v>0.75</v>
      </c>
      <c r="I48" s="139">
        <v>3.0</v>
      </c>
      <c r="J48" s="139">
        <v>1.0</v>
      </c>
      <c r="K48" s="139">
        <v>1.0</v>
      </c>
      <c r="L48" s="139">
        <v>3.0</v>
      </c>
      <c r="M48" s="139">
        <v>1.0</v>
      </c>
      <c r="N48" s="141" t="s">
        <v>164</v>
      </c>
      <c r="O48" s="204">
        <v>2.0</v>
      </c>
      <c r="P48" s="205"/>
      <c r="Q48" s="205"/>
      <c r="R48" s="206">
        <f t="shared" si="6"/>
        <v>1.8</v>
      </c>
    </row>
    <row r="49">
      <c r="A49" s="198" t="s">
        <v>169</v>
      </c>
      <c r="B49" s="207">
        <f>(B47-B48)</f>
        <v>15000</v>
      </c>
      <c r="C49" s="201" t="s">
        <v>120</v>
      </c>
      <c r="D49" s="136">
        <v>30.0</v>
      </c>
      <c r="E49" s="195">
        <f t="shared" si="4"/>
        <v>0</v>
      </c>
      <c r="F49" s="137">
        <v>10000.0</v>
      </c>
      <c r="G49" s="196">
        <f t="shared" si="5"/>
        <v>0.67</v>
      </c>
      <c r="H49" s="139">
        <v>0.25</v>
      </c>
      <c r="I49" s="139">
        <v>4.0</v>
      </c>
      <c r="J49" s="139">
        <v>2.0</v>
      </c>
      <c r="K49" s="139">
        <v>4.0</v>
      </c>
      <c r="L49" s="139">
        <v>3.0</v>
      </c>
      <c r="M49" s="139">
        <v>3.0</v>
      </c>
      <c r="N49" s="177"/>
      <c r="O49" s="208"/>
      <c r="P49" s="209"/>
      <c r="Q49" s="209"/>
      <c r="R49" s="197">
        <f t="shared" si="6"/>
        <v>3.2</v>
      </c>
    </row>
    <row r="50">
      <c r="B50" s="131"/>
      <c r="C50" s="201" t="s">
        <v>124</v>
      </c>
      <c r="D50" s="156">
        <v>123.0</v>
      </c>
      <c r="E50" s="210">
        <f t="shared" si="4"/>
        <v>0.1</v>
      </c>
      <c r="F50" s="137">
        <v>0.0</v>
      </c>
      <c r="G50" s="211">
        <f t="shared" si="5"/>
        <v>0</v>
      </c>
      <c r="H50" s="212">
        <v>0.75</v>
      </c>
      <c r="I50" s="212">
        <v>3.0</v>
      </c>
      <c r="J50" s="212">
        <v>3.0</v>
      </c>
      <c r="K50" s="212">
        <v>1.0</v>
      </c>
      <c r="L50" s="212">
        <v>3.0</v>
      </c>
      <c r="M50" s="212">
        <v>2.0</v>
      </c>
      <c r="N50" s="213"/>
      <c r="O50" s="213"/>
      <c r="P50" s="209"/>
      <c r="Q50" s="209"/>
      <c r="R50" s="197">
        <f t="shared" si="6"/>
        <v>2.4</v>
      </c>
    </row>
    <row r="51">
      <c r="B51" s="119"/>
      <c r="C51" s="119"/>
    </row>
    <row r="52">
      <c r="B52" s="179"/>
      <c r="C52" s="179"/>
    </row>
    <row r="53">
      <c r="B53" s="119"/>
      <c r="C53" s="119"/>
    </row>
    <row r="97">
      <c r="A97" s="101"/>
      <c r="B97" s="214"/>
    </row>
    <row r="98">
      <c r="A98" s="101"/>
      <c r="B98" s="214"/>
    </row>
    <row r="99">
      <c r="A99" s="119"/>
      <c r="B99" s="215"/>
    </row>
    <row r="100">
      <c r="A100" s="166"/>
      <c r="B100" s="215"/>
    </row>
    <row r="101">
      <c r="A101" s="132"/>
      <c r="B101" s="215"/>
    </row>
    <row r="102">
      <c r="A102" s="131"/>
      <c r="B102" s="215"/>
    </row>
    <row r="103">
      <c r="A103" s="132"/>
      <c r="B103" s="215"/>
    </row>
    <row r="104">
      <c r="A104" s="131"/>
      <c r="B104" s="215"/>
    </row>
    <row r="105">
      <c r="A105" s="119"/>
      <c r="B105" s="215"/>
    </row>
    <row r="106">
      <c r="A106" s="133"/>
      <c r="B106" s="215"/>
    </row>
    <row r="107">
      <c r="A107" s="119"/>
      <c r="B107" s="215"/>
    </row>
    <row r="108">
      <c r="A108" s="169"/>
      <c r="B108" s="96"/>
    </row>
    <row r="109">
      <c r="A109" s="101"/>
      <c r="B109" s="215"/>
    </row>
    <row r="110">
      <c r="A110" s="119"/>
      <c r="B110" s="215"/>
    </row>
    <row r="111">
      <c r="A111" s="119"/>
      <c r="B111" s="215"/>
    </row>
    <row r="112">
      <c r="A112" s="169"/>
      <c r="B112" s="215"/>
    </row>
    <row r="113">
      <c r="A113" s="131"/>
      <c r="B113" s="215"/>
    </row>
    <row r="114">
      <c r="A114" s="131"/>
      <c r="B114" s="215"/>
    </row>
    <row r="115">
      <c r="A115" s="119"/>
      <c r="B115" s="96"/>
    </row>
    <row r="116">
      <c r="A116" s="179"/>
      <c r="B116" s="215"/>
    </row>
    <row r="117">
      <c r="A117" s="119"/>
      <c r="B117" s="215"/>
    </row>
  </sheetData>
  <mergeCells count="5">
    <mergeCell ref="A1:AC5"/>
    <mergeCell ref="C7:Q8"/>
    <mergeCell ref="J27:J30"/>
    <mergeCell ref="L30:S30"/>
    <mergeCell ref="C40:Q41"/>
  </mergeCells>
  <hyperlinks>
    <hyperlink r:id="rId1" ref="C10"/>
    <hyperlink r:id="rId2" ref="C11"/>
    <hyperlink r:id="rId3" ref="C12"/>
    <hyperlink r:id="rId4" ref="C13"/>
    <hyperlink r:id="rId5" ref="C15"/>
    <hyperlink r:id="rId6" ref="C16"/>
    <hyperlink r:id="rId7" ref="C17"/>
    <hyperlink r:id="rId8" ref="C18"/>
    <hyperlink r:id="rId9" ref="C19"/>
    <hyperlink r:id="rId10" ref="C43"/>
    <hyperlink r:id="rId11" ref="C44"/>
    <hyperlink r:id="rId12" ref="C45"/>
    <hyperlink r:id="rId13" ref="C46"/>
    <hyperlink r:id="rId14" ref="C47"/>
    <hyperlink r:id="rId15" ref="C48"/>
    <hyperlink r:id="rId16" ref="C49"/>
    <hyperlink r:id="rId17" ref="C50"/>
  </hyperlinks>
  <drawing r:id="rId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20.88"/>
    <col customWidth="1" min="3" max="3" width="24.88"/>
    <col customWidth="1" min="4" max="4" width="24.63"/>
    <col customWidth="1" min="5" max="8" width="20.88"/>
    <col customWidth="1" min="9" max="10" width="25.38"/>
    <col customWidth="1" min="11" max="24" width="20.88"/>
  </cols>
  <sheetData>
    <row r="1">
      <c r="D1" s="216" t="s">
        <v>172</v>
      </c>
      <c r="Q1" s="216"/>
      <c r="R1" s="216"/>
      <c r="S1" s="216"/>
      <c r="T1" s="217"/>
      <c r="U1" s="217"/>
      <c r="V1" s="217"/>
      <c r="W1" s="217"/>
      <c r="X1" s="217"/>
    </row>
    <row r="2">
      <c r="Q2" s="216"/>
      <c r="R2" s="216"/>
      <c r="S2" s="216"/>
      <c r="T2" s="217"/>
      <c r="U2" s="217"/>
      <c r="V2" s="217"/>
      <c r="W2" s="217"/>
      <c r="X2" s="217"/>
    </row>
    <row r="3">
      <c r="Q3" s="216"/>
      <c r="R3" s="216"/>
      <c r="S3" s="216"/>
      <c r="T3" s="217"/>
      <c r="U3" s="217"/>
      <c r="V3" s="217"/>
      <c r="W3" s="217"/>
      <c r="X3" s="217"/>
    </row>
    <row r="4">
      <c r="Q4" s="216"/>
      <c r="R4" s="216"/>
      <c r="S4" s="216"/>
      <c r="T4" s="217"/>
      <c r="U4" s="217"/>
      <c r="V4" s="217"/>
      <c r="W4" s="217"/>
      <c r="X4" s="217"/>
    </row>
    <row r="6">
      <c r="A6" s="218" t="s">
        <v>19</v>
      </c>
      <c r="B6" s="219" t="s">
        <v>0</v>
      </c>
      <c r="C6" s="220" t="s">
        <v>33</v>
      </c>
      <c r="D6" s="220" t="s">
        <v>42</v>
      </c>
      <c r="E6" s="220" t="s">
        <v>49</v>
      </c>
      <c r="F6" s="221" t="s">
        <v>173</v>
      </c>
      <c r="G6" s="222" t="s">
        <v>174</v>
      </c>
      <c r="H6" s="223" t="s">
        <v>175</v>
      </c>
      <c r="I6" s="224" t="s">
        <v>67</v>
      </c>
      <c r="J6" s="224" t="s">
        <v>72</v>
      </c>
      <c r="K6" s="223" t="s">
        <v>165</v>
      </c>
      <c r="L6" s="224" t="s">
        <v>84</v>
      </c>
      <c r="M6" s="225" t="s">
        <v>89</v>
      </c>
      <c r="N6" s="224" t="s">
        <v>94</v>
      </c>
      <c r="O6" s="224" t="s">
        <v>99</v>
      </c>
      <c r="P6" s="224" t="s">
        <v>104</v>
      </c>
      <c r="Q6" s="224" t="s">
        <v>106</v>
      </c>
      <c r="R6" s="224" t="s">
        <v>176</v>
      </c>
      <c r="S6" s="224" t="s">
        <v>177</v>
      </c>
      <c r="T6" s="224" t="s">
        <v>120</v>
      </c>
      <c r="U6" s="226" t="s">
        <v>178</v>
      </c>
      <c r="V6" s="220" t="s">
        <v>131</v>
      </c>
      <c r="W6" s="227" t="s">
        <v>134</v>
      </c>
      <c r="X6" s="220" t="s">
        <v>139</v>
      </c>
    </row>
    <row r="7">
      <c r="A7" s="9"/>
      <c r="B7" s="228" t="s">
        <v>179</v>
      </c>
      <c r="C7" s="192">
        <v>4.0</v>
      </c>
      <c r="D7" s="192">
        <v>2.0</v>
      </c>
      <c r="E7" s="192">
        <v>4.0</v>
      </c>
      <c r="F7" s="192">
        <v>4.0</v>
      </c>
      <c r="G7" s="192">
        <v>0.0</v>
      </c>
      <c r="H7" s="192">
        <v>0.0</v>
      </c>
      <c r="I7" s="192">
        <v>4.0</v>
      </c>
      <c r="J7" s="192">
        <v>3.0</v>
      </c>
      <c r="K7" s="192">
        <v>3.0</v>
      </c>
      <c r="L7" s="192">
        <v>1.0</v>
      </c>
      <c r="M7" s="192">
        <v>3.0</v>
      </c>
      <c r="N7" s="192">
        <v>4.0</v>
      </c>
      <c r="O7" s="192">
        <v>2.0</v>
      </c>
      <c r="P7" s="192">
        <v>2.0</v>
      </c>
      <c r="Q7" s="192">
        <v>1.0</v>
      </c>
      <c r="R7" s="192">
        <v>4.0</v>
      </c>
      <c r="S7" s="192">
        <v>4.0</v>
      </c>
      <c r="T7" s="192">
        <v>4.0</v>
      </c>
      <c r="U7" s="229">
        <v>3.0</v>
      </c>
      <c r="V7" s="230">
        <v>0.0</v>
      </c>
      <c r="W7" s="230">
        <v>3.0</v>
      </c>
      <c r="X7" s="230">
        <v>4.0</v>
      </c>
    </row>
    <row r="8">
      <c r="A8" s="9"/>
      <c r="B8" s="228" t="s">
        <v>180</v>
      </c>
      <c r="C8" s="192">
        <v>3.0</v>
      </c>
      <c r="D8" s="192">
        <v>2.0</v>
      </c>
      <c r="E8" s="192">
        <v>4.0</v>
      </c>
      <c r="F8" s="192">
        <v>4.0</v>
      </c>
      <c r="G8" s="192">
        <v>0.0</v>
      </c>
      <c r="H8" s="192">
        <v>0.0</v>
      </c>
      <c r="I8" s="192">
        <v>4.0</v>
      </c>
      <c r="J8" s="192">
        <v>3.0</v>
      </c>
      <c r="K8" s="192">
        <v>3.0</v>
      </c>
      <c r="L8" s="192">
        <v>1.0</v>
      </c>
      <c r="M8" s="192">
        <v>2.0</v>
      </c>
      <c r="N8" s="192">
        <v>4.0</v>
      </c>
      <c r="O8" s="192">
        <v>4.0</v>
      </c>
      <c r="P8" s="192">
        <v>2.0</v>
      </c>
      <c r="Q8" s="192">
        <v>1.0</v>
      </c>
      <c r="R8" s="192">
        <v>4.0</v>
      </c>
      <c r="S8" s="192">
        <v>3.0</v>
      </c>
      <c r="T8" s="192">
        <v>4.0</v>
      </c>
      <c r="U8" s="229">
        <v>3.0</v>
      </c>
      <c r="V8" s="230">
        <v>0.0</v>
      </c>
      <c r="W8" s="230">
        <v>2.0</v>
      </c>
      <c r="X8" s="230">
        <v>4.0</v>
      </c>
    </row>
    <row r="9">
      <c r="A9" s="9"/>
      <c r="B9" s="228" t="s">
        <v>181</v>
      </c>
      <c r="C9" s="192">
        <v>2.0</v>
      </c>
      <c r="D9" s="192">
        <v>1.0</v>
      </c>
      <c r="E9" s="192">
        <v>4.0</v>
      </c>
      <c r="F9" s="192">
        <v>4.0</v>
      </c>
      <c r="G9" s="192">
        <v>0.0</v>
      </c>
      <c r="H9" s="192">
        <v>0.0</v>
      </c>
      <c r="I9" s="192">
        <v>4.0</v>
      </c>
      <c r="J9" s="192">
        <v>3.0</v>
      </c>
      <c r="K9" s="192">
        <v>4.0</v>
      </c>
      <c r="L9" s="192">
        <v>1.0</v>
      </c>
      <c r="M9" s="192">
        <v>2.0</v>
      </c>
      <c r="N9" s="192">
        <v>4.0</v>
      </c>
      <c r="O9" s="192">
        <v>2.0</v>
      </c>
      <c r="P9" s="192">
        <v>2.0</v>
      </c>
      <c r="Q9" s="192">
        <v>1.0</v>
      </c>
      <c r="R9" s="192">
        <v>4.0</v>
      </c>
      <c r="S9" s="192">
        <v>3.0</v>
      </c>
      <c r="T9" s="192">
        <v>4.0</v>
      </c>
      <c r="U9" s="229">
        <v>3.0</v>
      </c>
      <c r="V9" s="231">
        <v>0.0</v>
      </c>
      <c r="W9" s="231">
        <v>2.0</v>
      </c>
      <c r="X9" s="231">
        <v>4.0</v>
      </c>
    </row>
    <row r="10">
      <c r="A10" s="232"/>
      <c r="B10" s="233" t="s">
        <v>182</v>
      </c>
      <c r="C10" s="234">
        <f t="shared" ref="C10:X10" si="1">AVERAGE(C7:C9)</f>
        <v>3</v>
      </c>
      <c r="D10" s="234">
        <f t="shared" si="1"/>
        <v>1.666666667</v>
      </c>
      <c r="E10" s="234">
        <f t="shared" si="1"/>
        <v>4</v>
      </c>
      <c r="F10" s="234">
        <f t="shared" si="1"/>
        <v>4</v>
      </c>
      <c r="G10" s="234">
        <f t="shared" si="1"/>
        <v>0</v>
      </c>
      <c r="H10" s="234">
        <f t="shared" si="1"/>
        <v>0</v>
      </c>
      <c r="I10" s="234">
        <f t="shared" si="1"/>
        <v>4</v>
      </c>
      <c r="J10" s="234">
        <f t="shared" si="1"/>
        <v>3</v>
      </c>
      <c r="K10" s="234">
        <f t="shared" si="1"/>
        <v>3.333333333</v>
      </c>
      <c r="L10" s="234">
        <f t="shared" si="1"/>
        <v>1</v>
      </c>
      <c r="M10" s="234">
        <f t="shared" si="1"/>
        <v>2.333333333</v>
      </c>
      <c r="N10" s="234">
        <f t="shared" si="1"/>
        <v>4</v>
      </c>
      <c r="O10" s="234">
        <f t="shared" si="1"/>
        <v>2.666666667</v>
      </c>
      <c r="P10" s="234">
        <f t="shared" si="1"/>
        <v>2</v>
      </c>
      <c r="Q10" s="234">
        <f t="shared" si="1"/>
        <v>1</v>
      </c>
      <c r="R10" s="234">
        <f t="shared" si="1"/>
        <v>4</v>
      </c>
      <c r="S10" s="234">
        <f t="shared" si="1"/>
        <v>3.333333333</v>
      </c>
      <c r="T10" s="234">
        <f t="shared" si="1"/>
        <v>4</v>
      </c>
      <c r="U10" s="235">
        <f t="shared" si="1"/>
        <v>3</v>
      </c>
      <c r="V10" s="235">
        <f t="shared" si="1"/>
        <v>0</v>
      </c>
      <c r="W10" s="235">
        <f t="shared" si="1"/>
        <v>2.333333333</v>
      </c>
      <c r="X10" s="235">
        <f t="shared" si="1"/>
        <v>4</v>
      </c>
    </row>
    <row r="11">
      <c r="A11" s="236"/>
      <c r="B11" s="237"/>
      <c r="C11" s="237"/>
      <c r="D11" s="237"/>
      <c r="E11" s="237"/>
      <c r="F11" s="237"/>
      <c r="G11" s="238"/>
      <c r="H11" s="238"/>
      <c r="I11" s="239"/>
      <c r="J11" s="239"/>
      <c r="K11" s="239"/>
      <c r="L11" s="239"/>
      <c r="M11" s="239"/>
      <c r="N11" s="239"/>
    </row>
    <row r="12">
      <c r="A12" s="236"/>
      <c r="B12" s="237"/>
      <c r="C12" s="237"/>
      <c r="D12" s="237"/>
      <c r="E12" s="237"/>
      <c r="F12" s="240" t="s">
        <v>183</v>
      </c>
      <c r="G12" s="241" t="s">
        <v>184</v>
      </c>
      <c r="H12" s="242" t="s">
        <v>41</v>
      </c>
      <c r="I12" s="242" t="s">
        <v>48</v>
      </c>
      <c r="J12" s="242" t="s">
        <v>40</v>
      </c>
      <c r="K12" s="243" t="s">
        <v>39</v>
      </c>
      <c r="L12" s="239"/>
      <c r="M12" s="239"/>
      <c r="N12" s="239"/>
      <c r="O12" s="96"/>
    </row>
    <row r="13">
      <c r="A13" s="236"/>
      <c r="B13" s="237"/>
      <c r="C13" s="237"/>
      <c r="D13" s="237"/>
      <c r="E13" s="237"/>
      <c r="F13" s="244"/>
      <c r="G13" s="245" t="s">
        <v>185</v>
      </c>
      <c r="H13" s="246" t="s">
        <v>186</v>
      </c>
      <c r="I13" s="246" t="s">
        <v>187</v>
      </c>
      <c r="J13" s="246" t="s">
        <v>188</v>
      </c>
      <c r="K13" s="246" t="s">
        <v>189</v>
      </c>
      <c r="L13" s="239"/>
      <c r="M13" s="239"/>
      <c r="N13" s="239"/>
      <c r="O13" s="96"/>
    </row>
    <row r="14">
      <c r="A14" s="237"/>
      <c r="B14" s="237"/>
      <c r="C14" s="237"/>
      <c r="D14" s="237"/>
      <c r="E14" s="237"/>
      <c r="F14" s="244"/>
      <c r="G14" s="247" t="s">
        <v>190</v>
      </c>
      <c r="H14" s="246" t="s">
        <v>191</v>
      </c>
      <c r="I14" s="246" t="s">
        <v>192</v>
      </c>
      <c r="J14" s="246" t="s">
        <v>193</v>
      </c>
      <c r="K14" s="246" t="s">
        <v>194</v>
      </c>
      <c r="L14" s="239"/>
      <c r="M14" s="239"/>
      <c r="N14" s="239"/>
      <c r="O14" s="96"/>
    </row>
    <row r="15">
      <c r="B15" s="237"/>
      <c r="C15" s="237"/>
      <c r="D15" s="237"/>
      <c r="E15" s="237"/>
      <c r="F15" s="244"/>
      <c r="G15" s="247" t="s">
        <v>195</v>
      </c>
      <c r="H15" s="246" t="s">
        <v>196</v>
      </c>
      <c r="I15" s="246" t="s">
        <v>197</v>
      </c>
      <c r="J15" s="246" t="s">
        <v>198</v>
      </c>
      <c r="K15" s="246" t="s">
        <v>199</v>
      </c>
      <c r="L15" s="239"/>
      <c r="M15" s="238"/>
      <c r="N15" s="238"/>
      <c r="O15" s="96"/>
    </row>
    <row r="16">
      <c r="B16" s="237"/>
      <c r="C16" s="248"/>
      <c r="D16" s="248"/>
      <c r="E16" s="248"/>
      <c r="F16" s="244"/>
      <c r="G16" s="247" t="s">
        <v>200</v>
      </c>
      <c r="H16" s="246" t="s">
        <v>201</v>
      </c>
      <c r="I16" s="246" t="s">
        <v>202</v>
      </c>
      <c r="J16" s="246" t="s">
        <v>203</v>
      </c>
      <c r="K16" s="249" t="s">
        <v>204</v>
      </c>
      <c r="L16" s="250"/>
      <c r="M16" s="250"/>
      <c r="N16" s="250"/>
      <c r="O16" s="96"/>
    </row>
    <row r="17">
      <c r="A17" s="237"/>
      <c r="B17" s="237"/>
      <c r="C17" s="248"/>
      <c r="D17" s="248"/>
      <c r="E17" s="248"/>
      <c r="F17" s="244"/>
      <c r="G17" s="247" t="s">
        <v>149</v>
      </c>
      <c r="H17" s="246" t="s">
        <v>205</v>
      </c>
      <c r="I17" s="246" t="s">
        <v>206</v>
      </c>
      <c r="J17" s="246" t="s">
        <v>207</v>
      </c>
      <c r="K17" s="251" t="s">
        <v>208</v>
      </c>
      <c r="L17" s="250"/>
      <c r="M17" s="250"/>
      <c r="N17" s="250"/>
      <c r="O17" s="96"/>
    </row>
    <row r="18">
      <c r="A18" s="237"/>
      <c r="B18" s="237"/>
      <c r="C18" s="248"/>
      <c r="D18" s="248"/>
      <c r="E18" s="248"/>
      <c r="F18" s="244"/>
      <c r="G18" s="247" t="s">
        <v>21</v>
      </c>
      <c r="H18" s="246" t="s">
        <v>209</v>
      </c>
      <c r="I18" s="246" t="s">
        <v>210</v>
      </c>
      <c r="J18" s="246" t="s">
        <v>211</v>
      </c>
      <c r="K18" s="249" t="s">
        <v>212</v>
      </c>
      <c r="L18" s="250"/>
      <c r="M18" s="250"/>
      <c r="N18" s="250"/>
      <c r="O18" s="96"/>
    </row>
  </sheetData>
  <mergeCells count="5">
    <mergeCell ref="C1:C3"/>
    <mergeCell ref="D1:P4"/>
    <mergeCell ref="A6:A10"/>
    <mergeCell ref="F12:F18"/>
    <mergeCell ref="A14:A16"/>
  </mergeCells>
  <hyperlinks>
    <hyperlink r:id="rId1" ref="C6"/>
    <hyperlink r:id="rId2" ref="D6"/>
    <hyperlink r:id="rId3" ref="E6"/>
    <hyperlink r:id="rId4" ref="F6"/>
    <hyperlink r:id="rId5" ref="I6"/>
    <hyperlink r:id="rId6" ref="J6"/>
    <hyperlink r:id="rId7" ref="L6"/>
    <hyperlink r:id="rId8" ref="M6"/>
    <hyperlink r:id="rId9" ref="N6"/>
    <hyperlink r:id="rId10" ref="O6"/>
    <hyperlink r:id="rId11" ref="P6"/>
    <hyperlink r:id="rId12" ref="Q6"/>
    <hyperlink r:id="rId13" ref="R6"/>
    <hyperlink r:id="rId14" ref="S6"/>
    <hyperlink r:id="rId15" ref="T6"/>
    <hyperlink r:id="rId16" ref="V6"/>
    <hyperlink r:id="rId17" ref="W6"/>
    <hyperlink r:id="rId18" ref="X6"/>
  </hyperlinks>
  <drawing r:id="rId19"/>
</worksheet>
</file>