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ps\Desktop\Chapter management\Data analysis\"/>
    </mc:Choice>
  </mc:AlternateContent>
  <xr:revisionPtr revIDLastSave="0" documentId="13_ncr:1_{D0701F30-BD7C-4DE7-BFF2-706AA030FFEB}" xr6:coauthVersionLast="47" xr6:coauthVersionMax="47" xr10:uidLastSave="{00000000-0000-0000-0000-000000000000}"/>
  <bookViews>
    <workbookView xWindow="0" yWindow="0" windowWidth="28800" windowHeight="11205" xr2:uid="{AA804D1C-6F4C-4B73-A62C-1FAB14D28941}"/>
  </bookViews>
  <sheets>
    <sheet name="Sheet1" sheetId="1" r:id="rId1"/>
    <sheet name="Sheet2" sheetId="2" r:id="rId2"/>
  </sheets>
  <externalReferences>
    <externalReference r:id="rId3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G46" i="1" l="1"/>
  <c r="I32" i="1"/>
  <c r="I30" i="1"/>
  <c r="I29" i="1"/>
  <c r="I28" i="1"/>
  <c r="I27" i="1"/>
  <c r="I26" i="1"/>
  <c r="I25" i="1"/>
  <c r="I10" i="1"/>
  <c r="I9" i="1"/>
  <c r="G50" i="1" l="1"/>
  <c r="G51" i="1" l="1"/>
  <c r="G52" i="1" l="1"/>
  <c r="G53" i="1" l="1"/>
  <c r="G54" i="1" l="1"/>
  <c r="G55" i="1" l="1"/>
  <c r="G56" i="1" l="1"/>
  <c r="H10" i="1"/>
  <c r="H11" i="1"/>
  <c r="H9" i="1"/>
  <c r="H12" i="1"/>
  <c r="H8" i="1"/>
  <c r="H6" i="1"/>
  <c r="H7" i="1"/>
  <c r="G7" i="1"/>
  <c r="G11" i="1"/>
  <c r="G12" i="1"/>
  <c r="G8" i="1"/>
  <c r="G10" i="1"/>
  <c r="G2" i="1"/>
  <c r="G6" i="1"/>
  <c r="G9" i="1"/>
</calcChain>
</file>

<file path=xl/sharedStrings.xml><?xml version="1.0" encoding="utf-8"?>
<sst xmlns="http://schemas.openxmlformats.org/spreadsheetml/2006/main" count="252" uniqueCount="36">
  <si>
    <t>Antaquilla</t>
  </si>
  <si>
    <t>Cololo</t>
  </si>
  <si>
    <t>Katantika</t>
  </si>
  <si>
    <t>Nubepampa</t>
  </si>
  <si>
    <t xml:space="preserve">Puyo Puyo </t>
  </si>
  <si>
    <t>community</t>
  </si>
  <si>
    <t>year</t>
  </si>
  <si>
    <t>herd_density</t>
  </si>
  <si>
    <t>Agua_Blanca</t>
  </si>
  <si>
    <t>Minning_con</t>
  </si>
  <si>
    <t>Vichuna_size</t>
  </si>
  <si>
    <t>herd_size_A</t>
  </si>
  <si>
    <t>herd_size_b</t>
  </si>
  <si>
    <t>vichuna_density</t>
  </si>
  <si>
    <t>Area_ha</t>
  </si>
  <si>
    <t>Area_mining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</si>
  <si>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</si>
  <si>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</si>
  <si>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</si>
  <si>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</si>
  <si>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</si>
  <si>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</si>
  <si>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</si>
  <si>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</si>
  <si>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</si>
  <si>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</si>
  <si>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</si>
  <si>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Decrease_Area</t>
  </si>
  <si>
    <t>site</t>
  </si>
  <si>
    <t>Soratera-chejepampa</t>
  </si>
  <si>
    <t>San Antonio-Chocoyo Soral</t>
  </si>
  <si>
    <t>Japu-Caballchunhuna-Puyo Puyo-Socondori</t>
  </si>
  <si>
    <t>Killu-Nubepampa-Killu Jawira</t>
  </si>
  <si>
    <t>Altarani-Cololo</t>
  </si>
  <si>
    <t>Canahuma</t>
  </si>
  <si>
    <t>Medallani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</si>
</sst>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3" fontId="0" fillId="0" borderId="0" xfId="0" applyNumberFormat="1"/>
    <xf numFmtId="0" fontId="0" fillId="3" borderId="0" xfId="0" applyFill="1"/>
    <xf numFmtId="1" fontId="0" fillId="3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164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ps\Desktop\Chapter%20management\Data%20analysis\Data_managment.xlsx" TargetMode="External"/><Relationship Id="rId1" Type="http://schemas.openxmlformats.org/officeDocument/2006/relationships/externalLinkPath" Target="Data_mana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rd_sizes"/>
      <sheetName val="Animal densities"/>
      <sheetName val="General_management"/>
      <sheetName val="Vicuñas density 2018"/>
      <sheetName val="Vicuñas density 2019"/>
      <sheetName val="Vicuñas density 2020"/>
      <sheetName val="Vicuñas density 2021"/>
      <sheetName val="Vicuñas density 2022"/>
      <sheetName val="environmental data_Site 2019"/>
      <sheetName val="Management types"/>
    </sheetNames>
    <sheetDataSet>
      <sheetData sheetId="0"/>
      <sheetData sheetId="1">
        <row r="3">
          <cell r="F3">
            <v>8014.7</v>
          </cell>
        </row>
        <row r="72">
          <cell r="F72">
            <v>0.58378629025091389</v>
          </cell>
        </row>
        <row r="73">
          <cell r="F73">
            <v>0.14594657256272847</v>
          </cell>
        </row>
        <row r="74">
          <cell r="F74">
            <v>0.14594657256272847</v>
          </cell>
        </row>
        <row r="75">
          <cell r="F75">
            <v>0.29189314512545694</v>
          </cell>
        </row>
        <row r="76">
          <cell r="F76">
            <v>0.29189314512545694</v>
          </cell>
        </row>
        <row r="77">
          <cell r="F77">
            <v>0.29189314512545694</v>
          </cell>
        </row>
        <row r="78">
          <cell r="F78">
            <v>0.29189314512545694</v>
          </cell>
        </row>
        <row r="79">
          <cell r="F79">
            <v>0.72973286281364236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FED5-4C0B-4221-ACC6-7B821ABC03AF}">
  <dimension ref="A1:M90"/>
  <sheetViews>
    <sheetView tabSelected="1" zoomScale="110" zoomScaleNormal="110" workbookViewId="0">
      <pane ySplit="1" topLeftCell="A74" activePane="bottomLeft" state="frozen"/>
      <selection pane="bottomLeft" activeCell="A8" sqref="A8:D89"/>
    </sheetView>
  </sheetViews>
  <sheetFormatPr defaultRowHeight="15" x14ac:dyDescent="0.25"/>
  <cols>
    <col min="1" max="1" width="7.7109375" style="13" bestFit="1" customWidth="1"/>
    <col min="2" max="2" width="11" bestFit="1" customWidth="1"/>
    <col min="3" max="3" width="11" customWidth="1"/>
    <col min="4" max="4" width="15.140625" bestFit="1" customWidth="1"/>
    <col min="5" max="5" width="15.140625" customWidth="1"/>
    <col min="6" max="6" width="12.42578125" bestFit="1" customWidth="1"/>
    <col min="7" max="7" width="12.42578125" customWidth="1"/>
    <col min="8" max="8" width="14.42578125" bestFit="1" customWidth="1"/>
    <col min="9" max="9" width="11.7109375" bestFit="1" customWidth="1"/>
    <col min="12" max="12" width="11.28515625" bestFit="1" customWidth="1"/>
    <col min="13" max="13" width="14.28515625" bestFit="1" customWidth="1"/>
  </cols>
  <sheetData>
    <row r="1" spans="1:9" x14ac:dyDescent="0.25">
      <c r="A1" s="13" t="s">
        <v>6</v>
      </c>
      <c r="B1" t="s">
        <v>5</v>
      </c>
      <c r="C1" t="s">
        <v>14</v>
      </c>
      <c r="D1" t="s">
        <v>7</v>
      </c>
      <c r="E1" t="s">
        <v>11</v>
      </c>
      <c r="F1" t="s">
        <v>9</v>
      </c>
      <c r="G1" t="s">
        <v>15</v>
      </c>
      <c r="H1" t="s">
        <v>27</v>
      </c>
      <c r="I1" t="s">
        <v>12</v>
      </c>
    </row>
    <row r="2" spans="1:9" x14ac:dyDescent="0.25">
      <c r="A2" s="13" t="s">
        <v>16</v>
      </c>
      <c r="B2" t="s">
        <v>0</v>
      </c>
      <c r="C2">
        <v>2958</v>
      </c>
      <c r="D2" s="1">
        <v>1.3338941030635734</v>
      </c>
      <c r="E2" s="2">
        <v>3013</v>
      </c>
      <c r="F2" s="2">
        <v>4</v>
      </c>
      <c r="G2" s="12">
        <f ca="1">#REF!*100/G$6</f>
        <v>13.39080459770115</v>
      </c>
      <c r="H2" s="12">
        <v>2561.9</v>
      </c>
      <c r="I2">
        <v>2850</v>
      </c>
    </row>
    <row r="3" spans="1:9" x14ac:dyDescent="0.25">
      <c r="A3" s="13" t="s">
        <v>17</v>
      </c>
      <c r="B3" t="s">
        <v>0</v>
      </c>
      <c r="C3">
        <v>2958</v>
      </c>
      <c r="D3" s="1">
        <v>1.4905055781831058</v>
      </c>
      <c r="E3" s="2">
        <v>3366.7539999999999</v>
      </c>
      <c r="F3" s="2"/>
      <c r="G3" s="12"/>
      <c r="H3" s="12"/>
      <c r="I3">
        <v>2841</v>
      </c>
    </row>
    <row r="4" spans="1:9" x14ac:dyDescent="0.25">
      <c r="A4" s="13" t="s">
        <v>18</v>
      </c>
      <c r="B4" t="s">
        <v>0</v>
      </c>
      <c r="C4">
        <v>2958</v>
      </c>
      <c r="D4" s="1">
        <v>0.91862936072250745</v>
      </c>
      <c r="E4" s="2">
        <v>2050</v>
      </c>
      <c r="F4" s="2"/>
      <c r="G4" s="12"/>
      <c r="H4" s="12"/>
      <c r="I4">
        <v>2050</v>
      </c>
    </row>
    <row r="5" spans="1:9" x14ac:dyDescent="0.25">
      <c r="A5" s="13" t="s">
        <v>19</v>
      </c>
      <c r="B5" t="s">
        <v>0</v>
      </c>
      <c r="C5">
        <v>2958</v>
      </c>
      <c r="D5" s="1">
        <v>0.91862936072250745</v>
      </c>
      <c r="E5" s="2">
        <v>2050</v>
      </c>
      <c r="F5" s="2"/>
      <c r="G5" s="12"/>
      <c r="H5" s="12"/>
      <c r="I5">
        <v>2050</v>
      </c>
    </row>
    <row r="6" spans="1:9" x14ac:dyDescent="0.25">
      <c r="A6" s="13" t="s">
        <v>20</v>
      </c>
      <c r="B6" t="s">
        <v>0</v>
      </c>
      <c r="C6">
        <v>2958</v>
      </c>
      <c r="D6" s="1">
        <v>0.73047635912874087</v>
      </c>
      <c r="E6" s="2">
        <v>1650</v>
      </c>
      <c r="F6" s="2">
        <v>4</v>
      </c>
      <c r="G6" s="12">
        <f t="shared" ref="G6" ca="1" si="0">#REF!*100/G$6</f>
        <v>13.390804597701152</v>
      </c>
      <c r="H6" s="12">
        <f t="shared" ref="H6" ca="1" si="1">H$6-(#REF!*H$6/100)</f>
        <v>2561.9</v>
      </c>
      <c r="I6" s="6">
        <v>1650</v>
      </c>
    </row>
    <row r="7" spans="1:9" x14ac:dyDescent="0.25">
      <c r="A7" s="13" t="s">
        <v>21</v>
      </c>
      <c r="B7" t="s">
        <v>0</v>
      </c>
      <c r="C7">
        <v>2958</v>
      </c>
      <c r="D7" s="1">
        <v>0.98503630246148388</v>
      </c>
      <c r="E7" s="2">
        <v>2225</v>
      </c>
      <c r="F7" s="2">
        <v>3</v>
      </c>
      <c r="G7" s="12">
        <f t="shared" ref="G7" ca="1" si="2">#REF!*100/G$6</f>
        <v>13.390804597701152</v>
      </c>
      <c r="H7" s="12">
        <f t="shared" ref="H7" ca="1" si="3">H$6-(#REF!*H$6/100)</f>
        <v>2660.9250000000002</v>
      </c>
      <c r="I7" s="6">
        <v>2225</v>
      </c>
    </row>
    <row r="8" spans="1:9" x14ac:dyDescent="0.25">
      <c r="A8" s="13" t="s">
        <v>22</v>
      </c>
      <c r="B8" t="s">
        <v>0</v>
      </c>
      <c r="C8">
        <v>2958</v>
      </c>
      <c r="D8" s="1">
        <v>0.70347086948822379</v>
      </c>
      <c r="E8" s="2">
        <v>1589</v>
      </c>
      <c r="F8" s="2">
        <v>4</v>
      </c>
      <c r="G8" s="12">
        <f t="shared" ref="G8" ca="1" si="4">#REF!*100/G$6</f>
        <v>13.390804597701152</v>
      </c>
      <c r="H8" s="12">
        <f t="shared" ref="H8" ca="1" si="5">H$6-(#REF!*H$6/100)</f>
        <v>2660.9250000000002</v>
      </c>
      <c r="I8" s="7">
        <v>1589</v>
      </c>
    </row>
    <row r="9" spans="1:9" x14ac:dyDescent="0.25">
      <c r="A9" s="13" t="s">
        <v>23</v>
      </c>
      <c r="B9" t="s">
        <v>0</v>
      </c>
      <c r="C9">
        <v>2958</v>
      </c>
      <c r="D9" s="1">
        <v>1.0766778820612715</v>
      </c>
      <c r="E9" s="2">
        <v>2432</v>
      </c>
      <c r="F9" s="2">
        <v>4</v>
      </c>
      <c r="G9" s="12">
        <f t="shared" ref="G9" ca="1" si="6">#REF!*100/G$6</f>
        <v>17.854406130268199</v>
      </c>
      <c r="H9" s="12">
        <f t="shared" ref="H9" ca="1" si="7">H$6-(#REF!*H$6/100)</f>
        <v>2561.9</v>
      </c>
      <c r="I9" s="7">
        <f>1857+575</f>
        <v>2432</v>
      </c>
    </row>
    <row r="10" spans="1:9" x14ac:dyDescent="0.25">
      <c r="A10" s="13" t="s">
        <v>24</v>
      </c>
      <c r="B10" t="s">
        <v>0</v>
      </c>
      <c r="C10">
        <v>2958</v>
      </c>
      <c r="D10" s="1">
        <v>0.99079157074552848</v>
      </c>
      <c r="E10" s="2">
        <v>2238</v>
      </c>
      <c r="F10" s="2">
        <v>4</v>
      </c>
      <c r="G10" s="12">
        <f t="shared" ref="G10" ca="1" si="8">#REF!*100/G$6</f>
        <v>13.390804597701152</v>
      </c>
      <c r="H10" s="12">
        <f t="shared" ref="H10" ca="1" si="9">H$6-(#REF!*H$6/100)</f>
        <v>2561.9</v>
      </c>
      <c r="I10" s="7">
        <f>1612+626</f>
        <v>2238</v>
      </c>
    </row>
    <row r="11" spans="1:9" x14ac:dyDescent="0.25">
      <c r="A11" s="13" t="s">
        <v>25</v>
      </c>
      <c r="B11" t="s">
        <v>0</v>
      </c>
      <c r="C11">
        <v>2958</v>
      </c>
      <c r="D11" s="1">
        <v>1.2076102355232865</v>
      </c>
      <c r="E11" s="2">
        <v>2727.75</v>
      </c>
      <c r="F11" s="2">
        <v>4</v>
      </c>
      <c r="G11" s="12">
        <f t="shared" ref="G11" ca="1" si="10">#REF!*100/G$6</f>
        <v>13.390804597701152</v>
      </c>
      <c r="H11" s="12">
        <f t="shared" ref="H11" ca="1" si="11">H$6-(#REF!*H$6/100)</f>
        <v>2561.9</v>
      </c>
      <c r="I11">
        <v>3182</v>
      </c>
    </row>
    <row r="12" spans="1:9" x14ac:dyDescent="0.25">
      <c r="A12" s="13" t="s">
        <v>26</v>
      </c>
      <c r="B12" t="s">
        <v>0</v>
      </c>
      <c r="C12">
        <v>2958</v>
      </c>
      <c r="D12" s="1">
        <v>0.45599433327430489</v>
      </c>
      <c r="E12" s="2">
        <v>591</v>
      </c>
      <c r="F12" s="2">
        <v>8</v>
      </c>
      <c r="G12" s="12">
        <f t="shared" ref="G12" ca="1" si="12">#REF!*100/G$6</f>
        <v>31.245210727969351</v>
      </c>
      <c r="H12" s="12">
        <f t="shared" ref="H12" ca="1" si="13">H$6-(#REF!*H$6/100)</f>
        <v>2165.7999999999997</v>
      </c>
      <c r="I12">
        <v>1030</v>
      </c>
    </row>
    <row r="13" spans="1:9" x14ac:dyDescent="0.25">
      <c r="A13" s="13" t="s">
        <v>16</v>
      </c>
      <c r="B13" t="s">
        <v>3</v>
      </c>
      <c r="C13">
        <v>14660</v>
      </c>
      <c r="D13" s="1">
        <v>0.93427909795264685</v>
      </c>
      <c r="E13" s="2">
        <v>8634</v>
      </c>
      <c r="F13" s="2">
        <v>2</v>
      </c>
      <c r="G13" s="1">
        <v>1.9120054570259208</v>
      </c>
      <c r="H13" s="12">
        <v>14379.7</v>
      </c>
      <c r="I13">
        <v>7000</v>
      </c>
    </row>
    <row r="14" spans="1:9" x14ac:dyDescent="0.25">
      <c r="A14" s="13" t="s">
        <v>17</v>
      </c>
      <c r="B14" t="s">
        <v>3</v>
      </c>
      <c r="C14">
        <v>14660</v>
      </c>
      <c r="D14" s="1">
        <v>0.93427909795264685</v>
      </c>
      <c r="E14" s="2">
        <v>6097.348</v>
      </c>
      <c r="F14" s="2"/>
      <c r="G14" s="1"/>
      <c r="H14" s="12"/>
      <c r="I14">
        <v>4424</v>
      </c>
    </row>
    <row r="15" spans="1:9" x14ac:dyDescent="0.25">
      <c r="A15" s="13" t="s">
        <v>18</v>
      </c>
      <c r="B15" t="s">
        <v>3</v>
      </c>
      <c r="C15">
        <v>14660</v>
      </c>
      <c r="D15" s="1">
        <v>0.53369692247760026</v>
      </c>
      <c r="E15" s="2">
        <v>4932</v>
      </c>
      <c r="F15" s="2"/>
      <c r="G15" s="1"/>
      <c r="H15" s="12"/>
      <c r="I15" s="2">
        <v>4932</v>
      </c>
    </row>
    <row r="16" spans="1:9" x14ac:dyDescent="0.25">
      <c r="A16" s="13" t="s">
        <v>19</v>
      </c>
      <c r="B16" t="s">
        <v>3</v>
      </c>
      <c r="C16">
        <v>14660</v>
      </c>
      <c r="D16" s="1">
        <v>0.53369692247760026</v>
      </c>
      <c r="E16" s="2">
        <v>4932</v>
      </c>
      <c r="F16" s="2"/>
      <c r="G16" s="1"/>
      <c r="H16" s="12"/>
      <c r="I16" s="2">
        <v>4932</v>
      </c>
    </row>
    <row r="17" spans="1:10" x14ac:dyDescent="0.25">
      <c r="A17" s="13" t="s">
        <v>20</v>
      </c>
      <c r="B17" t="s">
        <v>3</v>
      </c>
      <c r="C17">
        <v>14660</v>
      </c>
      <c r="D17" s="1">
        <v>0.49041250054105523</v>
      </c>
      <c r="E17" s="2">
        <v>4532</v>
      </c>
      <c r="F17" s="2">
        <v>2</v>
      </c>
      <c r="G17" s="1">
        <v>1.9120054570259208</v>
      </c>
      <c r="H17" s="12">
        <v>14379.7</v>
      </c>
      <c r="I17" s="6">
        <v>4532</v>
      </c>
      <c r="J17" s="2"/>
    </row>
    <row r="18" spans="1:10" x14ac:dyDescent="0.25">
      <c r="A18" s="13" t="s">
        <v>21</v>
      </c>
      <c r="B18" t="s">
        <v>3</v>
      </c>
      <c r="C18">
        <v>14660</v>
      </c>
      <c r="D18" s="1">
        <v>0.49041250054105523</v>
      </c>
      <c r="E18" s="2">
        <v>4532</v>
      </c>
      <c r="F18" s="2">
        <v>2</v>
      </c>
      <c r="G18" s="1">
        <v>1.9120054570259208</v>
      </c>
      <c r="H18" s="12">
        <v>14379.7</v>
      </c>
      <c r="I18" s="6">
        <v>4532</v>
      </c>
      <c r="J18" s="2"/>
    </row>
    <row r="19" spans="1:10" x14ac:dyDescent="0.25">
      <c r="A19" s="13" t="s">
        <v>22</v>
      </c>
      <c r="B19" t="s">
        <v>3</v>
      </c>
      <c r="C19">
        <v>14660</v>
      </c>
      <c r="D19" s="1">
        <v>0.54426551497092857</v>
      </c>
      <c r="E19" s="2">
        <v>4877</v>
      </c>
      <c r="F19" s="2">
        <v>2</v>
      </c>
      <c r="G19" s="1">
        <v>1.9120054570259208</v>
      </c>
      <c r="H19" s="12">
        <v>14379.7</v>
      </c>
      <c r="I19">
        <v>4877</v>
      </c>
      <c r="J19" s="4"/>
    </row>
    <row r="20" spans="1:10" x14ac:dyDescent="0.25">
      <c r="A20" s="13" t="s">
        <v>23</v>
      </c>
      <c r="B20" t="s">
        <v>3</v>
      </c>
      <c r="C20">
        <v>14660</v>
      </c>
      <c r="D20" s="1">
        <v>0.43802381510373067</v>
      </c>
      <c r="E20" s="2">
        <v>3925</v>
      </c>
      <c r="F20" s="2">
        <v>2</v>
      </c>
      <c r="G20" s="1">
        <v>1.9120054570259208</v>
      </c>
      <c r="H20" s="12">
        <v>14379.7</v>
      </c>
      <c r="I20">
        <v>3925</v>
      </c>
      <c r="J20" s="4"/>
    </row>
    <row r="21" spans="1:10" x14ac:dyDescent="0.25">
      <c r="A21" s="13" t="s">
        <v>24</v>
      </c>
      <c r="B21" t="s">
        <v>3</v>
      </c>
      <c r="C21">
        <v>14660</v>
      </c>
      <c r="D21" s="1">
        <v>0.35086544577990558</v>
      </c>
      <c r="E21" s="2">
        <v>3144</v>
      </c>
      <c r="F21" s="2">
        <v>4</v>
      </c>
      <c r="G21" s="1">
        <v>3.8240109140518417</v>
      </c>
      <c r="H21" s="12">
        <v>14099.4</v>
      </c>
      <c r="I21">
        <v>3144</v>
      </c>
      <c r="J21" s="5"/>
    </row>
    <row r="22" spans="1:10" x14ac:dyDescent="0.25">
      <c r="A22" s="13" t="s">
        <v>25</v>
      </c>
      <c r="B22" t="s">
        <v>3</v>
      </c>
      <c r="C22">
        <v>14660</v>
      </c>
      <c r="D22" s="1">
        <v>0.49007666811744616</v>
      </c>
      <c r="E22" s="2">
        <v>4391.43</v>
      </c>
      <c r="F22" s="2">
        <v>4</v>
      </c>
      <c r="G22" s="1">
        <v>3.8240109140518417</v>
      </c>
      <c r="H22" s="12">
        <v>14099.4</v>
      </c>
      <c r="I22">
        <v>3928</v>
      </c>
      <c r="J22" s="5"/>
    </row>
    <row r="23" spans="1:10" x14ac:dyDescent="0.25">
      <c r="A23" s="13" t="s">
        <v>26</v>
      </c>
      <c r="B23" t="s">
        <v>3</v>
      </c>
      <c r="C23">
        <v>14660</v>
      </c>
      <c r="D23" s="1">
        <v>0.31571194214737686</v>
      </c>
      <c r="E23" s="2">
        <v>3501.76</v>
      </c>
      <c r="F23" s="2">
        <v>9</v>
      </c>
      <c r="G23" s="1">
        <v>8.6040245566166451</v>
      </c>
      <c r="H23" s="12">
        <v>13398.65</v>
      </c>
      <c r="I23">
        <v>2829</v>
      </c>
      <c r="J23" s="4"/>
    </row>
    <row r="24" spans="1:10" x14ac:dyDescent="0.25">
      <c r="A24" s="13" t="s">
        <v>16</v>
      </c>
      <c r="B24" t="s">
        <v>4</v>
      </c>
      <c r="C24" s="2">
        <v>13444.7</v>
      </c>
      <c r="D24" s="1">
        <v>0.27440924550812901</v>
      </c>
      <c r="E24" s="2">
        <v>2116</v>
      </c>
      <c r="F24" s="2">
        <v>4</v>
      </c>
      <c r="G24" s="1">
        <v>2.4805313618005607</v>
      </c>
      <c r="H24" s="3">
        <v>13111.2</v>
      </c>
      <c r="I24" s="8">
        <v>1542</v>
      </c>
      <c r="J24" s="4"/>
    </row>
    <row r="25" spans="1:10" x14ac:dyDescent="0.25">
      <c r="A25" s="13" t="s">
        <v>17</v>
      </c>
      <c r="B25" t="s">
        <v>4</v>
      </c>
      <c r="C25" s="2">
        <v>13444.7</v>
      </c>
      <c r="D25" s="1">
        <v>0.45802749434620799</v>
      </c>
      <c r="E25" s="2">
        <v>5144.29</v>
      </c>
      <c r="F25" s="2"/>
      <c r="G25" s="1"/>
      <c r="H25" s="1"/>
      <c r="I25" s="9">
        <f t="shared" ref="I25:I30" si="14">SUM(E25:F25)</f>
        <v>5144.29</v>
      </c>
      <c r="J25" s="4"/>
    </row>
    <row r="26" spans="1:10" x14ac:dyDescent="0.25">
      <c r="A26" s="13" t="s">
        <v>18</v>
      </c>
      <c r="B26" t="s">
        <v>4</v>
      </c>
      <c r="C26" s="2">
        <v>13444.7</v>
      </c>
      <c r="D26" s="1">
        <v>0.26247840874690598</v>
      </c>
      <c r="E26" s="2">
        <v>2948</v>
      </c>
      <c r="F26" s="2"/>
      <c r="G26" s="1"/>
      <c r="H26" s="1"/>
      <c r="I26" s="9">
        <f t="shared" si="14"/>
        <v>2948</v>
      </c>
      <c r="J26" s="4"/>
    </row>
    <row r="27" spans="1:10" x14ac:dyDescent="0.25">
      <c r="A27" s="13" t="s">
        <v>19</v>
      </c>
      <c r="B27" t="s">
        <v>4</v>
      </c>
      <c r="C27" s="2">
        <v>13444.7</v>
      </c>
      <c r="D27" s="1">
        <v>0.26390298627063413</v>
      </c>
      <c r="E27" s="2">
        <v>2964</v>
      </c>
      <c r="F27" s="2"/>
      <c r="G27" s="1"/>
      <c r="H27" s="1"/>
      <c r="I27" s="9">
        <f t="shared" si="14"/>
        <v>2964</v>
      </c>
      <c r="J27" s="4"/>
    </row>
    <row r="28" spans="1:10" x14ac:dyDescent="0.25">
      <c r="A28" s="13" t="s">
        <v>20</v>
      </c>
      <c r="B28" t="s">
        <v>4</v>
      </c>
      <c r="C28" s="2">
        <v>13444.7</v>
      </c>
      <c r="D28" s="1">
        <v>0.26701924960378937</v>
      </c>
      <c r="E28" s="2">
        <v>2999</v>
      </c>
      <c r="F28" s="2">
        <v>4</v>
      </c>
      <c r="G28" s="1">
        <v>1.8603985213504206</v>
      </c>
      <c r="H28" s="1">
        <v>13111.2</v>
      </c>
      <c r="I28" s="8">
        <f t="shared" si="14"/>
        <v>3003</v>
      </c>
      <c r="J28" s="2"/>
    </row>
    <row r="29" spans="1:10" x14ac:dyDescent="0.25">
      <c r="A29" s="13" t="s">
        <v>21</v>
      </c>
      <c r="B29" t="s">
        <v>4</v>
      </c>
      <c r="C29" s="2">
        <v>13444.7</v>
      </c>
      <c r="D29" s="1">
        <v>0.37261605855013624</v>
      </c>
      <c r="E29" s="2">
        <v>4185</v>
      </c>
      <c r="F29" s="2">
        <v>3</v>
      </c>
      <c r="G29" s="1">
        <v>1.8603985213504206</v>
      </c>
      <c r="H29" s="1">
        <v>13194.575000000001</v>
      </c>
      <c r="I29" s="8">
        <f t="shared" si="14"/>
        <v>4188</v>
      </c>
    </row>
    <row r="30" spans="1:10" x14ac:dyDescent="0.25">
      <c r="A30" s="13" t="s">
        <v>22</v>
      </c>
      <c r="B30" t="s">
        <v>4</v>
      </c>
      <c r="C30" s="2">
        <v>13444.7</v>
      </c>
      <c r="D30" s="1">
        <v>0.4460799137798655</v>
      </c>
      <c r="E30" s="2">
        <v>4735</v>
      </c>
      <c r="F30" s="2">
        <v>25</v>
      </c>
      <c r="G30" s="1">
        <v>15.503321011253504</v>
      </c>
      <c r="H30" s="1">
        <v>11360.325000000001</v>
      </c>
      <c r="I30" s="10">
        <f t="shared" si="14"/>
        <v>4760</v>
      </c>
    </row>
    <row r="31" spans="1:10" x14ac:dyDescent="0.25">
      <c r="A31" s="13" t="s">
        <v>23</v>
      </c>
      <c r="B31" t="s">
        <v>4</v>
      </c>
      <c r="C31" s="2">
        <v>13444.7</v>
      </c>
      <c r="D31" s="1">
        <v>0.12680539893298817</v>
      </c>
      <c r="E31" s="2">
        <v>1346</v>
      </c>
      <c r="F31" s="2">
        <v>24</v>
      </c>
      <c r="G31" s="1">
        <v>14.883188170803365</v>
      </c>
      <c r="H31" s="1">
        <v>11443.7</v>
      </c>
      <c r="I31" s="10">
        <v>2955</v>
      </c>
    </row>
    <row r="32" spans="1:10" x14ac:dyDescent="0.25">
      <c r="A32" s="13" t="s">
        <v>24</v>
      </c>
      <c r="B32" t="s">
        <v>4</v>
      </c>
      <c r="C32" s="2">
        <v>13444.7</v>
      </c>
      <c r="D32" s="1">
        <v>0.13224314605513682</v>
      </c>
      <c r="E32" s="2">
        <v>1403.72</v>
      </c>
      <c r="F32" s="2">
        <v>23</v>
      </c>
      <c r="G32" s="1">
        <v>14.263055330353223</v>
      </c>
      <c r="H32" s="1">
        <v>11527.075000000001</v>
      </c>
      <c r="I32" s="10">
        <f>SUM(E32:F32)</f>
        <v>1426.72</v>
      </c>
    </row>
    <row r="33" spans="1:9" x14ac:dyDescent="0.25">
      <c r="A33" s="13" t="s">
        <v>25</v>
      </c>
      <c r="B33" t="s">
        <v>4</v>
      </c>
      <c r="C33" s="2">
        <v>13444.7</v>
      </c>
      <c r="D33" s="1">
        <v>0.11008329023268698</v>
      </c>
      <c r="E33" s="2">
        <v>1168.5</v>
      </c>
      <c r="F33" s="2">
        <v>21</v>
      </c>
      <c r="G33" s="1">
        <v>9.9221254472022427</v>
      </c>
      <c r="H33" s="1">
        <v>11693.825000000001</v>
      </c>
      <c r="I33" s="8">
        <v>866</v>
      </c>
    </row>
    <row r="34" spans="1:9" x14ac:dyDescent="0.25">
      <c r="A34" s="13" t="s">
        <v>26</v>
      </c>
      <c r="B34" t="s">
        <v>4</v>
      </c>
      <c r="C34" s="2">
        <v>13444.7</v>
      </c>
      <c r="D34" s="1">
        <v>6.534340616636003E-2</v>
      </c>
      <c r="E34" s="2">
        <v>693.6</v>
      </c>
      <c r="F34" s="2">
        <v>27</v>
      </c>
      <c r="G34" s="1">
        <v>11.368792163454744</v>
      </c>
      <c r="H34" s="1">
        <v>11193.575000000001</v>
      </c>
      <c r="I34" s="8">
        <v>500</v>
      </c>
    </row>
    <row r="35" spans="1:9" x14ac:dyDescent="0.25">
      <c r="A35" s="13" t="s">
        <v>16</v>
      </c>
      <c r="B35" t="s">
        <v>8</v>
      </c>
      <c r="C35" s="2">
        <v>7354.9</v>
      </c>
      <c r="D35" s="1">
        <v>0.26660758069739304</v>
      </c>
      <c r="E35" s="2">
        <v>1094.96</v>
      </c>
      <c r="F35" s="2">
        <v>5</v>
      </c>
      <c r="G35" s="3">
        <v>7.6916069559069467</v>
      </c>
      <c r="H35" s="1">
        <v>6789.19</v>
      </c>
      <c r="I35">
        <v>350</v>
      </c>
    </row>
    <row r="36" spans="1:9" x14ac:dyDescent="0.25">
      <c r="A36" s="13" t="s">
        <v>17</v>
      </c>
      <c r="B36" t="s">
        <v>8</v>
      </c>
      <c r="C36" s="2">
        <v>7354.9</v>
      </c>
      <c r="D36" s="1">
        <v>0.36620315022364208</v>
      </c>
      <c r="E36" s="2">
        <v>1504</v>
      </c>
      <c r="F36" s="2"/>
      <c r="G36" s="3"/>
      <c r="H36" s="1"/>
      <c r="I36">
        <v>681</v>
      </c>
    </row>
    <row r="37" spans="1:9" x14ac:dyDescent="0.25">
      <c r="A37" s="13" t="s">
        <v>18</v>
      </c>
      <c r="B37" t="s">
        <v>8</v>
      </c>
      <c r="C37" s="2">
        <v>7354.9</v>
      </c>
      <c r="D37" s="1">
        <v>0.17044029598174826</v>
      </c>
      <c r="E37" s="2">
        <v>700</v>
      </c>
      <c r="F37" s="2"/>
      <c r="G37" s="3"/>
      <c r="H37" s="1"/>
      <c r="I37">
        <v>700</v>
      </c>
    </row>
    <row r="38" spans="1:9" x14ac:dyDescent="0.25">
      <c r="A38" s="13" t="s">
        <v>19</v>
      </c>
      <c r="B38" t="s">
        <v>8</v>
      </c>
      <c r="C38" s="2">
        <v>7354.9</v>
      </c>
      <c r="D38" s="1">
        <v>0.17044029598174826</v>
      </c>
      <c r="E38" s="2">
        <v>700</v>
      </c>
      <c r="F38" s="2"/>
      <c r="G38" s="3"/>
      <c r="H38" s="1"/>
      <c r="I38">
        <v>700</v>
      </c>
    </row>
    <row r="39" spans="1:9" x14ac:dyDescent="0.25">
      <c r="A39" s="13" t="s">
        <v>20</v>
      </c>
      <c r="B39" t="s">
        <v>8</v>
      </c>
      <c r="C39" s="2">
        <v>7354.9</v>
      </c>
      <c r="D39" s="1">
        <v>0.16167479504554411</v>
      </c>
      <c r="E39" s="2">
        <v>664</v>
      </c>
      <c r="F39" s="2">
        <v>5</v>
      </c>
      <c r="G39" s="3">
        <v>7.6916069559069467</v>
      </c>
      <c r="H39" s="1">
        <v>6789.19</v>
      </c>
      <c r="I39" s="6">
        <v>664</v>
      </c>
    </row>
    <row r="40" spans="1:9" x14ac:dyDescent="0.25">
      <c r="A40" s="13" t="s">
        <v>21</v>
      </c>
      <c r="B40" t="s">
        <v>8</v>
      </c>
      <c r="C40" s="2">
        <v>7354.9</v>
      </c>
      <c r="D40" s="1">
        <v>0.16435314255382871</v>
      </c>
      <c r="E40" s="2">
        <v>675</v>
      </c>
      <c r="F40" s="2">
        <v>5</v>
      </c>
      <c r="G40" s="3">
        <v>7.6916069559069467</v>
      </c>
      <c r="H40" s="1">
        <v>6789.19</v>
      </c>
      <c r="I40" s="11">
        <v>675</v>
      </c>
    </row>
    <row r="41" spans="1:9" x14ac:dyDescent="0.25">
      <c r="A41" s="13" t="s">
        <v>22</v>
      </c>
      <c r="B41" t="s">
        <v>8</v>
      </c>
      <c r="C41" s="2">
        <v>7354.9</v>
      </c>
      <c r="D41" s="1">
        <v>0.17874791743145174</v>
      </c>
      <c r="E41" s="2">
        <v>633</v>
      </c>
      <c r="F41" s="2">
        <v>7</v>
      </c>
      <c r="G41" s="3">
        <v>10.768249738269727</v>
      </c>
      <c r="H41" s="1">
        <v>6562.905999999999</v>
      </c>
      <c r="I41" s="11">
        <v>633</v>
      </c>
    </row>
    <row r="42" spans="1:9" x14ac:dyDescent="0.25">
      <c r="A42" s="13" t="s">
        <v>23</v>
      </c>
      <c r="B42" t="s">
        <v>8</v>
      </c>
      <c r="C42" s="2">
        <v>7354.9</v>
      </c>
      <c r="D42" s="1">
        <v>0.36602095275746199</v>
      </c>
      <c r="E42" s="2">
        <v>1296.19</v>
      </c>
      <c r="F42" s="2">
        <v>8</v>
      </c>
      <c r="G42" s="3">
        <v>12.306571129451116</v>
      </c>
      <c r="H42" s="1">
        <v>6449.7639999999992</v>
      </c>
      <c r="I42" s="11">
        <v>523</v>
      </c>
    </row>
    <row r="43" spans="1:9" x14ac:dyDescent="0.25">
      <c r="A43" s="13" t="s">
        <v>24</v>
      </c>
      <c r="B43" t="s">
        <v>8</v>
      </c>
      <c r="C43" s="2">
        <v>7354.9</v>
      </c>
      <c r="D43" s="1">
        <v>0.51060062688843089</v>
      </c>
      <c r="E43" s="2">
        <v>1808.19</v>
      </c>
      <c r="F43" s="2">
        <v>10</v>
      </c>
      <c r="G43" s="3">
        <v>15.383213911813893</v>
      </c>
      <c r="H43" s="1">
        <v>6223.48</v>
      </c>
      <c r="I43" s="11">
        <v>396</v>
      </c>
    </row>
    <row r="44" spans="1:9" x14ac:dyDescent="0.25">
      <c r="A44" s="13" t="s">
        <v>25</v>
      </c>
      <c r="B44" t="s">
        <v>8</v>
      </c>
      <c r="C44" s="2">
        <v>7354.9</v>
      </c>
      <c r="D44" s="1">
        <v>0.44722841894219639</v>
      </c>
      <c r="E44" s="2">
        <v>1583.77</v>
      </c>
      <c r="F44" s="2">
        <v>9</v>
      </c>
      <c r="G44" s="3">
        <v>13.844892520632504</v>
      </c>
      <c r="H44" s="1">
        <v>6336.6219999999994</v>
      </c>
      <c r="I44">
        <v>692</v>
      </c>
    </row>
    <row r="45" spans="1:9" x14ac:dyDescent="0.25">
      <c r="A45" s="13" t="s">
        <v>26</v>
      </c>
      <c r="B45" t="s">
        <v>8</v>
      </c>
      <c r="C45" s="2">
        <v>7354.9</v>
      </c>
      <c r="D45" s="1">
        <v>0.1681416428995002</v>
      </c>
      <c r="E45" s="2">
        <v>595.44000000000005</v>
      </c>
      <c r="F45" s="2">
        <v>7</v>
      </c>
      <c r="G45" s="3">
        <v>10.768249738269727</v>
      </c>
      <c r="H45" s="1">
        <v>6562.905999999999</v>
      </c>
      <c r="I45">
        <v>155</v>
      </c>
    </row>
    <row r="46" spans="1:9" x14ac:dyDescent="0.25">
      <c r="A46" s="13" t="s">
        <v>16</v>
      </c>
      <c r="B46" t="s">
        <v>1</v>
      </c>
      <c r="C46" s="2">
        <v>8014.7</v>
      </c>
      <c r="D46" s="1">
        <v>0.62012745759070842</v>
      </c>
      <c r="E46" s="2">
        <v>3695</v>
      </c>
      <c r="F46" s="2">
        <v>4</v>
      </c>
      <c r="G46" s="12">
        <f>'[1]Animal densities'!F72*100/'[1]Animal densities'!F$3</f>
        <v>7.2839443803375528E-3</v>
      </c>
      <c r="H46" s="1">
        <v>7967.9112801952597</v>
      </c>
      <c r="I46">
        <v>3000</v>
      </c>
    </row>
    <row r="47" spans="1:9" x14ac:dyDescent="0.25">
      <c r="A47" s="13" t="s">
        <v>17</v>
      </c>
      <c r="B47" t="s">
        <v>1</v>
      </c>
      <c r="C47" s="2">
        <v>8014.7</v>
      </c>
      <c r="D47" s="1">
        <v>0.62017109308163498</v>
      </c>
      <c r="E47" s="2">
        <v>3695.26</v>
      </c>
      <c r="F47" s="2"/>
      <c r="G47" s="12"/>
      <c r="H47" s="1"/>
      <c r="I47">
        <v>3063</v>
      </c>
    </row>
    <row r="48" spans="1:9" x14ac:dyDescent="0.25">
      <c r="A48" s="13" t="s">
        <v>18</v>
      </c>
      <c r="B48" t="s">
        <v>1</v>
      </c>
      <c r="C48" s="2">
        <v>8014.7</v>
      </c>
      <c r="D48" s="1">
        <v>0.65470019270943247</v>
      </c>
      <c r="E48" s="2">
        <v>3901</v>
      </c>
      <c r="F48" s="2"/>
      <c r="G48" s="12"/>
      <c r="H48" s="1"/>
      <c r="I48">
        <v>3901</v>
      </c>
    </row>
    <row r="49" spans="1:9" x14ac:dyDescent="0.25">
      <c r="A49" s="13" t="s">
        <v>19</v>
      </c>
      <c r="B49" t="s">
        <v>1</v>
      </c>
      <c r="C49" s="2">
        <v>8014.7</v>
      </c>
      <c r="D49" s="1">
        <v>0.66678386711986037</v>
      </c>
      <c r="E49" s="2">
        <v>3973</v>
      </c>
      <c r="F49" s="2"/>
      <c r="G49" s="12"/>
      <c r="H49" s="1"/>
      <c r="I49">
        <v>3973</v>
      </c>
    </row>
    <row r="50" spans="1:9" x14ac:dyDescent="0.25">
      <c r="A50" s="13" t="s">
        <v>20</v>
      </c>
      <c r="B50" t="s">
        <v>1</v>
      </c>
      <c r="C50" s="2">
        <v>8014.7</v>
      </c>
      <c r="D50" s="1">
        <v>0.6716509026462828</v>
      </c>
      <c r="E50" s="2">
        <v>4002</v>
      </c>
      <c r="F50" s="2">
        <v>1</v>
      </c>
      <c r="G50" s="12">
        <f>'[1]Animal densities'!F73*100/'[1]Animal densities'!F$3</f>
        <v>1.8209860950843882E-3</v>
      </c>
      <c r="H50" s="3">
        <v>8003.002820048815</v>
      </c>
      <c r="I50" s="6">
        <v>4002</v>
      </c>
    </row>
    <row r="51" spans="1:9" x14ac:dyDescent="0.25">
      <c r="A51" s="13" t="s">
        <v>21</v>
      </c>
      <c r="B51" t="s">
        <v>1</v>
      </c>
      <c r="C51" s="2">
        <v>8014.7</v>
      </c>
      <c r="D51" s="1">
        <v>0.6646020925735332</v>
      </c>
      <c r="E51" s="2">
        <v>3960</v>
      </c>
      <c r="F51" s="2">
        <v>1</v>
      </c>
      <c r="G51" s="12">
        <f>'[1]Animal densities'!F74*100/'[1]Animal densities'!F$3</f>
        <v>1.8209860950843882E-3</v>
      </c>
      <c r="H51" s="3">
        <v>8003.002820048815</v>
      </c>
      <c r="I51" s="11">
        <v>3960</v>
      </c>
    </row>
    <row r="52" spans="1:9" x14ac:dyDescent="0.25">
      <c r="A52" s="13" t="s">
        <v>22</v>
      </c>
      <c r="B52" t="s">
        <v>1</v>
      </c>
      <c r="C52" s="2">
        <v>8014.7</v>
      </c>
      <c r="D52" s="1">
        <v>0.39176788229379034</v>
      </c>
      <c r="E52" s="2">
        <v>2316</v>
      </c>
      <c r="F52" s="2">
        <v>2</v>
      </c>
      <c r="G52" s="12">
        <f>'[1]Animal densities'!F75*100/'[1]Animal densities'!F$3</f>
        <v>3.6419721901687764E-3</v>
      </c>
      <c r="H52" s="3">
        <v>7991.3056400976302</v>
      </c>
      <c r="I52" s="11">
        <v>2316</v>
      </c>
    </row>
    <row r="53" spans="1:9" x14ac:dyDescent="0.25">
      <c r="A53" s="13" t="s">
        <v>23</v>
      </c>
      <c r="B53" t="s">
        <v>1</v>
      </c>
      <c r="C53" s="2">
        <v>8014.7</v>
      </c>
      <c r="D53" s="1">
        <v>0.7200527902585494</v>
      </c>
      <c r="E53" s="2">
        <v>4256.71</v>
      </c>
      <c r="F53" s="2">
        <v>2</v>
      </c>
      <c r="G53" s="12">
        <f>'[1]Animal densities'!F76*100/'[1]Animal densities'!F$3</f>
        <v>3.6419721901687764E-3</v>
      </c>
      <c r="H53" s="3">
        <v>7991.3056400976302</v>
      </c>
      <c r="I53" s="11">
        <v>3832</v>
      </c>
    </row>
    <row r="54" spans="1:9" x14ac:dyDescent="0.25">
      <c r="A54" s="13" t="s">
        <v>24</v>
      </c>
      <c r="B54" t="s">
        <v>1</v>
      </c>
      <c r="C54" s="2">
        <v>8014.7</v>
      </c>
      <c r="D54" s="1">
        <v>0.9004859203654122</v>
      </c>
      <c r="E54" s="2">
        <v>5323.37</v>
      </c>
      <c r="F54" s="2">
        <v>2</v>
      </c>
      <c r="G54" s="12">
        <f>'[1]Animal densities'!F77*100/'[1]Animal densities'!F$3</f>
        <v>3.6419721901687764E-3</v>
      </c>
      <c r="H54" s="3">
        <v>7991.3056400976302</v>
      </c>
      <c r="I54" s="11">
        <v>4446</v>
      </c>
    </row>
    <row r="55" spans="1:9" x14ac:dyDescent="0.25">
      <c r="A55" s="13" t="s">
        <v>25</v>
      </c>
      <c r="B55" t="s">
        <v>1</v>
      </c>
      <c r="C55" s="2">
        <v>8014.7</v>
      </c>
      <c r="D55" s="1">
        <v>0.84000379328676589</v>
      </c>
      <c r="E55" s="2">
        <v>4965.82</v>
      </c>
      <c r="F55" s="2">
        <v>2</v>
      </c>
      <c r="G55" s="12">
        <f>'[1]Animal densities'!F78*100/'[1]Animal densities'!F$3</f>
        <v>3.6419721901687764E-3</v>
      </c>
      <c r="H55" s="3">
        <v>7991.3056400976302</v>
      </c>
      <c r="I55">
        <v>4431</v>
      </c>
    </row>
    <row r="56" spans="1:9" x14ac:dyDescent="0.25">
      <c r="A56" s="13" t="s">
        <v>26</v>
      </c>
      <c r="B56" t="s">
        <v>1</v>
      </c>
      <c r="C56" s="2">
        <v>8014.7</v>
      </c>
      <c r="D56" s="1">
        <v>0.53789087441893924</v>
      </c>
      <c r="E56" s="2">
        <v>3179.83</v>
      </c>
      <c r="F56" s="2">
        <v>5</v>
      </c>
      <c r="G56" s="12">
        <f>'[1]Animal densities'!F79*100/'[1]Animal densities'!F$3</f>
        <v>9.1049304754219421E-3</v>
      </c>
      <c r="H56" s="3">
        <v>7956.2141002440749</v>
      </c>
      <c r="I56">
        <v>2910</v>
      </c>
    </row>
    <row r="57" spans="1:9" x14ac:dyDescent="0.25">
      <c r="A57" s="13" t="s">
        <v>16</v>
      </c>
      <c r="B57" t="s">
        <v>2</v>
      </c>
      <c r="C57" s="2">
        <v>4792.8500000000004</v>
      </c>
      <c r="D57" s="1">
        <v>0.76814570127667159</v>
      </c>
      <c r="E57">
        <v>2151</v>
      </c>
      <c r="F57" s="2">
        <v>2</v>
      </c>
      <c r="G57">
        <v>1.8108223708232052</v>
      </c>
      <c r="H57" s="3">
        <v>4706.0600000000004</v>
      </c>
      <c r="I57">
        <v>2000</v>
      </c>
    </row>
    <row r="58" spans="1:9" x14ac:dyDescent="0.25">
      <c r="A58" s="13" t="s">
        <v>17</v>
      </c>
      <c r="B58" t="s">
        <v>2</v>
      </c>
      <c r="C58" s="2">
        <v>4792.8500000000004</v>
      </c>
      <c r="D58" s="1">
        <v>0.815952861351665</v>
      </c>
      <c r="E58">
        <v>2284.8720000000003</v>
      </c>
      <c r="F58" s="2"/>
      <c r="H58" s="3"/>
      <c r="I58">
        <v>1907</v>
      </c>
    </row>
    <row r="59" spans="1:9" x14ac:dyDescent="0.25">
      <c r="A59" s="13" t="s">
        <v>18</v>
      </c>
      <c r="B59" t="s">
        <v>2</v>
      </c>
      <c r="C59" s="2">
        <v>4792.8500000000004</v>
      </c>
      <c r="D59" s="1">
        <v>0.74921881974823679</v>
      </c>
      <c r="E59">
        <v>2098</v>
      </c>
      <c r="F59" s="2"/>
      <c r="H59" s="3"/>
      <c r="I59">
        <v>2098</v>
      </c>
    </row>
    <row r="60" spans="1:9" x14ac:dyDescent="0.25">
      <c r="A60" s="13" t="s">
        <v>19</v>
      </c>
      <c r="B60" t="s">
        <v>2</v>
      </c>
      <c r="C60" s="2">
        <v>4792.8500000000004</v>
      </c>
      <c r="D60" s="1">
        <v>0.784929916971699</v>
      </c>
      <c r="E60">
        <v>2198</v>
      </c>
      <c r="F60" s="2"/>
      <c r="H60" s="3"/>
      <c r="I60">
        <v>2198</v>
      </c>
    </row>
    <row r="61" spans="1:9" x14ac:dyDescent="0.25">
      <c r="A61" s="13" t="s">
        <v>20</v>
      </c>
      <c r="B61" t="s">
        <v>2</v>
      </c>
      <c r="C61" s="2">
        <v>4792.8500000000004</v>
      </c>
      <c r="D61" s="1">
        <v>0.81778412641728404</v>
      </c>
      <c r="E61">
        <v>2290</v>
      </c>
      <c r="F61" s="2">
        <v>2</v>
      </c>
      <c r="G61">
        <v>1.8108223708232052</v>
      </c>
      <c r="H61" s="3">
        <v>4706.0600000000004</v>
      </c>
      <c r="I61" s="6">
        <v>2290</v>
      </c>
    </row>
    <row r="62" spans="1:9" x14ac:dyDescent="0.25">
      <c r="A62" s="13" t="s">
        <v>21</v>
      </c>
      <c r="B62" t="s">
        <v>2</v>
      </c>
      <c r="C62" s="2">
        <v>4792.8500000000004</v>
      </c>
      <c r="D62" s="1">
        <v>0.82135523613963024</v>
      </c>
      <c r="E62">
        <v>2300</v>
      </c>
      <c r="F62" s="2">
        <v>2</v>
      </c>
      <c r="G62">
        <v>1.8108223708232052</v>
      </c>
      <c r="H62" s="3">
        <v>4706.0600000000004</v>
      </c>
      <c r="I62" s="11">
        <v>2300</v>
      </c>
    </row>
    <row r="63" spans="1:9" x14ac:dyDescent="0.25">
      <c r="A63" s="13" t="s">
        <v>22</v>
      </c>
      <c r="B63" t="s">
        <v>2</v>
      </c>
      <c r="C63" s="2">
        <v>4792.8500000000004</v>
      </c>
      <c r="D63" s="1">
        <v>0.73559219594171266</v>
      </c>
      <c r="E63">
        <v>1996</v>
      </c>
      <c r="F63" s="2">
        <v>0</v>
      </c>
      <c r="G63">
        <v>0</v>
      </c>
      <c r="H63" s="3">
        <v>4792.8500000000004</v>
      </c>
      <c r="I63" s="11">
        <v>1996</v>
      </c>
    </row>
    <row r="64" spans="1:9" x14ac:dyDescent="0.25">
      <c r="A64" s="13" t="s">
        <v>23</v>
      </c>
      <c r="B64" t="s">
        <v>2</v>
      </c>
      <c r="C64" s="2">
        <v>4792.8500000000004</v>
      </c>
      <c r="D64" s="1">
        <v>0.87688781113412384</v>
      </c>
      <c r="E64">
        <v>2379.4</v>
      </c>
      <c r="F64" s="2">
        <v>0</v>
      </c>
      <c r="G64">
        <v>0</v>
      </c>
      <c r="H64" s="12">
        <v>4792.8500000000004</v>
      </c>
      <c r="I64" s="11">
        <v>2089</v>
      </c>
    </row>
    <row r="65" spans="1:13" x14ac:dyDescent="0.25">
      <c r="A65" s="13" t="s">
        <v>24</v>
      </c>
      <c r="B65" t="s">
        <v>2</v>
      </c>
      <c r="C65" s="2">
        <v>4792.8500000000004</v>
      </c>
      <c r="D65" s="1">
        <v>1.1566966161284853</v>
      </c>
      <c r="E65">
        <v>3138.65</v>
      </c>
      <c r="F65" s="2">
        <v>2</v>
      </c>
      <c r="G65">
        <v>1.8108223708232052</v>
      </c>
      <c r="H65" s="12">
        <v>4706.0600000000004</v>
      </c>
      <c r="I65" s="11">
        <v>2774</v>
      </c>
    </row>
    <row r="66" spans="1:13" x14ac:dyDescent="0.25">
      <c r="A66" s="13" t="s">
        <v>25</v>
      </c>
      <c r="B66" t="s">
        <v>2</v>
      </c>
      <c r="C66" s="2">
        <v>4792.8500000000004</v>
      </c>
      <c r="D66" s="1">
        <v>1.0921001230900766</v>
      </c>
      <c r="E66">
        <v>2963.37</v>
      </c>
      <c r="F66" s="2">
        <v>2</v>
      </c>
      <c r="G66">
        <v>1.8108223708232052</v>
      </c>
      <c r="H66" s="12">
        <v>4706.0600000000004</v>
      </c>
      <c r="I66">
        <v>2604</v>
      </c>
    </row>
    <row r="67" spans="1:13" x14ac:dyDescent="0.25">
      <c r="A67" s="13" t="s">
        <v>26</v>
      </c>
      <c r="B67" t="s">
        <v>2</v>
      </c>
      <c r="C67" s="2">
        <v>4792.8500000000004</v>
      </c>
      <c r="D67" s="1">
        <v>0.80561349715860919</v>
      </c>
      <c r="E67">
        <v>2186</v>
      </c>
      <c r="F67" s="2">
        <v>7</v>
      </c>
      <c r="G67">
        <v>6.3378782978812191</v>
      </c>
      <c r="H67" s="12">
        <v>4489.085</v>
      </c>
      <c r="I67">
        <v>1944</v>
      </c>
    </row>
    <row r="68" spans="1:13" x14ac:dyDescent="0.25">
      <c r="A68" s="13" t="s">
        <v>16</v>
      </c>
      <c r="B68" t="s">
        <v>34</v>
      </c>
      <c r="C68" s="15">
        <v>10243</v>
      </c>
      <c r="D68" s="1">
        <v>0.89948847205861404</v>
      </c>
      <c r="E68">
        <v>8964.5</v>
      </c>
      <c r="F68" s="2">
        <v>0</v>
      </c>
      <c r="G68">
        <v>0</v>
      </c>
      <c r="H68" s="12"/>
    </row>
    <row r="69" spans="1:13" x14ac:dyDescent="0.25">
      <c r="A69" s="13" t="s">
        <v>17</v>
      </c>
      <c r="B69" t="s">
        <v>34</v>
      </c>
      <c r="C69" s="15">
        <v>10243</v>
      </c>
      <c r="D69" s="1">
        <v>0.96468871849106297</v>
      </c>
      <c r="E69">
        <v>9614.3000000000011</v>
      </c>
      <c r="F69" s="2">
        <v>0</v>
      </c>
      <c r="G69">
        <v>0</v>
      </c>
      <c r="H69" s="12"/>
    </row>
    <row r="70" spans="1:13" x14ac:dyDescent="0.25">
      <c r="A70" s="13" t="s">
        <v>18</v>
      </c>
      <c r="B70" t="s">
        <v>34</v>
      </c>
      <c r="C70" s="15">
        <v>10243</v>
      </c>
      <c r="D70" s="1">
        <v>0.96468871849106297</v>
      </c>
      <c r="E70">
        <v>9614.3000000000011</v>
      </c>
      <c r="F70" s="2">
        <v>0</v>
      </c>
      <c r="G70">
        <v>0</v>
      </c>
      <c r="H70" s="12"/>
      <c r="K70" s="17"/>
      <c r="L70" s="18"/>
      <c r="M70" s="17"/>
    </row>
    <row r="71" spans="1:13" x14ac:dyDescent="0.25">
      <c r="A71" s="13" t="s">
        <v>19</v>
      </c>
      <c r="B71" t="s">
        <v>34</v>
      </c>
      <c r="C71" s="15">
        <v>10243</v>
      </c>
      <c r="D71" s="1">
        <v>0.96468871849106297</v>
      </c>
      <c r="E71">
        <v>9614.3000000000011</v>
      </c>
      <c r="F71" s="2">
        <v>0</v>
      </c>
      <c r="G71">
        <v>0</v>
      </c>
      <c r="H71" s="12"/>
      <c r="K71" s="17"/>
      <c r="L71" s="18"/>
      <c r="M71" s="17"/>
    </row>
    <row r="72" spans="1:13" x14ac:dyDescent="0.25">
      <c r="A72" s="13" t="s">
        <v>20</v>
      </c>
      <c r="B72" t="s">
        <v>34</v>
      </c>
      <c r="C72" s="15">
        <v>10243</v>
      </c>
      <c r="D72" s="1">
        <v>0.96468871849106297</v>
      </c>
      <c r="E72">
        <v>9614.3000000000011</v>
      </c>
      <c r="F72" s="2">
        <v>0</v>
      </c>
      <c r="G72">
        <v>0</v>
      </c>
      <c r="H72" s="12"/>
      <c r="K72" s="17"/>
      <c r="L72" s="18"/>
      <c r="M72" s="17"/>
    </row>
    <row r="73" spans="1:13" x14ac:dyDescent="0.25">
      <c r="A73" s="13" t="s">
        <v>21</v>
      </c>
      <c r="B73" t="s">
        <v>34</v>
      </c>
      <c r="C73" s="15">
        <v>10243</v>
      </c>
      <c r="D73" s="1">
        <v>0.96468871849106297</v>
      </c>
      <c r="E73">
        <v>9614.3000000000011</v>
      </c>
      <c r="F73" s="2">
        <v>0</v>
      </c>
      <c r="G73">
        <v>0</v>
      </c>
      <c r="H73" s="12"/>
      <c r="K73" s="17"/>
      <c r="L73" s="18"/>
      <c r="M73" s="17"/>
    </row>
    <row r="74" spans="1:13" x14ac:dyDescent="0.25">
      <c r="A74" s="13" t="s">
        <v>22</v>
      </c>
      <c r="B74" t="s">
        <v>34</v>
      </c>
      <c r="C74" s="15">
        <v>10243</v>
      </c>
      <c r="D74" s="1">
        <v>0.96468871849106297</v>
      </c>
      <c r="E74">
        <v>9614.3000000000011</v>
      </c>
      <c r="F74" s="2">
        <v>0</v>
      </c>
      <c r="G74">
        <v>0</v>
      </c>
      <c r="H74" s="12"/>
      <c r="K74" s="17"/>
      <c r="L74" s="18"/>
      <c r="M74" s="17"/>
    </row>
    <row r="75" spans="1:13" x14ac:dyDescent="0.25">
      <c r="A75" s="13" t="s">
        <v>23</v>
      </c>
      <c r="B75" t="s">
        <v>34</v>
      </c>
      <c r="C75" s="15">
        <v>10243</v>
      </c>
      <c r="D75" s="1">
        <v>0.96468871849106297</v>
      </c>
      <c r="E75">
        <v>9614.3000000000011</v>
      </c>
      <c r="F75" s="2">
        <v>0</v>
      </c>
      <c r="G75">
        <v>0</v>
      </c>
      <c r="K75" s="17"/>
      <c r="L75" s="18"/>
      <c r="M75" s="17"/>
    </row>
    <row r="76" spans="1:13" x14ac:dyDescent="0.25">
      <c r="A76" s="13" t="s">
        <v>24</v>
      </c>
      <c r="B76" t="s">
        <v>34</v>
      </c>
      <c r="C76" s="15">
        <v>10243</v>
      </c>
      <c r="D76" s="1">
        <v>0.95883895800012453</v>
      </c>
      <c r="E76">
        <v>9556</v>
      </c>
      <c r="F76" s="2">
        <v>0</v>
      </c>
      <c r="G76">
        <v>0</v>
      </c>
      <c r="K76" s="17"/>
      <c r="L76" s="18"/>
      <c r="M76" s="17"/>
    </row>
    <row r="77" spans="1:13" x14ac:dyDescent="0.25">
      <c r="A77" s="13" t="s">
        <v>25</v>
      </c>
      <c r="B77" t="s">
        <v>34</v>
      </c>
      <c r="C77" s="15">
        <v>10243</v>
      </c>
      <c r="D77" s="1">
        <v>0.96468871849106297</v>
      </c>
      <c r="E77">
        <v>9614.3000000000011</v>
      </c>
      <c r="F77" s="2">
        <v>0</v>
      </c>
      <c r="G77">
        <v>0</v>
      </c>
      <c r="K77" s="17"/>
      <c r="L77" s="18"/>
      <c r="M77" s="17"/>
    </row>
    <row r="78" spans="1:13" x14ac:dyDescent="0.25">
      <c r="A78" s="13" t="s">
        <v>26</v>
      </c>
      <c r="B78" t="s">
        <v>34</v>
      </c>
      <c r="C78" s="15">
        <v>10243</v>
      </c>
      <c r="D78" s="1">
        <v>0.96468871849106297</v>
      </c>
      <c r="E78">
        <v>9614.3000000000011</v>
      </c>
      <c r="F78" s="2">
        <v>0</v>
      </c>
      <c r="G78">
        <v>0</v>
      </c>
      <c r="K78" s="17"/>
      <c r="L78" s="18"/>
      <c r="M78" s="17"/>
    </row>
    <row r="79" spans="1:13" x14ac:dyDescent="0.25">
      <c r="A79" s="13" t="s">
        <v>16</v>
      </c>
      <c r="B79" s="13" t="s">
        <v>35</v>
      </c>
      <c r="C79" s="16">
        <v>1368</v>
      </c>
      <c r="D79" s="1">
        <v>1.4533553634977123</v>
      </c>
      <c r="E79">
        <v>1943.95</v>
      </c>
      <c r="F79" s="2">
        <v>0</v>
      </c>
      <c r="G79">
        <v>0</v>
      </c>
      <c r="K79" s="17"/>
      <c r="L79" s="18"/>
      <c r="M79" s="17"/>
    </row>
    <row r="80" spans="1:13" x14ac:dyDescent="0.25">
      <c r="A80" s="13" t="s">
        <v>17</v>
      </c>
      <c r="B80" s="13" t="s">
        <v>35</v>
      </c>
      <c r="C80" s="16">
        <v>1368</v>
      </c>
      <c r="D80" s="1">
        <v>1.5172777295971771</v>
      </c>
      <c r="E80">
        <v>2029.45</v>
      </c>
      <c r="F80" s="2">
        <v>0</v>
      </c>
      <c r="G80">
        <v>0</v>
      </c>
      <c r="K80" s="17"/>
      <c r="L80" s="17"/>
      <c r="M80" s="17"/>
    </row>
    <row r="81" spans="1:13" x14ac:dyDescent="0.25">
      <c r="A81" s="13" t="s">
        <v>18</v>
      </c>
      <c r="B81" s="13" t="s">
        <v>35</v>
      </c>
      <c r="C81" s="16">
        <v>1368</v>
      </c>
      <c r="D81" s="1">
        <v>1.5172777295971771</v>
      </c>
      <c r="E81">
        <v>2029.45</v>
      </c>
      <c r="F81" s="2">
        <v>0</v>
      </c>
      <c r="G81">
        <v>0</v>
      </c>
      <c r="K81" s="17"/>
      <c r="L81" s="17"/>
      <c r="M81" s="17"/>
    </row>
    <row r="82" spans="1:13" x14ac:dyDescent="0.25">
      <c r="A82" s="13" t="s">
        <v>19</v>
      </c>
      <c r="B82" s="13" t="s">
        <v>35</v>
      </c>
      <c r="C82" s="16">
        <v>1368</v>
      </c>
      <c r="D82" s="1">
        <v>1.5172777295971771</v>
      </c>
      <c r="E82">
        <v>2029.45</v>
      </c>
      <c r="F82" s="2">
        <v>0</v>
      </c>
      <c r="G82">
        <v>0</v>
      </c>
    </row>
    <row r="83" spans="1:13" x14ac:dyDescent="0.25">
      <c r="A83" s="13" t="s">
        <v>20</v>
      </c>
      <c r="B83" s="13" t="s">
        <v>35</v>
      </c>
      <c r="C83" s="16">
        <v>1368</v>
      </c>
      <c r="D83" s="1">
        <v>1.5172777295971771</v>
      </c>
      <c r="E83">
        <v>2029.45</v>
      </c>
      <c r="F83" s="2">
        <v>0</v>
      </c>
      <c r="G83">
        <v>0</v>
      </c>
    </row>
    <row r="84" spans="1:13" x14ac:dyDescent="0.25">
      <c r="A84" s="13" t="s">
        <v>21</v>
      </c>
      <c r="B84" s="13" t="s">
        <v>35</v>
      </c>
      <c r="C84" s="16">
        <v>1368</v>
      </c>
      <c r="D84" s="1">
        <v>1.5172777295971771</v>
      </c>
      <c r="E84">
        <v>2029.45</v>
      </c>
      <c r="F84" s="2">
        <v>0</v>
      </c>
      <c r="G84">
        <v>0</v>
      </c>
    </row>
    <row r="85" spans="1:13" x14ac:dyDescent="0.25">
      <c r="A85" s="13" t="s">
        <v>22</v>
      </c>
      <c r="B85" s="13" t="s">
        <v>35</v>
      </c>
      <c r="C85" s="16">
        <v>1368</v>
      </c>
      <c r="D85" s="1">
        <v>1.5172777295971771</v>
      </c>
      <c r="E85">
        <v>2029.45</v>
      </c>
      <c r="F85" s="2">
        <v>0</v>
      </c>
      <c r="G85">
        <v>0</v>
      </c>
    </row>
    <row r="86" spans="1:13" x14ac:dyDescent="0.25">
      <c r="A86" s="13" t="s">
        <v>23</v>
      </c>
      <c r="B86" s="13" t="s">
        <v>35</v>
      </c>
      <c r="C86" s="16">
        <v>1368</v>
      </c>
      <c r="D86" s="1">
        <v>1.5172777295971771</v>
      </c>
      <c r="E86">
        <v>2029.45</v>
      </c>
      <c r="F86" s="2">
        <v>0</v>
      </c>
      <c r="G86">
        <v>0</v>
      </c>
    </row>
    <row r="87" spans="1:13" x14ac:dyDescent="0.25">
      <c r="A87" s="13" t="s">
        <v>24</v>
      </c>
      <c r="B87" s="13" t="s">
        <v>35</v>
      </c>
      <c r="C87" s="16">
        <v>1368</v>
      </c>
      <c r="D87" s="1">
        <v>1.5573133167857891</v>
      </c>
      <c r="E87">
        <v>2083</v>
      </c>
      <c r="F87" s="2">
        <v>0</v>
      </c>
      <c r="G87">
        <v>0</v>
      </c>
    </row>
    <row r="88" spans="1:13" x14ac:dyDescent="0.25">
      <c r="A88" s="13" t="s">
        <v>25</v>
      </c>
      <c r="B88" s="13" t="s">
        <v>35</v>
      </c>
      <c r="C88" s="16">
        <v>1368</v>
      </c>
      <c r="D88" s="1">
        <v>1.5172777295971771</v>
      </c>
      <c r="E88">
        <v>2029.45</v>
      </c>
      <c r="F88" s="2">
        <v>0</v>
      </c>
      <c r="G88">
        <v>0</v>
      </c>
    </row>
    <row r="89" spans="1:13" x14ac:dyDescent="0.25">
      <c r="A89" s="13" t="s">
        <v>26</v>
      </c>
      <c r="B89" s="13" t="s">
        <v>35</v>
      </c>
      <c r="C89" s="16">
        <v>1368</v>
      </c>
      <c r="D89" s="1">
        <v>1.5172777295971771</v>
      </c>
      <c r="E89">
        <v>2029.45</v>
      </c>
      <c r="F89" s="2">
        <v>0</v>
      </c>
      <c r="G89">
        <v>0</v>
      </c>
    </row>
    <row r="90" spans="1:13" x14ac:dyDescent="0.25">
      <c r="B90" s="13"/>
      <c r="C90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D673-F7F4-4819-A46C-333985AB356E}">
  <dimension ref="A1:G21"/>
  <sheetViews>
    <sheetView workbookViewId="0">
      <selection activeCell="F2" sqref="F2:F5"/>
    </sheetView>
  </sheetViews>
  <sheetFormatPr defaultRowHeight="15" x14ac:dyDescent="0.25"/>
  <cols>
    <col min="2" max="2" width="12.140625" bestFit="1" customWidth="1"/>
    <col min="3" max="3" width="12.140625" customWidth="1"/>
    <col min="4" max="4" width="11" customWidth="1"/>
    <col min="5" max="5" width="12.42578125" bestFit="1" customWidth="1"/>
    <col min="6" max="6" width="12.5703125" bestFit="1" customWidth="1"/>
    <col min="7" max="7" width="15.5703125" bestFit="1" customWidth="1"/>
  </cols>
  <sheetData>
    <row r="1" spans="1:7" x14ac:dyDescent="0.25">
      <c r="A1" t="s">
        <v>6</v>
      </c>
      <c r="B1" t="s">
        <v>5</v>
      </c>
      <c r="C1" t="s">
        <v>28</v>
      </c>
      <c r="D1" t="s">
        <v>14</v>
      </c>
      <c r="E1" t="s">
        <v>9</v>
      </c>
      <c r="F1" t="s">
        <v>10</v>
      </c>
      <c r="G1" t="s">
        <v>13</v>
      </c>
    </row>
    <row r="2" spans="1:7" x14ac:dyDescent="0.25">
      <c r="A2" t="s">
        <v>22</v>
      </c>
      <c r="B2" t="s">
        <v>2</v>
      </c>
      <c r="C2" t="s">
        <v>30</v>
      </c>
      <c r="D2">
        <v>2958</v>
      </c>
      <c r="E2" s="2">
        <v>4</v>
      </c>
      <c r="F2">
        <f>88+21</f>
        <v>109</v>
      </c>
    </row>
    <row r="3" spans="1:7" x14ac:dyDescent="0.25">
      <c r="A3" t="s">
        <v>23</v>
      </c>
      <c r="B3" t="s">
        <v>2</v>
      </c>
      <c r="C3" t="s">
        <v>30</v>
      </c>
      <c r="D3">
        <v>2958</v>
      </c>
      <c r="E3" s="2">
        <v>4</v>
      </c>
      <c r="F3">
        <f>160+34</f>
        <v>194</v>
      </c>
    </row>
    <row r="4" spans="1:7" x14ac:dyDescent="0.25">
      <c r="A4" t="s">
        <v>25</v>
      </c>
      <c r="B4" t="s">
        <v>2</v>
      </c>
      <c r="C4" t="s">
        <v>30</v>
      </c>
      <c r="D4">
        <v>2958</v>
      </c>
      <c r="E4" s="2">
        <v>4</v>
      </c>
      <c r="F4">
        <f>194+75</f>
        <v>269</v>
      </c>
    </row>
    <row r="5" spans="1:7" x14ac:dyDescent="0.25">
      <c r="A5" t="s">
        <v>26</v>
      </c>
      <c r="B5" t="s">
        <v>2</v>
      </c>
      <c r="C5" t="s">
        <v>30</v>
      </c>
      <c r="D5">
        <v>2958</v>
      </c>
      <c r="E5" s="2">
        <v>8</v>
      </c>
      <c r="F5">
        <v>217</v>
      </c>
    </row>
    <row r="6" spans="1:7" x14ac:dyDescent="0.25">
      <c r="A6" t="s">
        <v>22</v>
      </c>
      <c r="B6" t="s">
        <v>0</v>
      </c>
      <c r="C6" t="s">
        <v>29</v>
      </c>
      <c r="D6">
        <v>14660</v>
      </c>
      <c r="E6" s="2">
        <v>2</v>
      </c>
      <c r="F6">
        <v>254</v>
      </c>
    </row>
    <row r="7" spans="1:7" x14ac:dyDescent="0.25">
      <c r="A7" t="s">
        <v>23</v>
      </c>
      <c r="B7" t="s">
        <v>0</v>
      </c>
      <c r="C7" t="s">
        <v>29</v>
      </c>
      <c r="D7">
        <v>14660</v>
      </c>
      <c r="E7" s="2">
        <v>2</v>
      </c>
      <c r="F7">
        <v>275</v>
      </c>
    </row>
    <row r="8" spans="1:7" x14ac:dyDescent="0.25">
      <c r="A8" t="s">
        <v>25</v>
      </c>
      <c r="B8" t="s">
        <v>0</v>
      </c>
      <c r="C8" t="s">
        <v>29</v>
      </c>
      <c r="D8">
        <v>14660</v>
      </c>
      <c r="E8" s="2">
        <v>4</v>
      </c>
      <c r="F8">
        <v>240</v>
      </c>
    </row>
    <row r="9" spans="1:7" x14ac:dyDescent="0.25">
      <c r="A9" t="s">
        <v>26</v>
      </c>
      <c r="B9" t="s">
        <v>0</v>
      </c>
      <c r="C9" t="s">
        <v>29</v>
      </c>
      <c r="D9">
        <v>14660</v>
      </c>
      <c r="E9" s="2">
        <v>9</v>
      </c>
      <c r="F9">
        <v>776</v>
      </c>
    </row>
    <row r="10" spans="1:7" x14ac:dyDescent="0.25">
      <c r="A10" t="s">
        <v>22</v>
      </c>
      <c r="B10" t="s">
        <v>4</v>
      </c>
      <c r="C10" t="s">
        <v>31</v>
      </c>
      <c r="D10">
        <v>13444.7</v>
      </c>
      <c r="E10" s="2">
        <v>25</v>
      </c>
      <c r="F10" s="2">
        <v>3667</v>
      </c>
    </row>
    <row r="11" spans="1:7" x14ac:dyDescent="0.25">
      <c r="A11" t="s">
        <v>23</v>
      </c>
      <c r="B11" t="s">
        <v>4</v>
      </c>
      <c r="C11" t="s">
        <v>31</v>
      </c>
      <c r="D11">
        <v>13444.7</v>
      </c>
      <c r="E11" s="2">
        <v>24</v>
      </c>
      <c r="F11" s="2">
        <v>3955</v>
      </c>
    </row>
    <row r="12" spans="1:7" x14ac:dyDescent="0.25">
      <c r="A12" t="s">
        <v>25</v>
      </c>
      <c r="B12" t="s">
        <v>4</v>
      </c>
      <c r="C12" t="s">
        <v>31</v>
      </c>
      <c r="D12">
        <v>13444.7</v>
      </c>
      <c r="E12" s="2">
        <v>21</v>
      </c>
      <c r="F12">
        <v>3900</v>
      </c>
    </row>
    <row r="13" spans="1:7" x14ac:dyDescent="0.25">
      <c r="A13" t="s">
        <v>26</v>
      </c>
      <c r="B13" t="s">
        <v>4</v>
      </c>
      <c r="C13" t="s">
        <v>31</v>
      </c>
      <c r="D13">
        <v>13444.7</v>
      </c>
      <c r="E13" s="2">
        <v>27</v>
      </c>
      <c r="F13">
        <v>4228</v>
      </c>
    </row>
    <row r="14" spans="1:7" x14ac:dyDescent="0.25">
      <c r="A14" t="s">
        <v>22</v>
      </c>
      <c r="B14" t="s">
        <v>3</v>
      </c>
      <c r="C14" t="s">
        <v>32</v>
      </c>
      <c r="D14">
        <v>7354.9</v>
      </c>
      <c r="E14" s="2">
        <v>7</v>
      </c>
      <c r="F14">
        <v>788</v>
      </c>
    </row>
    <row r="15" spans="1:7" x14ac:dyDescent="0.25">
      <c r="A15" t="s">
        <v>23</v>
      </c>
      <c r="B15" t="s">
        <v>3</v>
      </c>
      <c r="C15" t="s">
        <v>32</v>
      </c>
      <c r="D15">
        <v>7354.9</v>
      </c>
      <c r="E15" s="2">
        <v>8</v>
      </c>
      <c r="F15">
        <v>1038</v>
      </c>
    </row>
    <row r="16" spans="1:7" x14ac:dyDescent="0.25">
      <c r="A16" t="s">
        <v>25</v>
      </c>
      <c r="B16" t="s">
        <v>3</v>
      </c>
      <c r="C16" t="s">
        <v>32</v>
      </c>
      <c r="D16">
        <v>7354.9</v>
      </c>
      <c r="E16" s="2">
        <v>9</v>
      </c>
      <c r="F16">
        <v>1124</v>
      </c>
    </row>
    <row r="17" spans="1:6" x14ac:dyDescent="0.25">
      <c r="A17" t="s">
        <v>26</v>
      </c>
      <c r="B17" t="s">
        <v>3</v>
      </c>
      <c r="C17" t="s">
        <v>32</v>
      </c>
      <c r="D17">
        <v>7354.9</v>
      </c>
      <c r="E17" s="2">
        <v>7</v>
      </c>
      <c r="F17">
        <v>1857</v>
      </c>
    </row>
    <row r="18" spans="1:6" x14ac:dyDescent="0.25">
      <c r="A18" t="s">
        <v>22</v>
      </c>
      <c r="B18" t="s">
        <v>1</v>
      </c>
      <c r="C18" t="s">
        <v>33</v>
      </c>
      <c r="D18">
        <v>8014.7</v>
      </c>
      <c r="E18" s="2">
        <v>2</v>
      </c>
      <c r="F18">
        <v>434</v>
      </c>
    </row>
    <row r="19" spans="1:6" x14ac:dyDescent="0.25">
      <c r="A19" t="s">
        <v>23</v>
      </c>
      <c r="B19" t="s">
        <v>1</v>
      </c>
      <c r="C19" t="s">
        <v>33</v>
      </c>
      <c r="D19">
        <v>8014.7</v>
      </c>
      <c r="E19" s="2">
        <v>2</v>
      </c>
      <c r="F19">
        <v>732</v>
      </c>
    </row>
    <row r="20" spans="1:6" x14ac:dyDescent="0.25">
      <c r="A20" t="s">
        <v>25</v>
      </c>
      <c r="B20" t="s">
        <v>1</v>
      </c>
      <c r="C20" t="s">
        <v>33</v>
      </c>
      <c r="D20">
        <v>8014.7</v>
      </c>
      <c r="E20" s="2">
        <v>2</v>
      </c>
      <c r="F20">
        <v>1072</v>
      </c>
    </row>
    <row r="21" spans="1:6" x14ac:dyDescent="0.25">
      <c r="A21" t="s">
        <v>26</v>
      </c>
      <c r="B21" t="s">
        <v>1</v>
      </c>
      <c r="C21" t="s">
        <v>33</v>
      </c>
      <c r="D21">
        <v>8014.7</v>
      </c>
      <c r="E21" s="2">
        <v>5</v>
      </c>
      <c r="F21">
        <v>1270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Calderon, A.P. (Ana)</dc:creator>
  <cp:lastModifiedBy>Sandoval Calderon, A.P. (Ana)</cp:lastModifiedBy>
  <dcterms:created xsi:type="dcterms:W3CDTF">2023-11-22T13:29:50Z</dcterms:created>
  <dcterms:modified xsi:type="dcterms:W3CDTF">2024-01-10T14:10:34Z</dcterms:modified>
</cp:coreProperties>
</file>