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ber\Dropbox\Learn Altium Essentials - July 2021\2021_PCB_Project_PowerBoard\Project Outputs for 2021_PCB_Project_PowerBoard\BOM\BOM\"/>
    </mc:Choice>
  </mc:AlternateContent>
  <xr:revisionPtr revIDLastSave="0" documentId="13_ncr:1_{0A8E57B7-5EAF-43CB-B152-5622269470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N27" i="3"/>
  <c r="L29" i="3" s="1"/>
  <c r="L30" i="3" s="1"/>
  <c r="H27" i="3"/>
  <c r="K27" i="3"/>
  <c r="D8" i="3"/>
  <c r="E8" i="3"/>
  <c r="B10" i="3"/>
  <c r="B11" i="3"/>
</calcChain>
</file>

<file path=xl/sharedStrings.xml><?xml version="1.0" encoding="utf-8"?>
<sst xmlns="http://schemas.openxmlformats.org/spreadsheetml/2006/main" count="133" uniqueCount="103">
  <si>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</si>
  <si>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</si>
  <si>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</si>
  <si>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</si>
  <si>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</si>
  <si>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</si>
  <si>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</si>
  <si>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</si>
  <si>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</si>
  <si>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</si>
  <si>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</si>
  <si>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</si>
  <si>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</si>
  <si>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</si>
  <si>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</si>
  <si>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</si>
  <si>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</si>
  <si>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</si>
  <si>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</si>
  <si>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</si>
  <si>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</si>
  <si>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</si>
  <si>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</si>
  <si>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</si>
  <si>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</si>
  <si>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</si>
  <si>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</si>
  <si>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</si>
  <si>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</si>
  <si>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</si>
  <si>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BOM for Project [2021_PCB_Project_PowerBoard.PrjPcb] (No PCB Document Selected)</t>
  </si>
  <si>
    <t>2021_PCB_Project_PowerBoard.PrjPcb</t>
  </si>
  <si>
    <t>&lt;Parameter ClientCompanyName not found&gt;</t>
  </si>
  <si>
    <t>None</t>
  </si>
  <si>
    <t>&lt;Parameter ClientContactName not found&gt;</t>
  </si>
  <si>
    <t>&lt;Parameter ClientContactEmail not found&gt;</t>
  </si>
  <si>
    <t>19/07/2021</t>
  </si>
  <si>
    <t>15:58</t>
  </si>
  <si>
    <t>&lt;Parameter ClientWebsite not found&gt;</t>
  </si>
  <si>
    <t>1</t>
  </si>
  <si>
    <t>USD</t>
  </si>
  <si>
    <t>Category</t>
  </si>
  <si>
    <t>Ceramic Capacitors</t>
  </si>
  <si>
    <t>Polymer Capacitors</t>
  </si>
  <si>
    <t>Fixed Inductors</t>
  </si>
  <si>
    <t>MOSFETs</t>
  </si>
  <si>
    <t>Chip SMD Resistors</t>
  </si>
  <si>
    <t>Voltage Regulators - Switching</t>
  </si>
  <si>
    <t>Manufacturer 1</t>
  </si>
  <si>
    <t>Manufacturer Part Number 1</t>
  </si>
  <si>
    <t>Case/Package</t>
  </si>
  <si>
    <t>Nonstandard</t>
  </si>
  <si>
    <t>SO</t>
  </si>
  <si>
    <t>QFN</t>
  </si>
  <si>
    <t>Description</t>
  </si>
  <si>
    <t>AVX - 08053D105KAT2A - Condensatore Ceramico Multistrato SMD, 1 µF, 25 V, 0805 [2012 Metrico], ± 10%, X5R</t>
  </si>
  <si>
    <t>Cap Ceramic 4.7uF 10V X5R 10% SMD 1206 85C T/R</t>
  </si>
  <si>
    <t>TDK - C2012X7R1H105K125AB - SMD Multilayer Ceramic Capacitor, 1 µF, 50 V, 0805 [2012 Metric], ± 10%, X7R, C Series TDK</t>
  </si>
  <si>
    <t>CAP CER 10UF 50V X5R 1210</t>
  </si>
  <si>
    <t>AVX - 08055C104KAT4A - Multilayer Ceramic Capacitor, 0.1 F, 10%, X7R, 50 V, 0805 [2012 Metric] RoHS Compliant: Yes</t>
  </si>
  <si>
    <t>TAIYO YUDEN - UMK212B7224KG-T - CERAMIC CAPACITOR 0.22UF, 50V, X7R, 10%, 0805, FULL REEL</t>
  </si>
  <si>
    <t>Tantalum Capacitors - Polymer SMD 330uF 10volts 20%</t>
  </si>
  <si>
    <t>Pad with a hole 4mm x 1.5mm</t>
  </si>
  <si>
    <t>WURTH ELEKTRONIK - 744313330 - INDUCTOR, HIGH CURRENT 2.45UH, SMD</t>
  </si>
  <si>
    <t>Power Choke Shielded Wirewound 2.2uH 20% 100KHz Metal 14.8A 0.00748Ohm DCR Automotive T/R</t>
  </si>
  <si>
    <t>MOSFET 2N-CH 30V 5.8A 8-SOIC</t>
  </si>
  <si>
    <t>STACKPOLE ELECTRONICS - RMCF0805ZT0R00. - RES THKFLM 0805 0 OHM JUMPER 1/8W 200PPM/ C SMD ROHS COMPLIANT: YES</t>
  </si>
  <si>
    <t>Res Thin Film 0805 10 Ohm 0.05% 1/10W 10ppm/C Molded SMD SMD Paper T/R</t>
  </si>
  <si>
    <t>SISTOR, THICK FILM, 1 OHM, 125mW, 1%; Product Range:PANASONIC - ERJ Series; Resistance:1ohm; Power Rating:125mW; Resistance Tolerance:± 1%; Resistor Case Style:0805 ^2012 Metric]; Resistor Element Type:Thick Film; MSL:-</t>
  </si>
  <si>
    <t>PANASONIC ELECTRONIC COMPONENTS         ERJ6ENF2003V            Surface Mount Chip Resistor, Thick Film, AEC-Q200 ERJ6E Series, 200 kohm, 125 mW,  1%, 150 V</t>
  </si>
  <si>
    <t>IC MAIN PWR CTRLR QUAD 32-QFN</t>
  </si>
  <si>
    <t>Quantity</t>
  </si>
  <si>
    <t>Supplier 1</t>
  </si>
  <si>
    <t>Mouser</t>
  </si>
  <si>
    <t>Digi-Key</t>
  </si>
  <si>
    <t>Farnell</t>
  </si>
  <si>
    <t>Newark</t>
  </si>
  <si>
    <t>Supplier Part Number 1</t>
  </si>
  <si>
    <t>581-08053D105K</t>
  </si>
  <si>
    <t>587-1340-1-ND</t>
  </si>
  <si>
    <t>445-7547-1-ND</t>
  </si>
  <si>
    <t>587-6033-1-ND</t>
  </si>
  <si>
    <t>478-10836-6-ND</t>
  </si>
  <si>
    <t>587-1287-1-ND</t>
  </si>
  <si>
    <t>732-3868-1-ND</t>
  </si>
  <si>
    <t>PCD2462CT-ND</t>
  </si>
  <si>
    <t>SI4816BDY-T1-E3CT-ND</t>
  </si>
  <si>
    <t>RMCF0805ZT0R00CT-ND</t>
  </si>
  <si>
    <t>RNCF0805AKT10R0CT-ND</t>
  </si>
  <si>
    <t>P1.0DCT-ND</t>
  </si>
  <si>
    <t>P200KCCT-ND</t>
  </si>
  <si>
    <t>52M5562</t>
  </si>
  <si>
    <t>Supplier Order Qty 1</t>
  </si>
  <si>
    <t>Supplier Stock 1</t>
  </si>
  <si>
    <t>Supplier Unit Price 1</t>
  </si>
  <si>
    <t>Supplier Subtotal 1</t>
  </si>
  <si>
    <t>Supplier Currency 1</t>
  </si>
  <si>
    <t>C:\Users\alber\Dropbox\Learn Altium Essentials - July 2021\2021_PCB_Project_PowerBoard\2021_PCB_Project_PowerBoard.PrjPcb</t>
  </si>
  <si>
    <t>41</t>
  </si>
  <si>
    <t>19/07/2021 15:58</t>
  </si>
  <si>
    <t>BOM</t>
  </si>
  <si>
    <t>BOM_PartType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</si>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</sst>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5" fillId="4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8" fillId="2" borderId="34" xfId="0" applyFont="1" applyFill="1" applyBorder="1" applyAlignment="1">
      <alignment horizontal="left" vertical="top" wrapText="1"/>
    </xf>
    <xf numFmtId="0" fontId="8" fillId="6" borderId="35" xfId="0" applyFont="1" applyFill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top" wrapText="1"/>
    </xf>
    <xf numFmtId="0" fontId="8" fillId="6" borderId="16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7" fillId="4" borderId="5" xfId="0" quotePrefix="1" applyFont="1" applyFill="1" applyBorder="1" applyAlignment="1">
      <alignment vertical="center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1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deve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5"/>
  <sheetViews>
    <sheetView showGridLines="0" tabSelected="1" zoomScaleNormal="100" workbookViewId="0">
      <selection activeCell="E20" sqref="E20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8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54"/>
      <c r="B1" s="55"/>
      <c r="C1" s="56"/>
      <c r="D1" s="56"/>
      <c r="E1" s="56"/>
      <c r="F1" s="55"/>
      <c r="G1" s="55"/>
      <c r="H1" s="55"/>
      <c r="I1" s="72"/>
      <c r="J1" s="55"/>
      <c r="K1" s="55"/>
      <c r="L1" s="55"/>
      <c r="M1" s="55"/>
      <c r="N1" s="55"/>
      <c r="O1" s="65"/>
    </row>
    <row r="2" spans="1:15" ht="37.5" customHeight="1" thickBot="1" x14ac:dyDescent="0.25">
      <c r="A2" s="57"/>
      <c r="B2" s="23"/>
      <c r="C2" s="23" t="s">
        <v>19</v>
      </c>
      <c r="D2" s="58"/>
      <c r="E2" s="24"/>
      <c r="F2" s="87" t="s">
        <v>30</v>
      </c>
      <c r="G2" s="12"/>
      <c r="H2" s="12"/>
      <c r="I2" s="73"/>
      <c r="J2" s="12"/>
      <c r="K2" s="12"/>
      <c r="L2" s="12"/>
      <c r="M2" s="12"/>
      <c r="N2" s="12"/>
      <c r="O2" s="66"/>
    </row>
    <row r="3" spans="1:15" ht="23.25" customHeight="1" x14ac:dyDescent="0.2">
      <c r="A3" s="57"/>
      <c r="B3" s="13"/>
      <c r="C3" s="13" t="s">
        <v>14</v>
      </c>
      <c r="D3" s="88" t="s">
        <v>31</v>
      </c>
      <c r="E3" s="13"/>
      <c r="F3" s="39"/>
      <c r="G3" s="13" t="s">
        <v>27</v>
      </c>
      <c r="H3" s="39"/>
      <c r="I3" s="74"/>
      <c r="J3" s="13"/>
      <c r="K3" s="15" t="s">
        <v>24</v>
      </c>
      <c r="L3" s="39"/>
      <c r="M3" s="45"/>
      <c r="N3" s="39"/>
      <c r="O3" s="67"/>
    </row>
    <row r="4" spans="1:15" ht="17.25" customHeight="1" x14ac:dyDescent="0.2">
      <c r="A4" s="57"/>
      <c r="B4" s="13"/>
      <c r="C4" s="13" t="s">
        <v>15</v>
      </c>
      <c r="D4" s="89" t="s">
        <v>31</v>
      </c>
      <c r="E4" s="16"/>
      <c r="F4" s="39"/>
      <c r="G4" s="64" t="s">
        <v>32</v>
      </c>
      <c r="H4" s="15"/>
      <c r="I4" s="75"/>
      <c r="J4" s="15"/>
      <c r="K4" s="39"/>
      <c r="L4" s="39"/>
      <c r="M4" s="39"/>
      <c r="N4" s="39"/>
      <c r="O4" s="67"/>
    </row>
    <row r="5" spans="1:15" ht="17.25" customHeight="1" x14ac:dyDescent="0.3">
      <c r="A5" s="57"/>
      <c r="B5" s="13"/>
      <c r="C5" s="13" t="s">
        <v>16</v>
      </c>
      <c r="D5" s="90" t="s">
        <v>33</v>
      </c>
      <c r="E5" s="18"/>
      <c r="F5" s="39"/>
      <c r="G5" s="45" t="s">
        <v>34</v>
      </c>
      <c r="H5" s="15"/>
      <c r="I5" s="75"/>
      <c r="J5" s="15"/>
      <c r="K5" s="63" t="s">
        <v>25</v>
      </c>
      <c r="L5" s="39"/>
      <c r="M5" s="39"/>
      <c r="N5" s="39"/>
      <c r="O5" s="67"/>
    </row>
    <row r="6" spans="1:15" x14ac:dyDescent="0.2">
      <c r="A6" s="57"/>
      <c r="B6" s="19"/>
      <c r="C6" s="19"/>
      <c r="D6" s="19"/>
      <c r="E6" s="17"/>
      <c r="F6" s="14"/>
      <c r="G6" s="45" t="s">
        <v>35</v>
      </c>
      <c r="H6" s="15"/>
      <c r="I6" s="75"/>
      <c r="J6" s="15"/>
      <c r="K6" s="13"/>
      <c r="L6" s="39"/>
      <c r="M6" s="39"/>
      <c r="N6" s="39"/>
      <c r="O6" s="67"/>
    </row>
    <row r="7" spans="1:15" ht="15.75" customHeight="1" x14ac:dyDescent="0.2">
      <c r="A7" s="57"/>
      <c r="B7" s="20"/>
      <c r="C7" s="20" t="s">
        <v>18</v>
      </c>
      <c r="D7" s="91" t="s">
        <v>36</v>
      </c>
      <c r="E7" s="91" t="s">
        <v>37</v>
      </c>
      <c r="F7" s="39"/>
      <c r="G7" s="45" t="s">
        <v>38</v>
      </c>
      <c r="H7" s="20"/>
      <c r="I7" s="76"/>
      <c r="J7" s="20"/>
      <c r="K7" s="62" t="s">
        <v>26</v>
      </c>
      <c r="L7" s="39"/>
      <c r="M7" s="39"/>
      <c r="N7" s="39"/>
      <c r="O7" s="67"/>
    </row>
    <row r="8" spans="1:15" ht="15.75" customHeight="1" x14ac:dyDescent="0.2">
      <c r="A8" s="57"/>
      <c r="B8" s="18"/>
      <c r="C8" s="18" t="s">
        <v>17</v>
      </c>
      <c r="D8" s="21">
        <f ca="1">TODAY()</f>
        <v>44396</v>
      </c>
      <c r="E8" s="22">
        <f ca="1">NOW()</f>
        <v>44396.665983101855</v>
      </c>
      <c r="F8" s="39"/>
      <c r="G8" s="20"/>
      <c r="H8" s="20"/>
      <c r="I8" s="76"/>
      <c r="J8" s="20"/>
      <c r="K8" s="15"/>
      <c r="L8" s="39"/>
      <c r="M8" s="39"/>
      <c r="N8" s="39"/>
      <c r="O8" s="67"/>
    </row>
    <row r="9" spans="1:15" s="38" customFormat="1" ht="33.75" x14ac:dyDescent="0.2">
      <c r="A9" s="59"/>
      <c r="B9" s="35" t="s">
        <v>22</v>
      </c>
      <c r="C9" s="36" t="s">
        <v>41</v>
      </c>
      <c r="D9" s="36" t="s">
        <v>48</v>
      </c>
      <c r="E9" s="36" t="s">
        <v>49</v>
      </c>
      <c r="F9" s="36" t="s">
        <v>50</v>
      </c>
      <c r="G9" s="36" t="s">
        <v>54</v>
      </c>
      <c r="H9" s="36" t="s">
        <v>71</v>
      </c>
      <c r="I9" s="36" t="s">
        <v>72</v>
      </c>
      <c r="J9" s="36" t="s">
        <v>77</v>
      </c>
      <c r="K9" s="40" t="s">
        <v>92</v>
      </c>
      <c r="L9" s="44" t="s">
        <v>93</v>
      </c>
      <c r="M9" s="37" t="s">
        <v>94</v>
      </c>
      <c r="N9" s="37" t="s">
        <v>95</v>
      </c>
      <c r="O9" s="37" t="s">
        <v>96</v>
      </c>
    </row>
    <row r="10" spans="1:15" s="2" customFormat="1" ht="33.75" x14ac:dyDescent="0.2">
      <c r="A10" s="57"/>
      <c r="B10" s="29">
        <f t="shared" ref="B10:B26" si="0">ROW(B10) - ROW($B$9)</f>
        <v>1</v>
      </c>
      <c r="C10" s="28" t="s">
        <v>42</v>
      </c>
      <c r="D10" s="28"/>
      <c r="E10" s="30"/>
      <c r="F10" s="30">
        <v>805</v>
      </c>
      <c r="G10" s="30" t="s">
        <v>55</v>
      </c>
      <c r="H10" s="30">
        <v>1</v>
      </c>
      <c r="I10" s="77" t="s">
        <v>73</v>
      </c>
      <c r="J10" s="30" t="s">
        <v>78</v>
      </c>
      <c r="K10" s="41"/>
      <c r="L10" s="41"/>
      <c r="M10" s="85"/>
      <c r="N10" s="85"/>
      <c r="O10" s="68"/>
    </row>
    <row r="11" spans="1:15" s="2" customFormat="1" ht="22.5" x14ac:dyDescent="0.2">
      <c r="A11" s="57"/>
      <c r="B11" s="31">
        <f t="shared" si="0"/>
        <v>2</v>
      </c>
      <c r="C11" s="32" t="s">
        <v>42</v>
      </c>
      <c r="D11" s="32"/>
      <c r="E11" s="32"/>
      <c r="F11" s="32">
        <v>1206</v>
      </c>
      <c r="G11" s="32" t="s">
        <v>56</v>
      </c>
      <c r="H11" s="32">
        <v>1</v>
      </c>
      <c r="I11" s="78" t="s">
        <v>74</v>
      </c>
      <c r="J11" s="32" t="s">
        <v>79</v>
      </c>
      <c r="K11" s="42"/>
      <c r="L11" s="42"/>
      <c r="M11" s="86"/>
      <c r="N11" s="86"/>
      <c r="O11" s="69"/>
    </row>
    <row r="12" spans="1:15" s="2" customFormat="1" ht="45" x14ac:dyDescent="0.2">
      <c r="A12" s="57"/>
      <c r="B12" s="29">
        <f t="shared" si="0"/>
        <v>3</v>
      </c>
      <c r="C12" s="28" t="s">
        <v>42</v>
      </c>
      <c r="D12" s="28"/>
      <c r="E12" s="30"/>
      <c r="F12" s="30">
        <v>805</v>
      </c>
      <c r="G12" s="30" t="s">
        <v>57</v>
      </c>
      <c r="H12" s="30">
        <v>2</v>
      </c>
      <c r="I12" s="77" t="s">
        <v>74</v>
      </c>
      <c r="J12" s="30" t="s">
        <v>80</v>
      </c>
      <c r="K12" s="41"/>
      <c r="L12" s="41"/>
      <c r="M12" s="85"/>
      <c r="N12" s="85"/>
      <c r="O12" s="68"/>
    </row>
    <row r="13" spans="1:15" s="2" customFormat="1" x14ac:dyDescent="0.2">
      <c r="A13" s="57"/>
      <c r="B13" s="31">
        <f t="shared" si="0"/>
        <v>4</v>
      </c>
      <c r="C13" s="32" t="s">
        <v>42</v>
      </c>
      <c r="D13" s="32"/>
      <c r="E13" s="32"/>
      <c r="F13" s="32">
        <v>1210</v>
      </c>
      <c r="G13" s="32" t="s">
        <v>58</v>
      </c>
      <c r="H13" s="32">
        <v>3</v>
      </c>
      <c r="I13" s="78" t="s">
        <v>74</v>
      </c>
      <c r="J13" s="32" t="s">
        <v>81</v>
      </c>
      <c r="K13" s="42"/>
      <c r="L13" s="42"/>
      <c r="M13" s="86"/>
      <c r="N13" s="86"/>
      <c r="O13" s="69"/>
    </row>
    <row r="14" spans="1:15" s="2" customFormat="1" ht="33.75" x14ac:dyDescent="0.2">
      <c r="A14" s="57"/>
      <c r="B14" s="29">
        <f t="shared" si="0"/>
        <v>5</v>
      </c>
      <c r="C14" s="28" t="s">
        <v>42</v>
      </c>
      <c r="D14" s="28"/>
      <c r="E14" s="30"/>
      <c r="F14" s="30">
        <v>805</v>
      </c>
      <c r="G14" s="30" t="s">
        <v>59</v>
      </c>
      <c r="H14" s="30">
        <v>2</v>
      </c>
      <c r="I14" s="77" t="s">
        <v>74</v>
      </c>
      <c r="J14" s="30" t="s">
        <v>82</v>
      </c>
      <c r="K14" s="41"/>
      <c r="L14" s="41"/>
      <c r="M14" s="85"/>
      <c r="N14" s="85"/>
      <c r="O14" s="68"/>
    </row>
    <row r="15" spans="1:15" s="2" customFormat="1" ht="33.75" x14ac:dyDescent="0.2">
      <c r="A15" s="57"/>
      <c r="B15" s="31">
        <f t="shared" si="0"/>
        <v>6</v>
      </c>
      <c r="C15" s="32" t="s">
        <v>42</v>
      </c>
      <c r="D15" s="32"/>
      <c r="E15" s="32"/>
      <c r="F15" s="32">
        <v>805</v>
      </c>
      <c r="G15" s="32" t="s">
        <v>60</v>
      </c>
      <c r="H15" s="32">
        <v>1</v>
      </c>
      <c r="I15" s="78" t="s">
        <v>74</v>
      </c>
      <c r="J15" s="32" t="s">
        <v>83</v>
      </c>
      <c r="K15" s="42"/>
      <c r="L15" s="42"/>
      <c r="M15" s="86"/>
      <c r="N15" s="86"/>
      <c r="O15" s="69"/>
    </row>
    <row r="16" spans="1:15" s="2" customFormat="1" ht="22.5" x14ac:dyDescent="0.2">
      <c r="A16" s="57"/>
      <c r="B16" s="29">
        <f t="shared" si="0"/>
        <v>7</v>
      </c>
      <c r="C16" s="28" t="s">
        <v>43</v>
      </c>
      <c r="D16" s="28"/>
      <c r="E16" s="30"/>
      <c r="F16" s="30">
        <v>2917</v>
      </c>
      <c r="G16" s="30" t="s">
        <v>61</v>
      </c>
      <c r="H16" s="30">
        <v>2</v>
      </c>
      <c r="I16" s="77" t="s">
        <v>75</v>
      </c>
      <c r="J16" s="30">
        <v>2442694</v>
      </c>
      <c r="K16" s="41"/>
      <c r="L16" s="41"/>
      <c r="M16" s="85"/>
      <c r="N16" s="85"/>
      <c r="O16" s="68"/>
    </row>
    <row r="17" spans="1:15" s="2" customFormat="1" x14ac:dyDescent="0.2">
      <c r="A17" s="57"/>
      <c r="B17" s="31">
        <f t="shared" si="0"/>
        <v>8</v>
      </c>
      <c r="C17" s="32"/>
      <c r="D17" s="32"/>
      <c r="E17" s="32"/>
      <c r="F17" s="32"/>
      <c r="G17" s="32" t="s">
        <v>62</v>
      </c>
      <c r="H17" s="32">
        <v>6</v>
      </c>
      <c r="I17" s="78"/>
      <c r="J17" s="32"/>
      <c r="K17" s="42"/>
      <c r="L17" s="42"/>
      <c r="M17" s="86"/>
      <c r="N17" s="86"/>
      <c r="O17" s="69"/>
    </row>
    <row r="18" spans="1:15" s="2" customFormat="1" ht="22.5" x14ac:dyDescent="0.2">
      <c r="A18" s="57"/>
      <c r="B18" s="29">
        <f t="shared" si="0"/>
        <v>9</v>
      </c>
      <c r="C18" s="28" t="s">
        <v>44</v>
      </c>
      <c r="D18" s="28"/>
      <c r="E18" s="30"/>
      <c r="F18" s="30" t="s">
        <v>51</v>
      </c>
      <c r="G18" s="30" t="s">
        <v>63</v>
      </c>
      <c r="H18" s="30">
        <v>1</v>
      </c>
      <c r="I18" s="77" t="s">
        <v>74</v>
      </c>
      <c r="J18" s="30" t="s">
        <v>84</v>
      </c>
      <c r="K18" s="41"/>
      <c r="L18" s="41"/>
      <c r="M18" s="85"/>
      <c r="N18" s="85"/>
      <c r="O18" s="68"/>
    </row>
    <row r="19" spans="1:15" s="2" customFormat="1" ht="33.75" x14ac:dyDescent="0.2">
      <c r="A19" s="57"/>
      <c r="B19" s="31">
        <f t="shared" si="0"/>
        <v>10</v>
      </c>
      <c r="C19" s="32" t="s">
        <v>44</v>
      </c>
      <c r="D19" s="32"/>
      <c r="E19" s="32"/>
      <c r="F19" s="32"/>
      <c r="G19" s="32" t="s">
        <v>64</v>
      </c>
      <c r="H19" s="32">
        <v>1</v>
      </c>
      <c r="I19" s="78" t="s">
        <v>74</v>
      </c>
      <c r="J19" s="32" t="s">
        <v>85</v>
      </c>
      <c r="K19" s="42"/>
      <c r="L19" s="42"/>
      <c r="M19" s="86"/>
      <c r="N19" s="86"/>
      <c r="O19" s="69"/>
    </row>
    <row r="20" spans="1:15" s="2" customFormat="1" x14ac:dyDescent="0.2">
      <c r="A20" s="57"/>
      <c r="B20" s="29">
        <f t="shared" si="0"/>
        <v>11</v>
      </c>
      <c r="C20" s="28" t="s">
        <v>45</v>
      </c>
      <c r="D20" s="28"/>
      <c r="E20" s="30"/>
      <c r="F20" s="30" t="s">
        <v>52</v>
      </c>
      <c r="G20" s="30" t="s">
        <v>65</v>
      </c>
      <c r="H20" s="30">
        <v>2</v>
      </c>
      <c r="I20" s="77" t="s">
        <v>74</v>
      </c>
      <c r="J20" s="30" t="s">
        <v>86</v>
      </c>
      <c r="K20" s="41"/>
      <c r="L20" s="41"/>
      <c r="M20" s="85"/>
      <c r="N20" s="85"/>
      <c r="O20" s="68"/>
    </row>
    <row r="21" spans="1:15" s="2" customFormat="1" ht="45" x14ac:dyDescent="0.2">
      <c r="A21" s="57"/>
      <c r="B21" s="31">
        <f t="shared" si="0"/>
        <v>12</v>
      </c>
      <c r="C21" s="32" t="s">
        <v>46</v>
      </c>
      <c r="D21" s="32"/>
      <c r="E21" s="32"/>
      <c r="F21" s="32">
        <v>805</v>
      </c>
      <c r="G21" s="32" t="s">
        <v>66</v>
      </c>
      <c r="H21" s="32">
        <v>4</v>
      </c>
      <c r="I21" s="78" t="s">
        <v>74</v>
      </c>
      <c r="J21" s="32" t="s">
        <v>87</v>
      </c>
      <c r="K21" s="42"/>
      <c r="L21" s="42"/>
      <c r="M21" s="86"/>
      <c r="N21" s="86"/>
      <c r="O21" s="69"/>
    </row>
    <row r="22" spans="1:15" s="2" customFormat="1" ht="22.5" x14ac:dyDescent="0.2">
      <c r="A22" s="57"/>
      <c r="B22" s="29">
        <f t="shared" si="0"/>
        <v>13</v>
      </c>
      <c r="C22" s="28" t="s">
        <v>46</v>
      </c>
      <c r="D22" s="28"/>
      <c r="E22" s="30"/>
      <c r="F22" s="30">
        <v>805</v>
      </c>
      <c r="G22" s="30" t="s">
        <v>67</v>
      </c>
      <c r="H22" s="30">
        <v>3</v>
      </c>
      <c r="I22" s="77" t="s">
        <v>74</v>
      </c>
      <c r="J22" s="30" t="s">
        <v>88</v>
      </c>
      <c r="K22" s="41"/>
      <c r="L22" s="41"/>
      <c r="M22" s="85"/>
      <c r="N22" s="85"/>
      <c r="O22" s="68"/>
    </row>
    <row r="23" spans="1:15" s="2" customFormat="1" ht="67.5" x14ac:dyDescent="0.2">
      <c r="A23" s="57"/>
      <c r="B23" s="31">
        <f t="shared" si="0"/>
        <v>14</v>
      </c>
      <c r="C23" s="32" t="s">
        <v>46</v>
      </c>
      <c r="D23" s="32"/>
      <c r="E23" s="32"/>
      <c r="F23" s="32">
        <v>805</v>
      </c>
      <c r="G23" s="32" t="s">
        <v>68</v>
      </c>
      <c r="H23" s="32">
        <v>2</v>
      </c>
      <c r="I23" s="78" t="s">
        <v>74</v>
      </c>
      <c r="J23" s="32" t="s">
        <v>89</v>
      </c>
      <c r="K23" s="42"/>
      <c r="L23" s="42"/>
      <c r="M23" s="86"/>
      <c r="N23" s="86"/>
      <c r="O23" s="69"/>
    </row>
    <row r="24" spans="1:15" s="2" customFormat="1" ht="56.25" x14ac:dyDescent="0.2">
      <c r="A24" s="57"/>
      <c r="B24" s="29">
        <f t="shared" si="0"/>
        <v>15</v>
      </c>
      <c r="C24" s="28" t="s">
        <v>46</v>
      </c>
      <c r="D24" s="28"/>
      <c r="E24" s="30"/>
      <c r="F24" s="30">
        <v>805</v>
      </c>
      <c r="G24" s="30" t="s">
        <v>69</v>
      </c>
      <c r="H24" s="30">
        <v>4</v>
      </c>
      <c r="I24" s="77" t="s">
        <v>74</v>
      </c>
      <c r="J24" s="30" t="s">
        <v>90</v>
      </c>
      <c r="K24" s="41"/>
      <c r="L24" s="41"/>
      <c r="M24" s="85"/>
      <c r="N24" s="85"/>
      <c r="O24" s="68"/>
    </row>
    <row r="25" spans="1:15" s="2" customFormat="1" x14ac:dyDescent="0.2">
      <c r="A25" s="57"/>
      <c r="B25" s="31">
        <f t="shared" si="0"/>
        <v>16</v>
      </c>
      <c r="C25" s="32"/>
      <c r="D25" s="32"/>
      <c r="E25" s="32"/>
      <c r="F25" s="32"/>
      <c r="G25" s="32"/>
      <c r="H25" s="32">
        <v>5</v>
      </c>
      <c r="I25" s="78"/>
      <c r="J25" s="32"/>
      <c r="K25" s="42"/>
      <c r="L25" s="42"/>
      <c r="M25" s="86"/>
      <c r="N25" s="86"/>
      <c r="O25" s="69"/>
    </row>
    <row r="26" spans="1:15" s="2" customFormat="1" x14ac:dyDescent="0.2">
      <c r="A26" s="57"/>
      <c r="B26" s="29">
        <f t="shared" si="0"/>
        <v>17</v>
      </c>
      <c r="C26" s="28" t="s">
        <v>47</v>
      </c>
      <c r="D26" s="28"/>
      <c r="E26" s="30"/>
      <c r="F26" s="30" t="s">
        <v>53</v>
      </c>
      <c r="G26" s="30" t="s">
        <v>70</v>
      </c>
      <c r="H26" s="30">
        <v>1</v>
      </c>
      <c r="I26" s="77" t="s">
        <v>76</v>
      </c>
      <c r="J26" s="30" t="s">
        <v>91</v>
      </c>
      <c r="K26" s="41"/>
      <c r="L26" s="41"/>
      <c r="M26" s="85"/>
      <c r="N26" s="85"/>
      <c r="O26" s="68"/>
    </row>
    <row r="27" spans="1:15" x14ac:dyDescent="0.2">
      <c r="A27" s="57"/>
      <c r="B27" s="53"/>
      <c r="C27" s="52"/>
      <c r="D27" s="34"/>
      <c r="E27" s="33"/>
      <c r="F27" s="49"/>
      <c r="G27" s="39"/>
      <c r="H27" s="48">
        <f>SUM(H10:H26)</f>
        <v>41</v>
      </c>
      <c r="I27" s="79"/>
      <c r="J27" s="43"/>
      <c r="K27" s="48">
        <f>SUM(K10:K26)</f>
        <v>0</v>
      </c>
      <c r="L27" s="47"/>
      <c r="M27" s="47"/>
      <c r="N27" s="47">
        <f>SUM(N10:N26)</f>
        <v>0</v>
      </c>
      <c r="O27" s="70"/>
    </row>
    <row r="28" spans="1:15" ht="13.5" thickBot="1" x14ac:dyDescent="0.25">
      <c r="A28" s="57"/>
      <c r="B28" s="98" t="s">
        <v>20</v>
      </c>
      <c r="C28" s="98"/>
      <c r="D28" s="5"/>
      <c r="E28" s="7"/>
      <c r="F28" s="51" t="s">
        <v>21</v>
      </c>
      <c r="G28" s="4"/>
      <c r="H28" s="4"/>
      <c r="I28" s="80"/>
      <c r="J28" s="39"/>
      <c r="K28" s="39"/>
      <c r="L28" s="39"/>
      <c r="M28" s="39"/>
      <c r="N28" s="39"/>
      <c r="O28" s="67"/>
    </row>
    <row r="29" spans="1:15" ht="27" thickBot="1" x14ac:dyDescent="0.25">
      <c r="A29" s="57"/>
      <c r="B29" s="6"/>
      <c r="C29" s="6"/>
      <c r="D29" s="6"/>
      <c r="E29" s="8"/>
      <c r="F29" s="5"/>
      <c r="G29" s="5"/>
      <c r="H29" s="92" t="s">
        <v>39</v>
      </c>
      <c r="I29" s="84" t="s">
        <v>29</v>
      </c>
      <c r="J29" s="46" t="s">
        <v>23</v>
      </c>
      <c r="K29" s="39"/>
      <c r="L29" s="99">
        <f>N27</f>
        <v>0</v>
      </c>
      <c r="M29" s="100"/>
      <c r="N29" s="93" t="s">
        <v>40</v>
      </c>
      <c r="O29" s="67"/>
    </row>
    <row r="30" spans="1:15" x14ac:dyDescent="0.2">
      <c r="A30" s="57"/>
      <c r="B30" s="6"/>
      <c r="C30" s="6"/>
      <c r="D30" s="6"/>
      <c r="E30" s="8"/>
      <c r="F30" s="5"/>
      <c r="G30" s="5"/>
      <c r="H30" s="5"/>
      <c r="I30" s="81"/>
      <c r="J30" s="50" t="s">
        <v>28</v>
      </c>
      <c r="K30" s="6"/>
      <c r="L30" s="101">
        <f>L29/H29</f>
        <v>0</v>
      </c>
      <c r="M30" s="101"/>
      <c r="N30" s="94" t="s">
        <v>40</v>
      </c>
      <c r="O30" s="67"/>
    </row>
    <row r="31" spans="1:15" ht="13.5" thickBot="1" x14ac:dyDescent="0.25">
      <c r="A31" s="60"/>
      <c r="B31" s="27"/>
      <c r="C31" s="11"/>
      <c r="D31" s="11"/>
      <c r="E31" s="9"/>
      <c r="F31" s="10"/>
      <c r="G31" s="10"/>
      <c r="H31" s="10"/>
      <c r="I31" s="82"/>
      <c r="J31" s="10"/>
      <c r="K31" s="11"/>
      <c r="L31" s="61"/>
      <c r="M31" s="61"/>
      <c r="N31" s="61"/>
      <c r="O31" s="7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</sheetData>
  <mergeCells count="3">
    <mergeCell ref="B28:C28"/>
    <mergeCell ref="L29:M29"/>
    <mergeCell ref="L30:M30"/>
  </mergeCells>
  <phoneticPr fontId="0" type="noConversion"/>
  <conditionalFormatting sqref="L10:L11">
    <cfRule type="cellIs" dxfId="17" priority="19" operator="lessThan">
      <formula>1</formula>
    </cfRule>
  </conditionalFormatting>
  <conditionalFormatting sqref="N10:N11">
    <cfRule type="containsBlanks" dxfId="16" priority="18">
      <formula>LEN(TRIM(N10))=0</formula>
    </cfRule>
  </conditionalFormatting>
  <conditionalFormatting sqref="L12:L13">
    <cfRule type="cellIs" dxfId="15" priority="16" operator="lessThan">
      <formula>1</formula>
    </cfRule>
  </conditionalFormatting>
  <conditionalFormatting sqref="N12:N13">
    <cfRule type="containsBlanks" dxfId="14" priority="15">
      <formula>LEN(TRIM(N12))=0</formula>
    </cfRule>
  </conditionalFormatting>
  <conditionalFormatting sqref="L14:L15">
    <cfRule type="cellIs" dxfId="13" priority="14" operator="lessThan">
      <formula>1</formula>
    </cfRule>
  </conditionalFormatting>
  <conditionalFormatting sqref="N14:N15">
    <cfRule type="containsBlanks" dxfId="12" priority="13">
      <formula>LEN(TRIM(N14))=0</formula>
    </cfRule>
  </conditionalFormatting>
  <conditionalFormatting sqref="L16:L17">
    <cfRule type="cellIs" dxfId="11" priority="12" operator="lessThan">
      <formula>1</formula>
    </cfRule>
  </conditionalFormatting>
  <conditionalFormatting sqref="N16:N17">
    <cfRule type="containsBlanks" dxfId="10" priority="11">
      <formula>LEN(TRIM(N16))=0</formula>
    </cfRule>
  </conditionalFormatting>
  <conditionalFormatting sqref="L18:L19">
    <cfRule type="cellIs" dxfId="9" priority="10" operator="lessThan">
      <formula>1</formula>
    </cfRule>
  </conditionalFormatting>
  <conditionalFormatting sqref="N18:N19">
    <cfRule type="containsBlanks" dxfId="8" priority="9">
      <formula>LEN(TRIM(N18))=0</formula>
    </cfRule>
  </conditionalFormatting>
  <conditionalFormatting sqref="L20:L21">
    <cfRule type="cellIs" dxfId="7" priority="8" operator="lessThan">
      <formula>1</formula>
    </cfRule>
  </conditionalFormatting>
  <conditionalFormatting sqref="N20:N21">
    <cfRule type="containsBlanks" dxfId="6" priority="7">
      <formula>LEN(TRIM(N20))=0</formula>
    </cfRule>
  </conditionalFormatting>
  <conditionalFormatting sqref="L22:L23">
    <cfRule type="cellIs" dxfId="5" priority="6" operator="lessThan">
      <formula>1</formula>
    </cfRule>
  </conditionalFormatting>
  <conditionalFormatting sqref="N22:N23">
    <cfRule type="containsBlanks" dxfId="4" priority="5">
      <formula>LEN(TRIM(N22))=0</formula>
    </cfRule>
  </conditionalFormatting>
  <conditionalFormatting sqref="L24:L25">
    <cfRule type="cellIs" dxfId="3" priority="4" operator="lessThan">
      <formula>1</formula>
    </cfRule>
  </conditionalFormatting>
  <conditionalFormatting sqref="N24:N25">
    <cfRule type="containsBlanks" dxfId="2" priority="3">
      <formula>LEN(TRIM(N24))=0</formula>
    </cfRule>
  </conditionalFormatting>
  <conditionalFormatting sqref="L26">
    <cfRule type="cellIs" dxfId="1" priority="2" operator="lessThan">
      <formula>1</formula>
    </cfRule>
  </conditionalFormatting>
  <conditionalFormatting sqref="N26">
    <cfRule type="containsBlanks" dxfId="0" priority="1">
      <formula>LEN(TRIM(N26))=0</formula>
    </cfRule>
  </conditionalFormatting>
  <hyperlinks>
    <hyperlink ref="K7" r:id="rId1" xr:uid="{00000000-0004-0000-0000-000000000000}"/>
  </hyperlinks>
  <printOptions horizontalCentered="1" verticalCentered="1"/>
  <pageMargins left="0.30555555555555558" right="0.30555555555555558" top="0.30555555555555558" bottom="0.30555555555555558" header="0" footer="0"/>
  <pageSetup paperSize="9" scale="65" orientation="landscape" blackAndWhite="1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95" t="s">
        <v>97</v>
      </c>
    </row>
    <row r="2" spans="1:2" x14ac:dyDescent="0.2">
      <c r="A2" s="25" t="s">
        <v>1</v>
      </c>
      <c r="B2" s="96" t="s">
        <v>31</v>
      </c>
    </row>
    <row r="3" spans="1:2" x14ac:dyDescent="0.2">
      <c r="A3" s="26" t="s">
        <v>2</v>
      </c>
      <c r="B3" s="97" t="s">
        <v>33</v>
      </c>
    </row>
    <row r="4" spans="1:2" x14ac:dyDescent="0.2">
      <c r="A4" s="25" t="s">
        <v>3</v>
      </c>
      <c r="B4" s="96" t="s">
        <v>31</v>
      </c>
    </row>
    <row r="5" spans="1:2" x14ac:dyDescent="0.2">
      <c r="A5" s="26" t="s">
        <v>4</v>
      </c>
      <c r="B5" s="97" t="s">
        <v>97</v>
      </c>
    </row>
    <row r="6" spans="1:2" x14ac:dyDescent="0.2">
      <c r="A6" s="25" t="s">
        <v>5</v>
      </c>
      <c r="B6" s="96" t="s">
        <v>30</v>
      </c>
    </row>
    <row r="7" spans="1:2" x14ac:dyDescent="0.2">
      <c r="A7" s="26" t="s">
        <v>6</v>
      </c>
      <c r="B7" s="97" t="s">
        <v>98</v>
      </c>
    </row>
    <row r="8" spans="1:2" x14ac:dyDescent="0.2">
      <c r="A8" s="25" t="s">
        <v>7</v>
      </c>
      <c r="B8" s="96" t="s">
        <v>37</v>
      </c>
    </row>
    <row r="9" spans="1:2" x14ac:dyDescent="0.2">
      <c r="A9" s="26" t="s">
        <v>8</v>
      </c>
      <c r="B9" s="97" t="s">
        <v>36</v>
      </c>
    </row>
    <row r="10" spans="1:2" x14ac:dyDescent="0.2">
      <c r="A10" s="25" t="s">
        <v>9</v>
      </c>
      <c r="B10" s="96" t="s">
        <v>99</v>
      </c>
    </row>
    <row r="11" spans="1:2" x14ac:dyDescent="0.2">
      <c r="A11" s="26" t="s">
        <v>10</v>
      </c>
      <c r="B11" s="97" t="s">
        <v>100</v>
      </c>
    </row>
    <row r="12" spans="1:2" x14ac:dyDescent="0.2">
      <c r="A12" s="25" t="s">
        <v>11</v>
      </c>
      <c r="B12" s="96" t="s">
        <v>101</v>
      </c>
    </row>
    <row r="13" spans="1:2" x14ac:dyDescent="0.2">
      <c r="A13" s="26" t="s">
        <v>12</v>
      </c>
      <c r="B13" s="97" t="s">
        <v>100</v>
      </c>
    </row>
    <row r="14" spans="1:2" x14ac:dyDescent="0.2">
      <c r="A14" s="25" t="s">
        <v>13</v>
      </c>
      <c r="B14" s="96" t="s">
        <v>102</v>
      </c>
    </row>
  </sheetData>
  <phoneticPr fontId="0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Ana Povea</cp:lastModifiedBy>
  <cp:lastPrinted>2012-02-04T13:58:31Z</cp:lastPrinted>
  <dcterms:created xsi:type="dcterms:W3CDTF">2002-11-05T15:28:02Z</dcterms:created>
  <dcterms:modified xsi:type="dcterms:W3CDTF">2021-07-19T13:59:13Z</dcterms:modified>
</cp:coreProperties>
</file>