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8_{BF8319E9-DA9C-4544-BE55-7FD5F4D038FF}" xr6:coauthVersionLast="36" xr6:coauthVersionMax="36" xr10:uidLastSave="{00000000-0000-0000-0000-000000000000}"/>
  <bookViews>
    <workbookView xWindow="0" yWindow="0" windowWidth="28800" windowHeight="12225" tabRatio="711" activeTab="2" xr2:uid="{00000000-000D-0000-FFFF-FFFF00000000}"/>
  </bookViews>
  <sheets>
    <sheet name="Portada" sheetId="6" r:id="rId1"/>
    <sheet name="Recursos Humanos" sheetId="3" r:id="rId2"/>
    <sheet name="Recursos fís, tec y tecno" sheetId="4" r:id="rId3"/>
    <sheet name="Recursos Financieros" sheetId="2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4" l="1"/>
  <c r="D41" i="4"/>
  <c r="D8" i="4"/>
  <c r="D9" i="4"/>
  <c r="D10" i="4"/>
  <c r="D11" i="4"/>
  <c r="D12" i="4"/>
  <c r="D13" i="4"/>
  <c r="D14" i="4"/>
  <c r="D15" i="4"/>
  <c r="D16" i="4"/>
  <c r="D17" i="4"/>
  <c r="D18" i="4"/>
  <c r="E15" i="2" l="1"/>
  <c r="E8" i="2"/>
  <c r="E7" i="2"/>
  <c r="D7" i="4"/>
  <c r="C19" i="3"/>
  <c r="F7" i="3"/>
  <c r="F8" i="3"/>
  <c r="F9" i="3"/>
  <c r="F10" i="3"/>
  <c r="F11" i="3"/>
  <c r="F12" i="3"/>
  <c r="F13" i="3"/>
  <c r="F14" i="3"/>
  <c r="F15" i="3"/>
  <c r="F16" i="3"/>
  <c r="F17" i="3"/>
  <c r="F6" i="3"/>
  <c r="E9" i="2"/>
  <c r="E18" i="2" l="1"/>
  <c r="C49" i="4"/>
  <c r="C43" i="4"/>
  <c r="C38" i="4"/>
  <c r="C25" i="4" l="1"/>
  <c r="B25" i="4" l="1"/>
  <c r="C18" i="2" l="1"/>
  <c r="D25" i="4" l="1"/>
  <c r="F18" i="3"/>
  <c r="E18" i="3"/>
  <c r="D18" i="3"/>
  <c r="C18" i="3"/>
  <c r="D43" i="4" l="1"/>
  <c r="D49" i="4" l="1"/>
  <c r="D38" i="4" l="1"/>
  <c r="E22" i="2" s="1"/>
</calcChain>
</file>

<file path=xl/sharedStrings.xml><?xml version="1.0" encoding="utf-8"?>
<sst xmlns="http://schemas.openxmlformats.org/spreadsheetml/2006/main" count="104" uniqueCount="72">
  <si>
    <t>MATRIZ DE RECURSOS SG-SST</t>
  </si>
  <si>
    <t>Version 01</t>
  </si>
  <si>
    <t>Fecha:</t>
  </si>
  <si>
    <t>RECURSO HUMANO</t>
  </si>
  <si>
    <t>MES</t>
  </si>
  <si>
    <t>Coordinadora SST</t>
  </si>
  <si>
    <t>COPASST</t>
  </si>
  <si>
    <t>COCOLAB</t>
  </si>
  <si>
    <t>BRIGADISTAS</t>
  </si>
  <si>
    <t>Enero</t>
  </si>
  <si>
    <t xml:space="preserve">Contemplado en la nómina 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</si>
  <si>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</si>
  <si>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</si>
  <si>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</si>
  <si>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</si>
  <si>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</si>
  <si>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</si>
  <si>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</si>
  <si>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</si>
  <si>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</si>
  <si>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</si>
  <si>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</si>
  <si>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</si>
  <si>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</si>
  <si>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Total General</t>
  </si>
  <si>
    <t>RECURSOS FÍSICOS, TECNICOS Y TENNOLOGICOS 2024</t>
  </si>
  <si>
    <t>EQUIPOS</t>
  </si>
  <si>
    <t>CANTIDAD</t>
  </si>
  <si>
    <t>PRECIO POR UNIDAD</t>
  </si>
  <si>
    <t>PRECIO TOTAL</t>
  </si>
  <si>
    <t>OBSERVACIONES</t>
  </si>
  <si>
    <t xml:space="preserve">ELEMENTOS PARA BOTIQUINES </t>
  </si>
  <si>
    <t>GASA</t>
  </si>
  <si>
    <t>TOTAL</t>
  </si>
  <si>
    <t>EQUIPOS DE SEGURIAD (EPP)</t>
  </si>
  <si>
    <t xml:space="preserve">  EXTINTORES </t>
  </si>
  <si>
    <t>RECARGA</t>
  </si>
  <si>
    <t>COMPRA</t>
  </si>
  <si>
    <t xml:space="preserve">SEÑALIZACIÓN </t>
  </si>
  <si>
    <t>NOTA :</t>
  </si>
  <si>
    <t xml:space="preserve">RECURSOS FINANCIEROS </t>
  </si>
  <si>
    <t xml:space="preserve">CAPACITACIÓN </t>
  </si>
  <si>
    <t>ACTIVIDAD</t>
  </si>
  <si>
    <t xml:space="preserve">VALOR </t>
  </si>
  <si>
    <t xml:space="preserve">VALOR TOTAL </t>
  </si>
  <si>
    <t>OBSERVACION</t>
  </si>
  <si>
    <t>JORANDA DE SALUD</t>
  </si>
  <si>
    <t>CAPACITACION EXPERTO EN QUIMICO</t>
  </si>
  <si>
    <t>EXAMENES OCUPACIONALES</t>
  </si>
  <si>
    <t>TIPO DE EXAMEN</t>
  </si>
  <si>
    <t xml:space="preserve">OBSERVACIÓN </t>
  </si>
  <si>
    <t>INGRESOI</t>
  </si>
  <si>
    <t>RETIRO</t>
  </si>
  <si>
    <t>SEGUIMIENTO</t>
  </si>
  <si>
    <t xml:space="preserve">TOTAL PRESUPUESTO ESTIMADO </t>
  </si>
  <si>
    <t>ALCOHOL</t>
  </si>
  <si>
    <t>ALGODÓN</t>
  </si>
  <si>
    <t>Vendas elásticas</t>
  </si>
  <si>
    <t>Guantes desechables sin látex, varios pares</t>
  </si>
  <si>
    <t>Tijeras y pinzas</t>
  </si>
  <si>
    <t>Termómetro</t>
  </si>
  <si>
    <t>Solución salina estéril para irrigación y enjuague</t>
  </si>
  <si>
    <t>Manual de primeros auxilios</t>
  </si>
  <si>
    <t>Agua oxigenada para desinfectar</t>
  </si>
  <si>
    <t>Pegamento extrafuerte</t>
  </si>
  <si>
    <t>Desinfectante para manos</t>
  </si>
  <si>
    <t>Guantes de caucho</t>
  </si>
  <si>
    <t>Tapabocas</t>
  </si>
  <si>
    <t>Redes para el cabello</t>
  </si>
  <si>
    <t>Gafas protectoras</t>
  </si>
  <si>
    <t>Zapatos antideslizantes</t>
  </si>
  <si>
    <t>Señalizaciones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</si>
</sst>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_-&quot;$&quot;* #,##0_-;\-&quot;$&quot;* #,##0_-;_-&quot;$&quot;* &quot;-&quot;_-;_-@_-"/>
    <numFmt numFmtId="165" formatCode="_(&quot;$&quot;\ * #,##0.00_);_(&quot;$&quot;\ * \(#,##0.00\);_(&quot;$&quot;\ * &quot;-&quot;??_);_(@_)"/>
    <numFmt numFmtId="166" formatCode="&quot;$&quot;\ 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8"/>
      <color theme="1"/>
      <name val="Calibri"/>
      <family val="2"/>
      <scheme val="minor"/>
    </font>
    <font>
      <sz val="12"/>
      <color rgb="FF08080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6" fillId="2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166" fontId="6" fillId="2" borderId="9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166" fontId="6" fillId="0" borderId="9" xfId="0" applyNumberFormat="1" applyFont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top" wrapText="1"/>
    </xf>
    <xf numFmtId="166" fontId="6" fillId="0" borderId="1" xfId="0" applyNumberFormat="1" applyFont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6" fillId="0" borderId="9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3" fontId="8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4" fontId="6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0" fillId="0" borderId="3" xfId="0" applyFont="1" applyBorder="1"/>
    <xf numFmtId="0" fontId="10" fillId="0" borderId="11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/>
    <xf numFmtId="0" fontId="10" fillId="0" borderId="6" xfId="0" applyFont="1" applyBorder="1"/>
    <xf numFmtId="0" fontId="9" fillId="4" borderId="1" xfId="0" applyFont="1" applyFill="1" applyBorder="1"/>
    <xf numFmtId="3" fontId="10" fillId="4" borderId="1" xfId="0" applyNumberFormat="1" applyFont="1" applyFill="1" applyBorder="1"/>
    <xf numFmtId="0" fontId="10" fillId="4" borderId="1" xfId="0" applyFont="1" applyFill="1" applyBorder="1"/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166" fontId="6" fillId="0" borderId="0" xfId="2" applyNumberFormat="1" applyFont="1" applyFill="1" applyBorder="1" applyAlignment="1">
      <alignment horizontal="center" vertical="top" wrapText="1"/>
    </xf>
    <xf numFmtId="166" fontId="6" fillId="0" borderId="0" xfId="1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166" fontId="8" fillId="5" borderId="1" xfId="2" applyNumberFormat="1" applyFont="1" applyFill="1" applyBorder="1" applyAlignment="1">
      <alignment vertical="center" wrapText="1"/>
    </xf>
    <xf numFmtId="166" fontId="6" fillId="5" borderId="1" xfId="2" applyNumberFormat="1" applyFont="1" applyFill="1" applyBorder="1" applyAlignment="1">
      <alignment vertical="top" wrapText="1"/>
    </xf>
    <xf numFmtId="166" fontId="6" fillId="5" borderId="15" xfId="2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166" fontId="6" fillId="5" borderId="1" xfId="1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/>
    </xf>
    <xf numFmtId="166" fontId="8" fillId="5" borderId="1" xfId="0" applyNumberFormat="1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164" fontId="6" fillId="6" borderId="1" xfId="3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3" fontId="5" fillId="6" borderId="9" xfId="0" applyNumberFormat="1" applyFont="1" applyFill="1" applyBorder="1" applyAlignment="1">
      <alignment horizontal="center" vertical="center"/>
    </xf>
    <xf numFmtId="166" fontId="6" fillId="6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166" fontId="6" fillId="6" borderId="1" xfId="0" applyNumberFormat="1" applyFont="1" applyFill="1" applyBorder="1" applyAlignment="1">
      <alignment horizontal="center" vertical="center"/>
    </xf>
    <xf numFmtId="166" fontId="6" fillId="6" borderId="1" xfId="2" applyNumberFormat="1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center" wrapText="1"/>
    </xf>
    <xf numFmtId="166" fontId="6" fillId="6" borderId="1" xfId="1" applyNumberFormat="1" applyFont="1" applyFill="1" applyBorder="1" applyAlignment="1">
      <alignment horizontal="center" vertical="center" wrapText="1"/>
    </xf>
    <xf numFmtId="166" fontId="6" fillId="6" borderId="1" xfId="1" applyNumberFormat="1" applyFont="1" applyFill="1" applyBorder="1" applyAlignment="1">
      <alignment vertical="center" wrapText="1"/>
    </xf>
    <xf numFmtId="166" fontId="6" fillId="6" borderId="1" xfId="1" applyNumberFormat="1" applyFont="1" applyFill="1" applyBorder="1" applyAlignment="1">
      <alignment horizontal="right" vertical="center" wrapText="1"/>
    </xf>
    <xf numFmtId="44" fontId="6" fillId="6" borderId="1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3" fontId="10" fillId="4" borderId="9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3" fontId="11" fillId="6" borderId="14" xfId="0" applyNumberFormat="1" applyFont="1" applyFill="1" applyBorder="1" applyAlignment="1">
      <alignment horizontal="center" vertical="center" wrapText="1"/>
    </xf>
    <xf numFmtId="3" fontId="11" fillId="6" borderId="2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64" fontId="14" fillId="7" borderId="1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 indent="1"/>
    </xf>
  </cellXfs>
  <cellStyles count="4">
    <cellStyle name="Moneda" xfId="2" builtinId="4"/>
    <cellStyle name="Moneda [0]" xfId="3" builtinId="7"/>
    <cellStyle name="Moneda 2" xfId="1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hyperlink" Target="#'Recursos Financieros'!A1"/><Relationship Id="rId2" Type="http://schemas.openxmlformats.org/officeDocument/2006/relationships/hyperlink" Target="#'Recursos f&#237;s, tec y tecno'!A1"/><Relationship Id="rId1" Type="http://schemas.openxmlformats.org/officeDocument/2006/relationships/hyperlink" Target="#'Recursos Humanos'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941B6E6-0BB3-44D6-A9E6-A5A9A0896FFE}" type="doc">
      <dgm:prSet loTypeId="urn:microsoft.com/office/officeart/2005/8/layout/hierarchy3" loCatId="list" qsTypeId="urn:microsoft.com/office/officeart/2005/8/quickstyle/simple3" qsCatId="simple" csTypeId="urn:microsoft.com/office/officeart/2005/8/colors/colorful5" csCatId="colorful" phldr="1"/>
      <dgm:spPr/>
      <dgm:t>
        <a:bodyPr/>
        <a:lstStyle/>
        <a:p>
          <a:endParaRPr lang="es-CO"/>
        </a:p>
      </dgm:t>
    </dgm:pt>
    <dgm:pt modelId="{6A9D42C5-2FC5-474B-A6C1-2CEE882977F5}">
      <dgm:prSet phldrT="[Texto]"/>
      <dgm:spPr>
        <a:solidFill>
          <a:srgbClr val="00B0F0"/>
        </a:solidFill>
      </dgm:spPr>
      <dgm:t>
        <a:bodyPr/>
        <a:lstStyle/>
        <a:p>
          <a:r>
            <a:rPr lang="es-CO"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2FE3B580-B6F6-4456-86EC-39F5A248F50D}" type="parTrans" cxnId="{235714B5-3B68-4367-B175-1429DA3FE644}">
      <dgm:prSet/>
      <dgm:spPr/>
      <dgm:t>
        <a:bodyPr/>
        <a:lstStyle/>
        <a:p>
          <a:endParaRPr lang="es-CO"/>
        </a:p>
      </dgm:t>
    </dgm:pt>
    <dgm:pt modelId="{4A235887-7FF0-4279-AD81-24B90E28A21F}" type="sibTrans" cxnId="{235714B5-3B68-4367-B175-1429DA3FE644}">
      <dgm:prSet/>
      <dgm:spPr/>
      <dgm:t>
        <a:bodyPr/>
        <a:lstStyle/>
        <a:p>
          <a:endParaRPr lang="es-CO"/>
        </a:p>
      </dgm:t>
    </dgm:pt>
    <dgm:pt modelId="{D1370FBE-A9B0-498F-9E6C-053F54620748}">
      <dgm:prSet phldrT="[Texto]"/>
      <dgm:spPr>
        <a:solidFill>
          <a:srgbClr val="00B0F0"/>
        </a:solidFill>
      </dgm:spPr>
      <dgm:t>
        <a:bodyPr/>
        <a:lstStyle/>
        <a:p>
          <a:r>
            <a:rPr lang="es-CO">
              <a:latin typeface="Arial" panose="020B0604020202020204" pitchFamily="34" charset="0"/>
              <a:cs typeface="Arial" panose="020B0604020202020204" pitchFamily="34" charset="0"/>
            </a:rPr>
            <a:t>Recursos Físicos, técnicos y tecnologicos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C0029605-5630-49E8-9C70-E3E4F55ED89F}" type="parTrans" cxnId="{EFDE2837-79A1-41B2-AA44-D043132B2B73}">
      <dgm:prSet/>
      <dgm:spPr/>
      <dgm:t>
        <a:bodyPr/>
        <a:lstStyle/>
        <a:p>
          <a:endParaRPr lang="es-CO"/>
        </a:p>
      </dgm:t>
    </dgm:pt>
    <dgm:pt modelId="{D145B2FB-82A1-49B5-A973-D94BBCEFF5DB}" type="sibTrans" cxnId="{EFDE2837-79A1-41B2-AA44-D043132B2B73}">
      <dgm:prSet/>
      <dgm:spPr/>
      <dgm:t>
        <a:bodyPr/>
        <a:lstStyle/>
        <a:p>
          <a:endParaRPr lang="es-CO"/>
        </a:p>
      </dgm:t>
    </dgm:pt>
    <dgm:pt modelId="{5DF28887-05B3-4D92-A38F-A9BE8C688A70}">
      <dgm:prSet phldrT="[Texto]"/>
      <dgm:spPr>
        <a:solidFill>
          <a:srgbClr val="00B0F0"/>
        </a:solidFill>
      </dgm:spPr>
      <dgm:t>
        <a:bodyPr/>
        <a:lstStyle/>
        <a:p>
          <a:r>
            <a:rPr lang="es-CO">
              <a:latin typeface="Arial" panose="020B0604020202020204" pitchFamily="34" charset="0"/>
              <a:cs typeface="Arial" panose="020B0604020202020204" pitchFamily="34" charset="0"/>
            </a:rPr>
            <a:t>Recursos Financieros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3D292BE-5967-46C0-9F8B-903998D48F85}" type="parTrans" cxnId="{1FC67887-B389-4371-9B8C-1D126A7B12E1}">
      <dgm:prSet/>
      <dgm:spPr/>
      <dgm:t>
        <a:bodyPr/>
        <a:lstStyle/>
        <a:p>
          <a:endParaRPr lang="es-CO"/>
        </a:p>
      </dgm:t>
    </dgm:pt>
    <dgm:pt modelId="{0673166F-8B6A-4770-9987-021CCCA231D7}" type="sibTrans" cxnId="{1FC67887-B389-4371-9B8C-1D126A7B12E1}">
      <dgm:prSet/>
      <dgm:spPr/>
      <dgm:t>
        <a:bodyPr/>
        <a:lstStyle/>
        <a:p>
          <a:endParaRPr lang="es-CO"/>
        </a:p>
      </dgm:t>
    </dgm:pt>
    <dgm:pt modelId="{10B8F73A-8AD7-4AD1-867F-C62389060B20}" type="pres">
      <dgm:prSet presAssocID="{8941B6E6-0BB3-44D6-A9E6-A5A9A0896FFE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63ECAA5A-8C10-46FA-B8AB-6D138EA04C8A}" type="pres">
      <dgm:prSet presAssocID="{6A9D42C5-2FC5-474B-A6C1-2CEE882977F5}" presName="root" presStyleCnt="0"/>
      <dgm:spPr/>
    </dgm:pt>
    <dgm:pt modelId="{2C8259A1-8795-4AB7-A541-5080D033C81D}" type="pres">
      <dgm:prSet presAssocID="{6A9D42C5-2FC5-474B-A6C1-2CEE882977F5}" presName="rootComposite" presStyleCnt="0"/>
      <dgm:spPr/>
    </dgm:pt>
    <dgm:pt modelId="{A27BDC1D-28B5-4FCB-A31B-819CA4975237}" type="pres">
      <dgm:prSet presAssocID="{6A9D42C5-2FC5-474B-A6C1-2CEE882977F5}" presName="rootText" presStyleLbl="node1" presStyleIdx="0" presStyleCnt="3"/>
      <dgm:spPr/>
    </dgm:pt>
    <dgm:pt modelId="{A85B5AD5-D43E-4E3B-800B-E13FA682F39C}" type="pres">
      <dgm:prSet presAssocID="{6A9D42C5-2FC5-474B-A6C1-2CEE882977F5}" presName="rootConnector" presStyleLbl="node1" presStyleIdx="0" presStyleCnt="3"/>
      <dgm:spPr/>
    </dgm:pt>
    <dgm:pt modelId="{02A01BA6-8018-404B-AFCD-427BD0C4DF1C}" type="pres">
      <dgm:prSet presAssocID="{6A9D42C5-2FC5-474B-A6C1-2CEE882977F5}" presName="childShape" presStyleCnt="0"/>
      <dgm:spPr/>
    </dgm:pt>
    <dgm:pt modelId="{14257D65-C4C7-43EA-8D58-687F082B052F}" type="pres">
      <dgm:prSet presAssocID="{D1370FBE-A9B0-498F-9E6C-053F54620748}" presName="root" presStyleCnt="0"/>
      <dgm:spPr/>
    </dgm:pt>
    <dgm:pt modelId="{DDA320BE-9454-42F4-9759-19AD851BD13F}" type="pres">
      <dgm:prSet presAssocID="{D1370FBE-A9B0-498F-9E6C-053F54620748}" presName="rootComposite" presStyleCnt="0"/>
      <dgm:spPr/>
    </dgm:pt>
    <dgm:pt modelId="{C088CFA0-B801-4D18-88A0-C1E12CFB24BE}" type="pres">
      <dgm:prSet presAssocID="{D1370FBE-A9B0-498F-9E6C-053F54620748}" presName="rootText" presStyleLbl="node1" presStyleIdx="1" presStyleCnt="3"/>
      <dgm:spPr/>
    </dgm:pt>
    <dgm:pt modelId="{CF0CC357-3CFC-49F7-9F11-28C52DBF6AC7}" type="pres">
      <dgm:prSet presAssocID="{D1370FBE-A9B0-498F-9E6C-053F54620748}" presName="rootConnector" presStyleLbl="node1" presStyleIdx="1" presStyleCnt="3"/>
      <dgm:spPr/>
    </dgm:pt>
    <dgm:pt modelId="{B8413698-E096-43AA-892B-01134C35F0FD}" type="pres">
      <dgm:prSet presAssocID="{D1370FBE-A9B0-498F-9E6C-053F54620748}" presName="childShape" presStyleCnt="0"/>
      <dgm:spPr/>
    </dgm:pt>
    <dgm:pt modelId="{DD0C4F9A-7EEA-4CF3-897C-D5F364D755CA}" type="pres">
      <dgm:prSet presAssocID="{5DF28887-05B3-4D92-A38F-A9BE8C688A70}" presName="root" presStyleCnt="0"/>
      <dgm:spPr/>
    </dgm:pt>
    <dgm:pt modelId="{8B1A7EEC-FBFA-4A2D-952F-D29BFFA2AC23}" type="pres">
      <dgm:prSet presAssocID="{5DF28887-05B3-4D92-A38F-A9BE8C688A70}" presName="rootComposite" presStyleCnt="0"/>
      <dgm:spPr/>
    </dgm:pt>
    <dgm:pt modelId="{8A1536DA-7481-4D03-8673-69B62C6F1B32}" type="pres">
      <dgm:prSet presAssocID="{5DF28887-05B3-4D92-A38F-A9BE8C688A70}" presName="rootText" presStyleLbl="node1" presStyleIdx="2" presStyleCnt="3" custLinFactNeighborX="-2936" custLinFactNeighborY="-1468"/>
      <dgm:spPr/>
    </dgm:pt>
    <dgm:pt modelId="{244A9E61-FFD4-4023-85A1-7B0404AC7854}" type="pres">
      <dgm:prSet presAssocID="{5DF28887-05B3-4D92-A38F-A9BE8C688A70}" presName="rootConnector" presStyleLbl="node1" presStyleIdx="2" presStyleCnt="3"/>
      <dgm:spPr/>
    </dgm:pt>
    <dgm:pt modelId="{AD4CD57F-A62A-4EC9-8562-98B65615A6D3}" type="pres">
      <dgm:prSet presAssocID="{5DF28887-05B3-4D92-A38F-A9BE8C688A70}" presName="childShape" presStyleCnt="0"/>
      <dgm:spPr/>
    </dgm:pt>
  </dgm:ptLst>
  <dgm:cxnLst>
    <dgm:cxn modelId="{00C2641C-E5D0-45E1-A904-97A29B49A933}" type="presOf" srcId="{D1370FBE-A9B0-498F-9E6C-053F54620748}" destId="{C088CFA0-B801-4D18-88A0-C1E12CFB24BE}" srcOrd="0" destOrd="0" presId="urn:microsoft.com/office/officeart/2005/8/layout/hierarchy3"/>
    <dgm:cxn modelId="{D4B6F736-1CE5-4B8B-A512-F9B78A3D5E99}" type="presOf" srcId="{6A9D42C5-2FC5-474B-A6C1-2CEE882977F5}" destId="{A27BDC1D-28B5-4FCB-A31B-819CA4975237}" srcOrd="0" destOrd="0" presId="urn:microsoft.com/office/officeart/2005/8/layout/hierarchy3"/>
    <dgm:cxn modelId="{EFDE2837-79A1-41B2-AA44-D043132B2B73}" srcId="{8941B6E6-0BB3-44D6-A9E6-A5A9A0896FFE}" destId="{D1370FBE-A9B0-498F-9E6C-053F54620748}" srcOrd="1" destOrd="0" parTransId="{C0029605-5630-49E8-9C70-E3E4F55ED89F}" sibTransId="{D145B2FB-82A1-49B5-A973-D94BBCEFF5DB}"/>
    <dgm:cxn modelId="{10867D42-4705-4E11-BC2D-F2DFA16687F5}" type="presOf" srcId="{8941B6E6-0BB3-44D6-A9E6-A5A9A0896FFE}" destId="{10B8F73A-8AD7-4AD1-867F-C62389060B20}" srcOrd="0" destOrd="0" presId="urn:microsoft.com/office/officeart/2005/8/layout/hierarchy3"/>
    <dgm:cxn modelId="{50F70854-BFDD-493A-B21F-9AC0B0E52188}" type="presOf" srcId="{5DF28887-05B3-4D92-A38F-A9BE8C688A70}" destId="{244A9E61-FFD4-4023-85A1-7B0404AC7854}" srcOrd="1" destOrd="0" presId="urn:microsoft.com/office/officeart/2005/8/layout/hierarchy3"/>
    <dgm:cxn modelId="{1FC67887-B389-4371-9B8C-1D126A7B12E1}" srcId="{8941B6E6-0BB3-44D6-A9E6-A5A9A0896FFE}" destId="{5DF28887-05B3-4D92-A38F-A9BE8C688A70}" srcOrd="2" destOrd="0" parTransId="{A3D292BE-5967-46C0-9F8B-903998D48F85}" sibTransId="{0673166F-8B6A-4770-9987-021CCCA231D7}"/>
    <dgm:cxn modelId="{5526878E-4D25-4F32-8E3E-79D95E622812}" type="presOf" srcId="{6A9D42C5-2FC5-474B-A6C1-2CEE882977F5}" destId="{A85B5AD5-D43E-4E3B-800B-E13FA682F39C}" srcOrd="1" destOrd="0" presId="urn:microsoft.com/office/officeart/2005/8/layout/hierarchy3"/>
    <dgm:cxn modelId="{4E7D5E9D-D2D7-4E25-9073-47E7670F12F3}" type="presOf" srcId="{D1370FBE-A9B0-498F-9E6C-053F54620748}" destId="{CF0CC357-3CFC-49F7-9F11-28C52DBF6AC7}" srcOrd="1" destOrd="0" presId="urn:microsoft.com/office/officeart/2005/8/layout/hierarchy3"/>
    <dgm:cxn modelId="{235714B5-3B68-4367-B175-1429DA3FE644}" srcId="{8941B6E6-0BB3-44D6-A9E6-A5A9A0896FFE}" destId="{6A9D42C5-2FC5-474B-A6C1-2CEE882977F5}" srcOrd="0" destOrd="0" parTransId="{2FE3B580-B6F6-4456-86EC-39F5A248F50D}" sibTransId="{4A235887-7FF0-4279-AD81-24B90E28A21F}"/>
    <dgm:cxn modelId="{9080C6BE-9E41-4FBF-9DED-C431E364FE19}" type="presOf" srcId="{5DF28887-05B3-4D92-A38F-A9BE8C688A70}" destId="{8A1536DA-7481-4D03-8673-69B62C6F1B32}" srcOrd="0" destOrd="0" presId="urn:microsoft.com/office/officeart/2005/8/layout/hierarchy3"/>
    <dgm:cxn modelId="{4C34A407-B768-4F7C-8190-241801FBA171}" type="presParOf" srcId="{10B8F73A-8AD7-4AD1-867F-C62389060B20}" destId="{63ECAA5A-8C10-46FA-B8AB-6D138EA04C8A}" srcOrd="0" destOrd="0" presId="urn:microsoft.com/office/officeart/2005/8/layout/hierarchy3"/>
    <dgm:cxn modelId="{C5245578-4F7A-4881-9B38-998CF6173E3E}" type="presParOf" srcId="{63ECAA5A-8C10-46FA-B8AB-6D138EA04C8A}" destId="{2C8259A1-8795-4AB7-A541-5080D033C81D}" srcOrd="0" destOrd="0" presId="urn:microsoft.com/office/officeart/2005/8/layout/hierarchy3"/>
    <dgm:cxn modelId="{366F8A5A-8B56-4D41-8620-96DA5DA5839A}" type="presParOf" srcId="{2C8259A1-8795-4AB7-A541-5080D033C81D}" destId="{A27BDC1D-28B5-4FCB-A31B-819CA4975237}" srcOrd="0" destOrd="0" presId="urn:microsoft.com/office/officeart/2005/8/layout/hierarchy3"/>
    <dgm:cxn modelId="{1C0C53D6-21A7-480C-83A9-150282261F82}" type="presParOf" srcId="{2C8259A1-8795-4AB7-A541-5080D033C81D}" destId="{A85B5AD5-D43E-4E3B-800B-E13FA682F39C}" srcOrd="1" destOrd="0" presId="urn:microsoft.com/office/officeart/2005/8/layout/hierarchy3"/>
    <dgm:cxn modelId="{045A475B-F28E-420F-B307-6EB4E9864197}" type="presParOf" srcId="{63ECAA5A-8C10-46FA-B8AB-6D138EA04C8A}" destId="{02A01BA6-8018-404B-AFCD-427BD0C4DF1C}" srcOrd="1" destOrd="0" presId="urn:microsoft.com/office/officeart/2005/8/layout/hierarchy3"/>
    <dgm:cxn modelId="{D0ADF05D-8C46-4129-8E20-7F137975985A}" type="presParOf" srcId="{10B8F73A-8AD7-4AD1-867F-C62389060B20}" destId="{14257D65-C4C7-43EA-8D58-687F082B052F}" srcOrd="1" destOrd="0" presId="urn:microsoft.com/office/officeart/2005/8/layout/hierarchy3"/>
    <dgm:cxn modelId="{DC39A24F-2E5B-4912-B439-F6246E97156D}" type="presParOf" srcId="{14257D65-C4C7-43EA-8D58-687F082B052F}" destId="{DDA320BE-9454-42F4-9759-19AD851BD13F}" srcOrd="0" destOrd="0" presId="urn:microsoft.com/office/officeart/2005/8/layout/hierarchy3"/>
    <dgm:cxn modelId="{5EEE227A-5568-4D8B-9378-464824F1F90D}" type="presParOf" srcId="{DDA320BE-9454-42F4-9759-19AD851BD13F}" destId="{C088CFA0-B801-4D18-88A0-C1E12CFB24BE}" srcOrd="0" destOrd="0" presId="urn:microsoft.com/office/officeart/2005/8/layout/hierarchy3"/>
    <dgm:cxn modelId="{1D01DB4D-AB05-4CCB-BE07-B2DDE3D92125}" type="presParOf" srcId="{DDA320BE-9454-42F4-9759-19AD851BD13F}" destId="{CF0CC357-3CFC-49F7-9F11-28C52DBF6AC7}" srcOrd="1" destOrd="0" presId="urn:microsoft.com/office/officeart/2005/8/layout/hierarchy3"/>
    <dgm:cxn modelId="{94D8CEF3-93CC-42A7-A0EA-E2954B5CE68D}" type="presParOf" srcId="{14257D65-C4C7-43EA-8D58-687F082B052F}" destId="{B8413698-E096-43AA-892B-01134C35F0FD}" srcOrd="1" destOrd="0" presId="urn:microsoft.com/office/officeart/2005/8/layout/hierarchy3"/>
    <dgm:cxn modelId="{F4307A18-7FAE-45C5-B3E7-6A44A6E448C8}" type="presParOf" srcId="{10B8F73A-8AD7-4AD1-867F-C62389060B20}" destId="{DD0C4F9A-7EEA-4CF3-897C-D5F364D755CA}" srcOrd="2" destOrd="0" presId="urn:microsoft.com/office/officeart/2005/8/layout/hierarchy3"/>
    <dgm:cxn modelId="{88CBAFDB-950D-41DC-BD4B-36FC3D4AF5D9}" type="presParOf" srcId="{DD0C4F9A-7EEA-4CF3-897C-D5F364D755CA}" destId="{8B1A7EEC-FBFA-4A2D-952F-D29BFFA2AC23}" srcOrd="0" destOrd="0" presId="urn:microsoft.com/office/officeart/2005/8/layout/hierarchy3"/>
    <dgm:cxn modelId="{69F1DEAF-90C5-4EE3-8A71-BED526E75A50}" type="presParOf" srcId="{8B1A7EEC-FBFA-4A2D-952F-D29BFFA2AC23}" destId="{8A1536DA-7481-4D03-8673-69B62C6F1B32}" srcOrd="0" destOrd="0" presId="urn:microsoft.com/office/officeart/2005/8/layout/hierarchy3"/>
    <dgm:cxn modelId="{60A489C5-64A1-4C7B-AF55-BE3BB551CFE5}" type="presParOf" srcId="{8B1A7EEC-FBFA-4A2D-952F-D29BFFA2AC23}" destId="{244A9E61-FFD4-4023-85A1-7B0404AC7854}" srcOrd="1" destOrd="0" presId="urn:microsoft.com/office/officeart/2005/8/layout/hierarchy3"/>
    <dgm:cxn modelId="{3404515E-056E-475B-A6C7-9BD5B3935892}" type="presParOf" srcId="{DD0C4F9A-7EEA-4CF3-897C-D5F364D755CA}" destId="{AD4CD57F-A62A-4EC9-8562-98B65615A6D3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7BDC1D-28B5-4FCB-A31B-819CA4975237}">
      <dsp:nvSpPr>
        <dsp:cNvPr id="0" name=""/>
        <dsp:cNvSpPr/>
      </dsp:nvSpPr>
      <dsp:spPr>
        <a:xfrm>
          <a:off x="616" y="1011098"/>
          <a:ext cx="1442005" cy="721002"/>
        </a:xfrm>
        <a:prstGeom prst="roundRect">
          <a:avLst>
            <a:gd name="adj" fmla="val 10000"/>
          </a:avLst>
        </a:prstGeom>
        <a:solidFill>
          <a:srgbClr val="00B0F0"/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400" kern="1200"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dsp:txBody>
      <dsp:txXfrm>
        <a:off x="21733" y="1032215"/>
        <a:ext cx="1399771" cy="678768"/>
      </dsp:txXfrm>
    </dsp:sp>
    <dsp:sp modelId="{C088CFA0-B801-4D18-88A0-C1E12CFB24BE}">
      <dsp:nvSpPr>
        <dsp:cNvPr id="0" name=""/>
        <dsp:cNvSpPr/>
      </dsp:nvSpPr>
      <dsp:spPr>
        <a:xfrm>
          <a:off x="1803122" y="1011098"/>
          <a:ext cx="1442005" cy="721002"/>
        </a:xfrm>
        <a:prstGeom prst="roundRect">
          <a:avLst>
            <a:gd name="adj" fmla="val 10000"/>
          </a:avLst>
        </a:prstGeom>
        <a:solidFill>
          <a:srgbClr val="00B0F0"/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400" kern="1200">
              <a:latin typeface="Arial" panose="020B0604020202020204" pitchFamily="34" charset="0"/>
              <a:cs typeface="Arial" panose="020B0604020202020204" pitchFamily="34" charset="0"/>
            </a:rPr>
            <a:t>Recursos Físicos, técnicos y tecnologicos</a:t>
          </a:r>
        </a:p>
      </dsp:txBody>
      <dsp:txXfrm>
        <a:off x="1824239" y="1032215"/>
        <a:ext cx="1399771" cy="678768"/>
      </dsp:txXfrm>
    </dsp:sp>
    <dsp:sp modelId="{8A1536DA-7481-4D03-8673-69B62C6F1B32}">
      <dsp:nvSpPr>
        <dsp:cNvPr id="0" name=""/>
        <dsp:cNvSpPr/>
      </dsp:nvSpPr>
      <dsp:spPr>
        <a:xfrm>
          <a:off x="3563291" y="1000514"/>
          <a:ext cx="1442005" cy="721002"/>
        </a:xfrm>
        <a:prstGeom prst="roundRect">
          <a:avLst>
            <a:gd name="adj" fmla="val 10000"/>
          </a:avLst>
        </a:prstGeom>
        <a:solidFill>
          <a:srgbClr val="00B0F0"/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400" kern="1200">
              <a:latin typeface="Arial" panose="020B0604020202020204" pitchFamily="34" charset="0"/>
              <a:cs typeface="Arial" panose="020B0604020202020204" pitchFamily="34" charset="0"/>
            </a:rPr>
            <a:t>Recursos Financieros</a:t>
          </a:r>
        </a:p>
      </dsp:txBody>
      <dsp:txXfrm>
        <a:off x="3584408" y="1021631"/>
        <a:ext cx="1399771" cy="6787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1285875</xdr:colOff>
      <xdr:row>4</xdr:row>
      <xdr:rowOff>109537</xdr:rowOff>
    </xdr:from>
    <xdr:to>
      <xdr:col>2</xdr:col>
      <xdr:colOff>523875</xdr:colOff>
      <xdr:row>18</xdr:row>
      <xdr:rowOff>185737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zoomScale="90" zoomScaleNormal="90" workbookViewId="0">
      <selection activeCell="A19" sqref="A19"/>
    </sheetView>
  </sheetViews>
  <sheetFormatPr baseColWidth="10" defaultColWidth="11.42578125" defaultRowHeight="15" x14ac:dyDescent="0.25"/>
  <cols>
    <col min="1" max="1" width="34.42578125" customWidth="1"/>
    <col min="2" max="2" width="52.7109375" customWidth="1"/>
    <col min="4" max="4" width="15.5703125" customWidth="1"/>
  </cols>
  <sheetData>
    <row r="1" spans="1:4" ht="28.5" customHeight="1" x14ac:dyDescent="0.25">
      <c r="A1" s="88"/>
      <c r="B1" s="91" t="s">
        <v>0</v>
      </c>
      <c r="C1" s="94"/>
      <c r="D1" s="95"/>
    </row>
    <row r="2" spans="1:4" ht="27" customHeight="1" x14ac:dyDescent="0.25">
      <c r="A2" s="89"/>
      <c r="B2" s="92"/>
      <c r="C2" s="94" t="s">
        <v>1</v>
      </c>
      <c r="D2" s="95"/>
    </row>
    <row r="3" spans="1:4" ht="30" customHeight="1" x14ac:dyDescent="0.25">
      <c r="A3" s="89"/>
      <c r="B3" s="93"/>
      <c r="C3" s="94" t="s">
        <v>2</v>
      </c>
      <c r="D3" s="95"/>
    </row>
    <row r="4" spans="1:4" x14ac:dyDescent="0.25">
      <c r="A4" s="90"/>
      <c r="B4" s="90"/>
      <c r="C4" s="90"/>
      <c r="D4" s="90"/>
    </row>
    <row r="5" spans="1:4" x14ac:dyDescent="0.25">
      <c r="A5" s="38"/>
      <c r="B5" s="39"/>
      <c r="C5" s="39"/>
      <c r="D5" s="40"/>
    </row>
    <row r="6" spans="1:4" x14ac:dyDescent="0.25">
      <c r="A6" s="41"/>
      <c r="B6" s="42"/>
      <c r="C6" s="42"/>
      <c r="D6" s="43"/>
    </row>
    <row r="7" spans="1:4" x14ac:dyDescent="0.25">
      <c r="A7" s="41"/>
      <c r="B7" s="42"/>
      <c r="C7" s="42"/>
      <c r="D7" s="43"/>
    </row>
    <row r="8" spans="1:4" x14ac:dyDescent="0.25">
      <c r="A8" s="41"/>
      <c r="B8" s="42"/>
      <c r="C8" s="42"/>
      <c r="D8" s="43"/>
    </row>
    <row r="9" spans="1:4" x14ac:dyDescent="0.25">
      <c r="A9" s="41"/>
      <c r="B9" s="42"/>
      <c r="C9" s="42"/>
      <c r="D9" s="43"/>
    </row>
    <row r="10" spans="1:4" x14ac:dyDescent="0.25">
      <c r="A10" s="41"/>
      <c r="B10" s="42"/>
      <c r="C10" s="42"/>
      <c r="D10" s="43"/>
    </row>
    <row r="11" spans="1:4" x14ac:dyDescent="0.25">
      <c r="A11" s="41"/>
      <c r="B11" s="42"/>
      <c r="C11" s="42"/>
      <c r="D11" s="43"/>
    </row>
    <row r="12" spans="1:4" x14ac:dyDescent="0.25">
      <c r="A12" s="41"/>
      <c r="B12" s="42"/>
      <c r="C12" s="42"/>
      <c r="D12" s="43"/>
    </row>
    <row r="13" spans="1:4" x14ac:dyDescent="0.25">
      <c r="A13" s="41"/>
      <c r="B13" s="42"/>
      <c r="C13" s="42"/>
      <c r="D13" s="43"/>
    </row>
    <row r="14" spans="1:4" x14ac:dyDescent="0.25">
      <c r="A14" s="41"/>
      <c r="B14" s="42"/>
      <c r="C14" s="42"/>
      <c r="D14" s="43"/>
    </row>
    <row r="15" spans="1:4" x14ac:dyDescent="0.25">
      <c r="A15" s="41"/>
      <c r="B15" s="42"/>
      <c r="C15" s="42"/>
      <c r="D15" s="43"/>
    </row>
    <row r="16" spans="1:4" x14ac:dyDescent="0.25">
      <c r="A16" s="41"/>
      <c r="B16" s="42"/>
      <c r="C16" s="42"/>
      <c r="D16" s="43"/>
    </row>
    <row r="17" spans="1:4" x14ac:dyDescent="0.25">
      <c r="A17" s="41"/>
      <c r="B17" s="42"/>
      <c r="C17" s="42"/>
      <c r="D17" s="43"/>
    </row>
    <row r="18" spans="1:4" x14ac:dyDescent="0.25">
      <c r="A18" s="41"/>
      <c r="B18" s="42"/>
      <c r="C18" s="42"/>
      <c r="D18" s="43"/>
    </row>
    <row r="19" spans="1:4" x14ac:dyDescent="0.25">
      <c r="A19" s="41"/>
      <c r="B19" s="42"/>
      <c r="C19" s="42"/>
      <c r="D19" s="43"/>
    </row>
    <row r="20" spans="1:4" x14ac:dyDescent="0.25">
      <c r="A20" s="41"/>
      <c r="B20" s="42"/>
      <c r="C20" s="42"/>
      <c r="D20" s="43"/>
    </row>
    <row r="21" spans="1:4" x14ac:dyDescent="0.25">
      <c r="A21" s="3"/>
      <c r="B21" s="4"/>
      <c r="C21" s="4"/>
      <c r="D21" s="5"/>
    </row>
  </sheetData>
  <mergeCells count="6">
    <mergeCell ref="A1:A3"/>
    <mergeCell ref="A4:D4"/>
    <mergeCell ref="B1:B3"/>
    <mergeCell ref="C1:D1"/>
    <mergeCell ref="C2:D2"/>
    <mergeCell ref="C3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9"/>
  <sheetViews>
    <sheetView showGridLines="0" zoomScale="90" zoomScaleNormal="90" workbookViewId="0">
      <selection activeCell="F6" sqref="F6"/>
    </sheetView>
  </sheetViews>
  <sheetFormatPr baseColWidth="10" defaultColWidth="11.42578125" defaultRowHeight="12.75" x14ac:dyDescent="0.2"/>
  <cols>
    <col min="1" max="1" width="17.42578125" style="1" customWidth="1"/>
    <col min="2" max="2" width="21.85546875" style="1" customWidth="1"/>
    <col min="3" max="3" width="31" style="1" customWidth="1"/>
    <col min="4" max="4" width="12.28515625" style="1" customWidth="1"/>
    <col min="5" max="5" width="16" style="1" customWidth="1"/>
    <col min="6" max="6" width="15.140625" style="1" customWidth="1"/>
    <col min="7" max="16384" width="11.42578125" style="1"/>
  </cols>
  <sheetData>
    <row r="2" spans="2:6" ht="15" customHeight="1" x14ac:dyDescent="0.2">
      <c r="B2" s="101" t="s">
        <v>3</v>
      </c>
      <c r="C2" s="102"/>
      <c r="D2" s="102"/>
      <c r="E2" s="102"/>
      <c r="F2" s="103"/>
    </row>
    <row r="3" spans="2:6" ht="12.95" customHeight="1" x14ac:dyDescent="0.2">
      <c r="B3" s="104"/>
      <c r="C3" s="105"/>
      <c r="D3" s="105"/>
      <c r="E3" s="105"/>
      <c r="F3" s="106"/>
    </row>
    <row r="4" spans="2:6" ht="15" customHeight="1" x14ac:dyDescent="0.2">
      <c r="B4" s="99" t="s">
        <v>4</v>
      </c>
      <c r="C4" s="99" t="s">
        <v>5</v>
      </c>
      <c r="D4" s="99" t="s">
        <v>6</v>
      </c>
      <c r="E4" s="99" t="s">
        <v>7</v>
      </c>
      <c r="F4" s="99" t="s">
        <v>8</v>
      </c>
    </row>
    <row r="5" spans="2:6" ht="12.95" customHeight="1" x14ac:dyDescent="0.2">
      <c r="B5" s="100"/>
      <c r="C5" s="100"/>
      <c r="D5" s="100"/>
      <c r="E5" s="100"/>
      <c r="F5" s="100"/>
    </row>
    <row r="6" spans="2:6" ht="14.25" x14ac:dyDescent="0.2">
      <c r="B6" s="87" t="s">
        <v>9</v>
      </c>
      <c r="C6" s="107" t="s">
        <v>10</v>
      </c>
      <c r="D6" s="33" t="s">
        <v>11</v>
      </c>
      <c r="E6" s="34" t="s">
        <v>11</v>
      </c>
      <c r="F6" s="34">
        <f>(20000*5)</f>
        <v>100000</v>
      </c>
    </row>
    <row r="7" spans="2:6" ht="14.25" x14ac:dyDescent="0.2">
      <c r="B7" s="87" t="s">
        <v>12</v>
      </c>
      <c r="C7" s="107"/>
      <c r="D7" s="33" t="s">
        <v>11</v>
      </c>
      <c r="E7" s="34" t="s">
        <v>11</v>
      </c>
      <c r="F7" s="34">
        <f t="shared" ref="F7:F17" si="0">(20000*5)</f>
        <v>100000</v>
      </c>
    </row>
    <row r="8" spans="2:6" ht="14.25" x14ac:dyDescent="0.2">
      <c r="B8" s="87" t="s">
        <v>13</v>
      </c>
      <c r="C8" s="107"/>
      <c r="D8" s="33" t="s">
        <v>11</v>
      </c>
      <c r="E8" s="34" t="s">
        <v>11</v>
      </c>
      <c r="F8" s="34">
        <f t="shared" si="0"/>
        <v>100000</v>
      </c>
    </row>
    <row r="9" spans="2:6" ht="14.25" x14ac:dyDescent="0.2">
      <c r="B9" s="87" t="s">
        <v>14</v>
      </c>
      <c r="C9" s="107"/>
      <c r="D9" s="33" t="s">
        <v>11</v>
      </c>
      <c r="E9" s="34" t="s">
        <v>11</v>
      </c>
      <c r="F9" s="34">
        <f t="shared" si="0"/>
        <v>100000</v>
      </c>
    </row>
    <row r="10" spans="2:6" ht="14.25" x14ac:dyDescent="0.2">
      <c r="B10" s="87" t="s">
        <v>15</v>
      </c>
      <c r="C10" s="107"/>
      <c r="D10" s="33" t="s">
        <v>11</v>
      </c>
      <c r="E10" s="34" t="s">
        <v>11</v>
      </c>
      <c r="F10" s="34">
        <f t="shared" si="0"/>
        <v>100000</v>
      </c>
    </row>
    <row r="11" spans="2:6" ht="14.25" x14ac:dyDescent="0.2">
      <c r="B11" s="87" t="s">
        <v>16</v>
      </c>
      <c r="C11" s="107"/>
      <c r="D11" s="33" t="s">
        <v>11</v>
      </c>
      <c r="E11" s="34" t="s">
        <v>11</v>
      </c>
      <c r="F11" s="34">
        <f t="shared" si="0"/>
        <v>100000</v>
      </c>
    </row>
    <row r="12" spans="2:6" ht="14.25" x14ac:dyDescent="0.2">
      <c r="B12" s="87" t="s">
        <v>17</v>
      </c>
      <c r="C12" s="107"/>
      <c r="D12" s="33" t="s">
        <v>11</v>
      </c>
      <c r="E12" s="34" t="s">
        <v>11</v>
      </c>
      <c r="F12" s="34">
        <f t="shared" si="0"/>
        <v>100000</v>
      </c>
    </row>
    <row r="13" spans="2:6" ht="14.25" x14ac:dyDescent="0.2">
      <c r="B13" s="87" t="s">
        <v>18</v>
      </c>
      <c r="C13" s="107"/>
      <c r="D13" s="33" t="s">
        <v>11</v>
      </c>
      <c r="E13" s="34" t="s">
        <v>11</v>
      </c>
      <c r="F13" s="34">
        <f t="shared" si="0"/>
        <v>100000</v>
      </c>
    </row>
    <row r="14" spans="2:6" ht="14.25" x14ac:dyDescent="0.2">
      <c r="B14" s="87" t="s">
        <v>19</v>
      </c>
      <c r="C14" s="107"/>
      <c r="D14" s="33" t="s">
        <v>11</v>
      </c>
      <c r="E14" s="34" t="s">
        <v>11</v>
      </c>
      <c r="F14" s="34">
        <f t="shared" si="0"/>
        <v>100000</v>
      </c>
    </row>
    <row r="15" spans="2:6" ht="14.25" x14ac:dyDescent="0.2">
      <c r="B15" s="87" t="s">
        <v>20</v>
      </c>
      <c r="C15" s="107"/>
      <c r="D15" s="33" t="s">
        <v>11</v>
      </c>
      <c r="E15" s="34" t="s">
        <v>11</v>
      </c>
      <c r="F15" s="34">
        <f t="shared" si="0"/>
        <v>100000</v>
      </c>
    </row>
    <row r="16" spans="2:6" ht="14.25" x14ac:dyDescent="0.2">
      <c r="B16" s="87" t="s">
        <v>21</v>
      </c>
      <c r="C16" s="107"/>
      <c r="D16" s="33" t="s">
        <v>11</v>
      </c>
      <c r="E16" s="34" t="s">
        <v>11</v>
      </c>
      <c r="F16" s="34">
        <f t="shared" si="0"/>
        <v>100000</v>
      </c>
    </row>
    <row r="17" spans="1:6" ht="14.25" x14ac:dyDescent="0.2">
      <c r="A17" s="7"/>
      <c r="B17" s="87" t="s">
        <v>22</v>
      </c>
      <c r="C17" s="108"/>
      <c r="D17" s="33" t="s">
        <v>11</v>
      </c>
      <c r="E17" s="34" t="s">
        <v>11</v>
      </c>
      <c r="F17" s="34">
        <f t="shared" si="0"/>
        <v>100000</v>
      </c>
    </row>
    <row r="18" spans="1:6" ht="15" x14ac:dyDescent="0.25">
      <c r="B18" s="44" t="s">
        <v>23</v>
      </c>
      <c r="C18" s="45">
        <f>SUM(C6:C17)</f>
        <v>0</v>
      </c>
      <c r="D18" s="46">
        <f>SUM(D6:D17)</f>
        <v>0</v>
      </c>
      <c r="E18" s="46">
        <f t="shared" ref="E18:F18" si="1">SUM(E6:E17)</f>
        <v>0</v>
      </c>
      <c r="F18" s="46">
        <f t="shared" si="1"/>
        <v>1200000</v>
      </c>
    </row>
    <row r="19" spans="1:6" ht="14.1" customHeight="1" x14ac:dyDescent="0.25">
      <c r="B19" s="44" t="s">
        <v>24</v>
      </c>
      <c r="C19" s="96">
        <f>(C18+D18+E18+F18)</f>
        <v>1200000</v>
      </c>
      <c r="D19" s="97"/>
      <c r="E19" s="97"/>
      <c r="F19" s="98"/>
    </row>
  </sheetData>
  <mergeCells count="8">
    <mergeCell ref="C19:F19"/>
    <mergeCell ref="F4:F5"/>
    <mergeCell ref="B2:F3"/>
    <mergeCell ref="C6:C17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showGridLines="0" tabSelected="1" topLeftCell="A16" zoomScale="90" zoomScaleNormal="90" workbookViewId="0">
      <selection activeCell="A35" sqref="A35"/>
    </sheetView>
  </sheetViews>
  <sheetFormatPr baseColWidth="10" defaultColWidth="11.42578125" defaultRowHeight="12.75" x14ac:dyDescent="0.25"/>
  <cols>
    <col min="1" max="1" width="57.42578125" style="2" customWidth="1"/>
    <col min="2" max="2" width="14.140625" style="10" customWidth="1"/>
    <col min="3" max="3" width="18.5703125" style="10" customWidth="1"/>
    <col min="4" max="4" width="20.5703125" style="2" customWidth="1"/>
    <col min="5" max="5" width="56.28515625" style="2" customWidth="1"/>
    <col min="6" max="16384" width="11.42578125" style="2"/>
  </cols>
  <sheetData>
    <row r="1" spans="1:7" x14ac:dyDescent="0.25">
      <c r="C1" s="72"/>
    </row>
    <row r="2" spans="1:7" ht="36" customHeight="1" x14ac:dyDescent="0.25">
      <c r="A2" s="118" t="s">
        <v>25</v>
      </c>
      <c r="B2" s="118"/>
      <c r="C2" s="118"/>
      <c r="D2" s="118"/>
      <c r="E2" s="118"/>
      <c r="F2" s="27"/>
      <c r="G2" s="27"/>
    </row>
    <row r="3" spans="1:7" x14ac:dyDescent="0.25">
      <c r="A3" s="47"/>
      <c r="B3" s="48"/>
      <c r="C3" s="47"/>
      <c r="D3" s="47"/>
      <c r="E3" s="27"/>
      <c r="F3" s="27"/>
      <c r="G3" s="27"/>
    </row>
    <row r="4" spans="1:7" ht="18.75" customHeight="1" x14ac:dyDescent="0.25">
      <c r="A4" s="110" t="s">
        <v>26</v>
      </c>
      <c r="B4" s="110" t="s">
        <v>27</v>
      </c>
      <c r="C4" s="110" t="s">
        <v>28</v>
      </c>
      <c r="D4" s="110" t="s">
        <v>29</v>
      </c>
      <c r="E4" s="111" t="s">
        <v>30</v>
      </c>
      <c r="F4" s="27"/>
      <c r="G4" s="27"/>
    </row>
    <row r="5" spans="1:7" ht="20.25" customHeight="1" x14ac:dyDescent="0.25">
      <c r="A5" s="110"/>
      <c r="B5" s="110"/>
      <c r="C5" s="110"/>
      <c r="D5" s="110"/>
      <c r="E5" s="111"/>
      <c r="F5" s="27"/>
      <c r="G5" s="27"/>
    </row>
    <row r="6" spans="1:7" ht="25.5" customHeight="1" x14ac:dyDescent="0.25">
      <c r="A6" s="112" t="s">
        <v>31</v>
      </c>
      <c r="B6" s="113"/>
      <c r="C6" s="113"/>
      <c r="D6" s="113"/>
      <c r="E6" s="114"/>
      <c r="F6" s="27"/>
      <c r="G6" s="27"/>
    </row>
    <row r="7" spans="1:7" ht="22.5" customHeight="1" x14ac:dyDescent="0.25">
      <c r="A7" s="28" t="s">
        <v>32</v>
      </c>
      <c r="B7" s="62">
        <v>20</v>
      </c>
      <c r="C7" s="63">
        <v>3000</v>
      </c>
      <c r="D7" s="59">
        <f>(B7*C7)</f>
        <v>60000</v>
      </c>
      <c r="E7" s="49"/>
    </row>
    <row r="8" spans="1:7" ht="18" customHeight="1" x14ac:dyDescent="0.25">
      <c r="A8" s="49" t="s">
        <v>55</v>
      </c>
      <c r="B8" s="62">
        <v>3</v>
      </c>
      <c r="C8" s="63">
        <v>7000</v>
      </c>
      <c r="D8" s="59">
        <f t="shared" ref="D8:D18" si="0">(B8*C8)</f>
        <v>21000</v>
      </c>
      <c r="E8" s="49"/>
    </row>
    <row r="9" spans="1:7" ht="21.75" customHeight="1" x14ac:dyDescent="0.25">
      <c r="A9" s="49" t="s">
        <v>56</v>
      </c>
      <c r="B9" s="62">
        <v>50</v>
      </c>
      <c r="C9" s="63">
        <v>5000</v>
      </c>
      <c r="D9" s="59">
        <f t="shared" si="0"/>
        <v>250000</v>
      </c>
      <c r="E9" s="49"/>
    </row>
    <row r="10" spans="1:7" ht="18" customHeight="1" x14ac:dyDescent="0.25">
      <c r="A10" s="129" t="s">
        <v>57</v>
      </c>
      <c r="B10" s="62">
        <v>20</v>
      </c>
      <c r="C10" s="63">
        <v>8000</v>
      </c>
      <c r="D10" s="59">
        <f t="shared" si="0"/>
        <v>160000</v>
      </c>
      <c r="E10" s="49"/>
    </row>
    <row r="11" spans="1:7" ht="22.5" customHeight="1" x14ac:dyDescent="0.25">
      <c r="A11" s="129" t="s">
        <v>58</v>
      </c>
      <c r="B11" s="62">
        <v>100</v>
      </c>
      <c r="C11" s="22">
        <v>5000</v>
      </c>
      <c r="D11" s="59">
        <f t="shared" si="0"/>
        <v>500000</v>
      </c>
      <c r="E11" s="49"/>
    </row>
    <row r="12" spans="1:7" ht="24.75" customHeight="1" x14ac:dyDescent="0.25">
      <c r="A12" s="129" t="s">
        <v>59</v>
      </c>
      <c r="B12" s="9">
        <v>30</v>
      </c>
      <c r="C12" s="23">
        <v>20000</v>
      </c>
      <c r="D12" s="59">
        <f t="shared" si="0"/>
        <v>600000</v>
      </c>
      <c r="E12" s="50"/>
    </row>
    <row r="13" spans="1:7" ht="26.25" customHeight="1" x14ac:dyDescent="0.25">
      <c r="A13" s="129" t="s">
        <v>60</v>
      </c>
      <c r="B13" s="9">
        <v>15</v>
      </c>
      <c r="C13" s="23">
        <v>18000</v>
      </c>
      <c r="D13" s="59">
        <f t="shared" si="0"/>
        <v>270000</v>
      </c>
      <c r="E13" s="50"/>
      <c r="F13" s="35"/>
    </row>
    <row r="14" spans="1:7" ht="16.5" customHeight="1" x14ac:dyDescent="0.25">
      <c r="A14" s="129" t="s">
        <v>61</v>
      </c>
      <c r="B14" s="9">
        <v>30</v>
      </c>
      <c r="C14" s="23">
        <v>3900</v>
      </c>
      <c r="D14" s="59">
        <f t="shared" si="0"/>
        <v>117000</v>
      </c>
      <c r="E14" s="50"/>
    </row>
    <row r="15" spans="1:7" ht="23.25" customHeight="1" x14ac:dyDescent="0.25">
      <c r="A15" s="129" t="s">
        <v>62</v>
      </c>
      <c r="B15" s="9">
        <v>6</v>
      </c>
      <c r="C15" s="23">
        <v>8000</v>
      </c>
      <c r="D15" s="59">
        <f t="shared" si="0"/>
        <v>48000</v>
      </c>
      <c r="E15" s="15"/>
    </row>
    <row r="16" spans="1:7" ht="21" customHeight="1" x14ac:dyDescent="0.25">
      <c r="A16" s="129" t="s">
        <v>63</v>
      </c>
      <c r="B16" s="9">
        <v>30</v>
      </c>
      <c r="C16" s="23">
        <v>5500</v>
      </c>
      <c r="D16" s="59">
        <f t="shared" si="0"/>
        <v>165000</v>
      </c>
      <c r="E16" s="15"/>
      <c r="F16" s="27"/>
      <c r="G16" s="27"/>
    </row>
    <row r="17" spans="1:8" ht="33" customHeight="1" x14ac:dyDescent="0.25">
      <c r="A17" s="129" t="s">
        <v>64</v>
      </c>
      <c r="B17" s="9">
        <v>5</v>
      </c>
      <c r="C17" s="23">
        <v>15900</v>
      </c>
      <c r="D17" s="59">
        <f t="shared" si="0"/>
        <v>79500</v>
      </c>
      <c r="E17" s="15"/>
      <c r="F17" s="27"/>
      <c r="G17" s="27"/>
    </row>
    <row r="18" spans="1:8" ht="23.25" customHeight="1" x14ac:dyDescent="0.25">
      <c r="A18" s="129" t="s">
        <v>65</v>
      </c>
      <c r="B18" s="9">
        <v>8</v>
      </c>
      <c r="C18" s="23">
        <v>41400</v>
      </c>
      <c r="D18" s="59">
        <f t="shared" si="0"/>
        <v>331200</v>
      </c>
      <c r="E18" s="15"/>
      <c r="F18" s="27"/>
      <c r="G18" s="27"/>
      <c r="H18" s="8"/>
    </row>
    <row r="19" spans="1:8" ht="18.75" customHeight="1" x14ac:dyDescent="0.25">
      <c r="A19" s="37"/>
      <c r="B19" s="9"/>
      <c r="C19" s="23"/>
      <c r="D19" s="60"/>
      <c r="E19" s="15"/>
      <c r="F19" s="27"/>
      <c r="G19" s="27"/>
      <c r="H19" s="8"/>
    </row>
    <row r="20" spans="1:8" ht="17.25" customHeight="1" x14ac:dyDescent="0.25">
      <c r="A20" s="37"/>
      <c r="B20" s="9"/>
      <c r="C20" s="23"/>
      <c r="D20" s="60"/>
      <c r="E20" s="15"/>
      <c r="F20" s="27"/>
      <c r="G20" s="27"/>
      <c r="H20" s="8"/>
    </row>
    <row r="21" spans="1:8" ht="17.25" customHeight="1" x14ac:dyDescent="0.25">
      <c r="A21" s="37"/>
      <c r="B21" s="9"/>
      <c r="C21" s="23"/>
      <c r="D21" s="60"/>
      <c r="E21" s="15"/>
      <c r="F21" s="27"/>
      <c r="G21" s="27"/>
      <c r="H21" s="8"/>
    </row>
    <row r="22" spans="1:8" ht="18.75" customHeight="1" x14ac:dyDescent="0.25">
      <c r="A22" s="37"/>
      <c r="B22" s="9"/>
      <c r="C22" s="23"/>
      <c r="D22" s="60"/>
      <c r="E22" s="15"/>
      <c r="F22" s="27"/>
      <c r="G22" s="27"/>
    </row>
    <row r="23" spans="1:8" ht="18.75" customHeight="1" x14ac:dyDescent="0.25">
      <c r="A23" s="37"/>
      <c r="B23" s="9"/>
      <c r="C23" s="23"/>
      <c r="D23" s="60"/>
      <c r="E23" s="15"/>
      <c r="F23" s="27"/>
      <c r="G23" s="27"/>
    </row>
    <row r="24" spans="1:8" ht="29.25" customHeight="1" x14ac:dyDescent="0.25">
      <c r="A24" s="64"/>
      <c r="B24" s="9"/>
      <c r="C24" s="21"/>
      <c r="D24" s="61"/>
      <c r="E24" s="15"/>
      <c r="F24" s="27"/>
      <c r="G24" s="27"/>
    </row>
    <row r="25" spans="1:8" ht="16.5" customHeight="1" x14ac:dyDescent="0.25">
      <c r="A25" s="78" t="s">
        <v>33</v>
      </c>
      <c r="B25" s="79">
        <f>SUM(B7:B24)</f>
        <v>317</v>
      </c>
      <c r="C25" s="80">
        <f>SUM(C7:C24)</f>
        <v>140700</v>
      </c>
      <c r="D25" s="81">
        <f>SUM(D7:D24)</f>
        <v>2601700</v>
      </c>
      <c r="E25" s="15"/>
      <c r="F25" s="27"/>
      <c r="G25" s="27"/>
    </row>
    <row r="26" spans="1:8" ht="12.75" customHeight="1" x14ac:dyDescent="0.25">
      <c r="A26" s="51"/>
      <c r="B26" s="52"/>
      <c r="C26" s="24"/>
      <c r="D26" s="53"/>
      <c r="E26" s="27"/>
      <c r="F26" s="27"/>
      <c r="G26" s="27"/>
    </row>
    <row r="27" spans="1:8" ht="12.75" customHeight="1" x14ac:dyDescent="0.25">
      <c r="A27" s="8"/>
      <c r="B27" s="52"/>
      <c r="C27" s="52"/>
      <c r="D27" s="54"/>
      <c r="E27" s="27"/>
      <c r="F27" s="27"/>
      <c r="G27" s="27"/>
    </row>
    <row r="28" spans="1:8" ht="27" customHeight="1" x14ac:dyDescent="0.25">
      <c r="A28" s="112" t="s">
        <v>34</v>
      </c>
      <c r="B28" s="113"/>
      <c r="C28" s="113"/>
      <c r="D28" s="113"/>
      <c r="E28" s="114"/>
      <c r="F28" s="27"/>
      <c r="G28" s="27"/>
    </row>
    <row r="29" spans="1:8" ht="30" customHeight="1" x14ac:dyDescent="0.25">
      <c r="A29" s="19" t="s">
        <v>66</v>
      </c>
      <c r="B29" s="11"/>
      <c r="C29" s="12"/>
      <c r="D29" s="61"/>
      <c r="E29" s="15"/>
      <c r="F29" s="27"/>
      <c r="G29" s="27"/>
    </row>
    <row r="30" spans="1:8" ht="45.75" customHeight="1" x14ac:dyDescent="0.25">
      <c r="A30" s="19" t="s">
        <v>67</v>
      </c>
      <c r="B30" s="11"/>
      <c r="C30" s="12"/>
      <c r="D30" s="61"/>
      <c r="E30" s="37"/>
      <c r="F30" s="27"/>
      <c r="G30" s="27"/>
    </row>
    <row r="31" spans="1:8" ht="26.25" customHeight="1" x14ac:dyDescent="0.25">
      <c r="A31" s="19" t="s">
        <v>68</v>
      </c>
      <c r="B31" s="11"/>
      <c r="C31" s="12"/>
      <c r="D31" s="61"/>
      <c r="E31" s="15"/>
      <c r="F31" s="27"/>
      <c r="G31" s="27"/>
    </row>
    <row r="32" spans="1:8" ht="16.5" customHeight="1" x14ac:dyDescent="0.25">
      <c r="A32" s="19" t="s">
        <v>69</v>
      </c>
      <c r="B32" s="13"/>
      <c r="C32" s="14"/>
      <c r="D32" s="61"/>
      <c r="E32" s="15"/>
      <c r="F32" s="27"/>
      <c r="G32" s="27"/>
    </row>
    <row r="33" spans="1:12" ht="16.5" customHeight="1" x14ac:dyDescent="0.25">
      <c r="A33" s="19" t="s">
        <v>70</v>
      </c>
      <c r="B33" s="13"/>
      <c r="C33" s="14"/>
      <c r="D33" s="61"/>
      <c r="E33" s="15"/>
      <c r="F33" s="27"/>
      <c r="G33" s="27"/>
    </row>
    <row r="34" spans="1:12" ht="23.25" customHeight="1" x14ac:dyDescent="0.25">
      <c r="A34" s="19" t="s">
        <v>71</v>
      </c>
      <c r="B34" s="11"/>
      <c r="C34" s="25"/>
      <c r="D34" s="61"/>
      <c r="E34" s="15"/>
      <c r="F34" s="27"/>
      <c r="G34" s="27"/>
    </row>
    <row r="35" spans="1:12" ht="24" customHeight="1" x14ac:dyDescent="0.25">
      <c r="A35" s="65"/>
      <c r="B35" s="16"/>
      <c r="C35" s="20"/>
      <c r="D35" s="61"/>
      <c r="E35" s="15"/>
      <c r="F35" s="27"/>
      <c r="G35" s="27"/>
    </row>
    <row r="36" spans="1:12" ht="27.75" customHeight="1" x14ac:dyDescent="0.25">
      <c r="A36" s="19"/>
      <c r="B36" s="17"/>
      <c r="C36" s="18"/>
      <c r="D36" s="61"/>
      <c r="E36" s="15"/>
      <c r="F36" s="27"/>
      <c r="G36" s="27"/>
    </row>
    <row r="37" spans="1:12" ht="24" customHeight="1" x14ac:dyDescent="0.25">
      <c r="A37" s="19"/>
      <c r="B37" s="17"/>
      <c r="C37" s="18"/>
      <c r="D37" s="61"/>
      <c r="E37" s="15"/>
      <c r="F37" s="27"/>
      <c r="G37" s="27"/>
    </row>
    <row r="38" spans="1:12" ht="20.25" customHeight="1" x14ac:dyDescent="0.25">
      <c r="A38" s="78" t="s">
        <v>33</v>
      </c>
      <c r="B38" s="82"/>
      <c r="C38" s="83">
        <f>SUM(C29:C37)</f>
        <v>0</v>
      </c>
      <c r="D38" s="84">
        <f>SUM(D29:D37)</f>
        <v>0</v>
      </c>
      <c r="E38" s="15"/>
      <c r="F38" s="27"/>
      <c r="G38" s="27"/>
    </row>
    <row r="39" spans="1:12" ht="15.75" customHeight="1" x14ac:dyDescent="0.25">
      <c r="A39" s="116"/>
      <c r="B39" s="116"/>
      <c r="C39" s="116"/>
      <c r="D39" s="116"/>
      <c r="E39" s="116"/>
      <c r="F39" s="27"/>
      <c r="G39" s="27"/>
    </row>
    <row r="40" spans="1:12" ht="20.25" customHeight="1" x14ac:dyDescent="0.25">
      <c r="A40" s="112" t="s">
        <v>35</v>
      </c>
      <c r="B40" s="113"/>
      <c r="C40" s="113"/>
      <c r="D40" s="113"/>
      <c r="E40" s="114"/>
      <c r="F40" s="27"/>
      <c r="G40" s="27"/>
    </row>
    <row r="41" spans="1:12" ht="23.25" customHeight="1" x14ac:dyDescent="0.25">
      <c r="A41" s="37" t="s">
        <v>36</v>
      </c>
      <c r="B41" s="55">
        <v>25</v>
      </c>
      <c r="C41" s="56">
        <v>60000</v>
      </c>
      <c r="D41" s="66">
        <f>B41*C41</f>
        <v>1500000</v>
      </c>
      <c r="E41" s="15"/>
      <c r="F41" s="27"/>
      <c r="G41" s="27"/>
      <c r="I41"/>
      <c r="J41"/>
      <c r="K41"/>
      <c r="L41"/>
    </row>
    <row r="42" spans="1:12" ht="23.25" customHeight="1" x14ac:dyDescent="0.25">
      <c r="A42" s="37" t="s">
        <v>37</v>
      </c>
      <c r="B42" s="55">
        <v>0</v>
      </c>
      <c r="C42" s="56">
        <v>0</v>
      </c>
      <c r="D42" s="66">
        <f>B42*C42</f>
        <v>0</v>
      </c>
      <c r="E42" s="15"/>
      <c r="F42" s="27"/>
      <c r="G42" s="27"/>
      <c r="I42"/>
      <c r="J42"/>
      <c r="K42"/>
      <c r="L42"/>
    </row>
    <row r="43" spans="1:12" ht="23.25" customHeight="1" x14ac:dyDescent="0.25">
      <c r="A43" s="78" t="s">
        <v>33</v>
      </c>
      <c r="B43" s="82"/>
      <c r="C43" s="83">
        <f>SUM(C41:C41)</f>
        <v>60000</v>
      </c>
      <c r="D43" s="85">
        <f>SUM(D41:D41)</f>
        <v>1500000</v>
      </c>
      <c r="E43" s="15"/>
      <c r="F43" s="27"/>
      <c r="G43" s="27"/>
      <c r="I43"/>
      <c r="J43"/>
      <c r="K43"/>
      <c r="L43"/>
    </row>
    <row r="44" spans="1:12" ht="24.95" customHeight="1" x14ac:dyDescent="0.25">
      <c r="A44" s="115"/>
      <c r="B44" s="115"/>
      <c r="C44" s="115"/>
      <c r="D44" s="115"/>
      <c r="E44" s="115"/>
      <c r="F44" s="27"/>
      <c r="G44" s="27"/>
      <c r="I44"/>
      <c r="J44"/>
      <c r="K44"/>
      <c r="L44"/>
    </row>
    <row r="45" spans="1:12" ht="30" customHeight="1" x14ac:dyDescent="0.25">
      <c r="A45" s="112" t="s">
        <v>38</v>
      </c>
      <c r="B45" s="113"/>
      <c r="C45" s="113"/>
      <c r="D45" s="113"/>
      <c r="E45" s="114"/>
      <c r="F45" s="27"/>
      <c r="G45" s="27"/>
    </row>
    <row r="46" spans="1:12" ht="33.75" customHeight="1" x14ac:dyDescent="0.25">
      <c r="A46" s="57"/>
      <c r="B46" s="55"/>
      <c r="C46" s="56"/>
      <c r="D46" s="66"/>
      <c r="E46" s="15"/>
      <c r="F46" s="27"/>
      <c r="G46" s="27"/>
    </row>
    <row r="47" spans="1:12" ht="33.75" customHeight="1" x14ac:dyDescent="0.25">
      <c r="A47" s="57"/>
      <c r="B47" s="55"/>
      <c r="C47" s="56"/>
      <c r="D47" s="66"/>
      <c r="E47" s="15"/>
      <c r="F47" s="27"/>
      <c r="G47" s="27"/>
    </row>
    <row r="48" spans="1:12" ht="22.5" customHeight="1" x14ac:dyDescent="0.25">
      <c r="A48" s="57"/>
      <c r="B48" s="55"/>
      <c r="C48" s="56"/>
      <c r="D48" s="66"/>
      <c r="E48" s="15"/>
      <c r="F48" s="27"/>
      <c r="G48" s="27"/>
    </row>
    <row r="49" spans="1:7" ht="29.25" customHeight="1" x14ac:dyDescent="0.25">
      <c r="A49" s="78" t="s">
        <v>33</v>
      </c>
      <c r="B49" s="82"/>
      <c r="C49" s="86">
        <f>SUM(C46:C48)</f>
        <v>0</v>
      </c>
      <c r="D49" s="83">
        <f>SUM(D46:D48)</f>
        <v>0</v>
      </c>
      <c r="E49" s="15"/>
      <c r="F49" s="27"/>
      <c r="G49" s="27"/>
    </row>
    <row r="50" spans="1:7" ht="12.75" customHeight="1" x14ac:dyDescent="0.25">
      <c r="A50" s="119"/>
      <c r="B50" s="119"/>
      <c r="C50" s="119"/>
      <c r="D50" s="119"/>
      <c r="E50" s="119"/>
      <c r="F50" s="27"/>
      <c r="G50" s="27"/>
    </row>
    <row r="51" spans="1:7" ht="18" customHeight="1" x14ac:dyDescent="0.25">
      <c r="A51" s="120"/>
      <c r="B51" s="120"/>
      <c r="C51" s="120"/>
      <c r="D51" s="120"/>
      <c r="E51" s="120"/>
      <c r="F51" s="27"/>
      <c r="G51" s="27"/>
    </row>
    <row r="52" spans="1:7" x14ac:dyDescent="0.25">
      <c r="A52" s="27"/>
      <c r="B52" s="58"/>
      <c r="C52" s="58"/>
      <c r="D52" s="27"/>
      <c r="E52" s="27"/>
      <c r="F52" s="27"/>
      <c r="G52" s="27"/>
    </row>
    <row r="53" spans="1:7" x14ac:dyDescent="0.25">
      <c r="A53" s="27"/>
      <c r="B53" s="58"/>
      <c r="C53" s="58"/>
      <c r="D53" s="27"/>
      <c r="E53" s="27"/>
      <c r="F53" s="27"/>
      <c r="G53" s="27"/>
    </row>
    <row r="54" spans="1:7" ht="18" customHeight="1" x14ac:dyDescent="0.25">
      <c r="A54" s="117" t="s">
        <v>39</v>
      </c>
      <c r="B54" s="117"/>
      <c r="C54" s="117"/>
      <c r="D54" s="117"/>
      <c r="E54" s="117"/>
      <c r="F54" s="117"/>
      <c r="G54" s="117"/>
    </row>
    <row r="55" spans="1:7" ht="23.25" customHeight="1" x14ac:dyDescent="0.25">
      <c r="A55" s="109"/>
      <c r="B55" s="109"/>
      <c r="C55" s="109"/>
      <c r="D55" s="109"/>
      <c r="E55" s="109"/>
      <c r="F55" s="109"/>
      <c r="G55" s="109"/>
    </row>
    <row r="56" spans="1:7" ht="21" customHeight="1" x14ac:dyDescent="0.25">
      <c r="A56" s="109"/>
      <c r="B56" s="109"/>
      <c r="C56" s="109"/>
      <c r="D56" s="109"/>
      <c r="E56" s="109"/>
      <c r="F56" s="109"/>
      <c r="G56" s="109"/>
    </row>
    <row r="57" spans="1:7" ht="36.75" customHeight="1" x14ac:dyDescent="0.25">
      <c r="A57" s="109"/>
      <c r="B57" s="109"/>
      <c r="C57" s="109"/>
      <c r="D57" s="109"/>
      <c r="E57" s="109"/>
      <c r="F57" s="109"/>
      <c r="G57" s="109"/>
    </row>
  </sheetData>
  <mergeCells count="17">
    <mergeCell ref="A2:E2"/>
    <mergeCell ref="A50:E51"/>
    <mergeCell ref="A57:G57"/>
    <mergeCell ref="B4:B5"/>
    <mergeCell ref="D4:D5"/>
    <mergeCell ref="A4:A5"/>
    <mergeCell ref="C4:C5"/>
    <mergeCell ref="E4:E5"/>
    <mergeCell ref="A6:E6"/>
    <mergeCell ref="A28:E28"/>
    <mergeCell ref="A40:E40"/>
    <mergeCell ref="A45:E45"/>
    <mergeCell ref="A44:E44"/>
    <mergeCell ref="A39:E39"/>
    <mergeCell ref="A54:G54"/>
    <mergeCell ref="A55:G55"/>
    <mergeCell ref="A56:G5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3"/>
  <sheetViews>
    <sheetView showGridLines="0" zoomScale="80" zoomScaleNormal="80" workbookViewId="0">
      <selection activeCell="H9" sqref="H9"/>
    </sheetView>
  </sheetViews>
  <sheetFormatPr baseColWidth="10" defaultColWidth="11.42578125" defaultRowHeight="12.75" customHeight="1" x14ac:dyDescent="0.25"/>
  <cols>
    <col min="1" max="1" width="11.42578125" style="2"/>
    <col min="2" max="2" width="28" style="6" customWidth="1"/>
    <col min="3" max="4" width="15.5703125" style="2" customWidth="1"/>
    <col min="5" max="5" width="16" style="2" customWidth="1"/>
    <col min="6" max="6" width="38.140625" style="2" customWidth="1"/>
    <col min="7" max="7" width="34.7109375" style="2" customWidth="1"/>
    <col min="8" max="16384" width="11.42578125" style="2"/>
  </cols>
  <sheetData>
    <row r="2" spans="2:6" ht="40.5" customHeight="1" x14ac:dyDescent="0.25">
      <c r="B2" s="118" t="s">
        <v>40</v>
      </c>
      <c r="C2" s="118"/>
      <c r="D2" s="118"/>
      <c r="E2" s="118"/>
      <c r="F2" s="118"/>
    </row>
    <row r="3" spans="2:6" x14ac:dyDescent="0.25">
      <c r="B3" s="26"/>
      <c r="C3" s="27"/>
      <c r="D3" s="27"/>
      <c r="E3" s="27"/>
      <c r="F3" s="27"/>
    </row>
    <row r="4" spans="2:6" x14ac:dyDescent="0.25">
      <c r="B4" s="26"/>
      <c r="C4" s="27"/>
      <c r="D4" s="27"/>
      <c r="E4" s="27"/>
      <c r="F4" s="27"/>
    </row>
    <row r="5" spans="2:6" x14ac:dyDescent="0.25">
      <c r="B5" s="118" t="s">
        <v>41</v>
      </c>
      <c r="C5" s="118"/>
      <c r="D5" s="118"/>
      <c r="E5" s="118"/>
      <c r="F5" s="118"/>
    </row>
    <row r="6" spans="2:6" ht="33.75" customHeight="1" x14ac:dyDescent="0.25">
      <c r="B6" s="69" t="s">
        <v>42</v>
      </c>
      <c r="C6" s="70" t="s">
        <v>43</v>
      </c>
      <c r="D6" s="70" t="s">
        <v>27</v>
      </c>
      <c r="E6" s="70" t="s">
        <v>44</v>
      </c>
      <c r="F6" s="71" t="s">
        <v>45</v>
      </c>
    </row>
    <row r="7" spans="2:6" ht="35.25" customHeight="1" x14ac:dyDescent="0.25">
      <c r="B7" s="28" t="s">
        <v>46</v>
      </c>
      <c r="C7" s="29">
        <v>2000000</v>
      </c>
      <c r="D7" s="29"/>
      <c r="E7" s="68">
        <f>C7</f>
        <v>2000000</v>
      </c>
      <c r="F7" s="15"/>
    </row>
    <row r="8" spans="2:6" ht="35.25" customHeight="1" x14ac:dyDescent="0.25">
      <c r="B8" s="28" t="s">
        <v>47</v>
      </c>
      <c r="C8" s="29">
        <v>300000</v>
      </c>
      <c r="D8" s="29"/>
      <c r="E8" s="68">
        <f>C8</f>
        <v>300000</v>
      </c>
      <c r="F8" s="27"/>
    </row>
    <row r="9" spans="2:6" ht="19.5" customHeight="1" x14ac:dyDescent="0.25">
      <c r="B9" s="75" t="s">
        <v>33</v>
      </c>
      <c r="C9" s="76"/>
      <c r="D9" s="76"/>
      <c r="E9" s="77">
        <f>SUM(E7:E8)</f>
        <v>2300000</v>
      </c>
      <c r="F9" s="27"/>
    </row>
    <row r="10" spans="2:6" x14ac:dyDescent="0.25">
      <c r="B10" s="30"/>
      <c r="C10" s="31"/>
      <c r="D10" s="31"/>
      <c r="E10" s="32"/>
      <c r="F10" s="27"/>
    </row>
    <row r="11" spans="2:6" x14ac:dyDescent="0.25">
      <c r="B11" s="30"/>
      <c r="C11" s="31"/>
      <c r="D11" s="31"/>
      <c r="E11" s="32"/>
      <c r="F11" s="27"/>
    </row>
    <row r="12" spans="2:6" x14ac:dyDescent="0.25">
      <c r="B12" s="30"/>
      <c r="C12" s="31"/>
      <c r="D12" s="31"/>
      <c r="E12" s="32"/>
      <c r="F12" s="27"/>
    </row>
    <row r="13" spans="2:6" ht="23.25" customHeight="1" x14ac:dyDescent="0.25">
      <c r="B13" s="118" t="s">
        <v>48</v>
      </c>
      <c r="C13" s="118"/>
      <c r="D13" s="118"/>
      <c r="E13" s="118"/>
      <c r="F13" s="118"/>
    </row>
    <row r="14" spans="2:6" ht="37.5" customHeight="1" x14ac:dyDescent="0.25">
      <c r="B14" s="69" t="s">
        <v>49</v>
      </c>
      <c r="C14" s="70" t="s">
        <v>43</v>
      </c>
      <c r="D14" s="70" t="s">
        <v>27</v>
      </c>
      <c r="E14" s="69" t="s">
        <v>33</v>
      </c>
      <c r="F14" s="71" t="s">
        <v>50</v>
      </c>
    </row>
    <row r="15" spans="2:6" ht="43.5" customHeight="1" x14ac:dyDescent="0.25">
      <c r="B15" s="57" t="s">
        <v>51</v>
      </c>
      <c r="C15" s="36">
        <v>50000</v>
      </c>
      <c r="D15" s="36">
        <v>100</v>
      </c>
      <c r="E15" s="36">
        <f>C15*D15</f>
        <v>5000000</v>
      </c>
      <c r="F15" s="37"/>
    </row>
    <row r="16" spans="2:6" ht="41.25" customHeight="1" x14ac:dyDescent="0.25">
      <c r="B16" s="67" t="s">
        <v>52</v>
      </c>
      <c r="C16" s="36"/>
      <c r="D16" s="36"/>
      <c r="E16" s="36"/>
      <c r="F16" s="37"/>
    </row>
    <row r="17" spans="1:6" ht="37.5" customHeight="1" x14ac:dyDescent="0.25">
      <c r="B17" s="67" t="s">
        <v>53</v>
      </c>
      <c r="C17" s="36"/>
      <c r="D17" s="36"/>
      <c r="E17" s="36"/>
      <c r="F17" s="15"/>
    </row>
    <row r="18" spans="1:6" ht="15.75" customHeight="1" x14ac:dyDescent="0.25">
      <c r="B18" s="73" t="s">
        <v>33</v>
      </c>
      <c r="C18" s="74">
        <f>C15+C16+C17</f>
        <v>50000</v>
      </c>
      <c r="D18" s="74"/>
      <c r="E18" s="74">
        <f>E15+E16+E17</f>
        <v>5000000</v>
      </c>
      <c r="F18" s="27"/>
    </row>
    <row r="19" spans="1:6" ht="37.5" customHeight="1" x14ac:dyDescent="0.25">
      <c r="B19" s="27"/>
      <c r="C19" s="27"/>
      <c r="D19" s="27"/>
      <c r="E19" s="27"/>
      <c r="F19" s="27"/>
    </row>
    <row r="20" spans="1:6" x14ac:dyDescent="0.25">
      <c r="B20" s="27"/>
      <c r="C20" s="27"/>
      <c r="D20" s="27"/>
      <c r="E20" s="27"/>
      <c r="F20" s="27"/>
    </row>
    <row r="21" spans="1:6" ht="17.25" customHeight="1" x14ac:dyDescent="0.25">
      <c r="B21" s="27"/>
      <c r="C21" s="27"/>
      <c r="D21" s="27"/>
      <c r="E21" s="27"/>
      <c r="F21" s="27"/>
    </row>
    <row r="22" spans="1:6" ht="23.25" customHeight="1" x14ac:dyDescent="0.25">
      <c r="A22" s="123" t="s">
        <v>54</v>
      </c>
      <c r="B22" s="124"/>
      <c r="C22" s="124"/>
      <c r="D22" s="125"/>
      <c r="E22" s="121">
        <f>(E18+E9+'Recursos fís, tec y tecno'!D25+'Recursos fís, tec y tecno'!D38+'Recursos fís, tec y tecno'!D43+'Recursos Financieros'!E50)</f>
        <v>11401700</v>
      </c>
      <c r="F22" s="122"/>
    </row>
    <row r="23" spans="1:6" ht="23.25" customHeight="1" x14ac:dyDescent="0.25">
      <c r="A23" s="126"/>
      <c r="B23" s="127"/>
      <c r="C23" s="127"/>
      <c r="D23" s="128"/>
      <c r="E23" s="122"/>
      <c r="F23" s="122"/>
    </row>
  </sheetData>
  <mergeCells count="5">
    <mergeCell ref="B13:F13"/>
    <mergeCell ref="B5:F5"/>
    <mergeCell ref="B2:F2"/>
    <mergeCell ref="E22:F23"/>
    <mergeCell ref="A22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Recursos Humanos</vt:lpstr>
      <vt:lpstr>Recursos fís, tec y tecno</vt:lpstr>
      <vt:lpstr>Recursos Financieros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desarrollo</cp:lastModifiedBy>
  <cp:revision/>
  <dcterms:created xsi:type="dcterms:W3CDTF">2019-09-16T13:34:01Z</dcterms:created>
  <dcterms:modified xsi:type="dcterms:W3CDTF">2025-08-13T01:57:13Z</dcterms:modified>
  <cp:category/>
  <cp:contentStatus/>
</cp:coreProperties>
</file>