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ling-Disease-with-Twitter\"/>
    </mc:Choice>
  </mc:AlternateContent>
  <bookViews>
    <workbookView xWindow="0" yWindow="0" windowWidth="19200" windowHeight="9968"/>
  </bookViews>
  <sheets>
    <sheet name="tobiData" sheetId="14" r:id="rId1"/>
    <sheet name="tobiDataRegrouped" sheetId="13" r:id="rId2"/>
    <sheet name="chik correlations" sheetId="2" r:id="rId3"/>
    <sheet name="curated no lag bad" sheetId="15" r:id="rId4"/>
    <sheet name="lagged curated correlations" sheetId="12" r:id="rId5"/>
    <sheet name="totalTweetsCleaned" sheetId="6" r:id="rId6"/>
  </sheets>
  <calcPr calcId="152511"/>
</workbook>
</file>

<file path=xl/calcChain.xml><?xml version="1.0" encoding="utf-8"?>
<calcChain xmlns="http://schemas.openxmlformats.org/spreadsheetml/2006/main">
  <c r="V3" i="14" l="1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AL2" i="14"/>
  <c r="AM2" i="14"/>
  <c r="V2" i="14"/>
  <c r="O33" i="12" l="1"/>
  <c r="P33" i="12"/>
  <c r="Q33" i="12"/>
  <c r="R33" i="12"/>
  <c r="S33" i="12"/>
  <c r="T33" i="12"/>
  <c r="U33" i="12"/>
  <c r="V33" i="12"/>
  <c r="W33" i="12"/>
  <c r="X33" i="12"/>
  <c r="Y33" i="12"/>
  <c r="Z33" i="12"/>
  <c r="AA33" i="12"/>
  <c r="N33" i="12"/>
  <c r="AA29" i="15" l="1"/>
  <c r="Z28" i="15"/>
  <c r="W28" i="15"/>
  <c r="O28" i="15"/>
  <c r="M28" i="15"/>
  <c r="L28" i="15"/>
  <c r="K28" i="15"/>
  <c r="V28" i="15" s="1"/>
  <c r="J28" i="15"/>
  <c r="U28" i="15" s="1"/>
  <c r="Z27" i="15"/>
  <c r="W27" i="15"/>
  <c r="O27" i="15"/>
  <c r="M27" i="15"/>
  <c r="L27" i="15"/>
  <c r="K27" i="15"/>
  <c r="V27" i="15" s="1"/>
  <c r="J27" i="15"/>
  <c r="U27" i="15" s="1"/>
  <c r="Z26" i="15"/>
  <c r="W26" i="15"/>
  <c r="O26" i="15"/>
  <c r="M26" i="15"/>
  <c r="L26" i="15"/>
  <c r="K26" i="15"/>
  <c r="V26" i="15" s="1"/>
  <c r="J26" i="15"/>
  <c r="U26" i="15" s="1"/>
  <c r="Z25" i="15"/>
  <c r="W25" i="15"/>
  <c r="O25" i="15"/>
  <c r="M25" i="15"/>
  <c r="L25" i="15"/>
  <c r="K25" i="15"/>
  <c r="V25" i="15" s="1"/>
  <c r="J25" i="15"/>
  <c r="U25" i="15" s="1"/>
  <c r="Z24" i="15"/>
  <c r="W24" i="15"/>
  <c r="O24" i="15"/>
  <c r="M24" i="15"/>
  <c r="L24" i="15"/>
  <c r="K24" i="15"/>
  <c r="V24" i="15" s="1"/>
  <c r="J24" i="15"/>
  <c r="U24" i="15" s="1"/>
  <c r="Z23" i="15"/>
  <c r="W23" i="15"/>
  <c r="O23" i="15"/>
  <c r="M23" i="15"/>
  <c r="L23" i="15"/>
  <c r="K23" i="15"/>
  <c r="V23" i="15" s="1"/>
  <c r="J23" i="15"/>
  <c r="U23" i="15" s="1"/>
  <c r="Z22" i="15"/>
  <c r="W22" i="15"/>
  <c r="O22" i="15"/>
  <c r="M22" i="15"/>
  <c r="L22" i="15"/>
  <c r="K22" i="15"/>
  <c r="V22" i="15" s="1"/>
  <c r="J22" i="15"/>
  <c r="U22" i="15" s="1"/>
  <c r="Z21" i="15"/>
  <c r="W21" i="15"/>
  <c r="O21" i="15"/>
  <c r="M21" i="15"/>
  <c r="L21" i="15"/>
  <c r="K21" i="15"/>
  <c r="V21" i="15" s="1"/>
  <c r="J21" i="15"/>
  <c r="U21" i="15" s="1"/>
  <c r="Z20" i="15"/>
  <c r="AA31" i="15" s="1"/>
  <c r="W20" i="15"/>
  <c r="O20" i="15"/>
  <c r="M20" i="15"/>
  <c r="L20" i="15"/>
  <c r="K20" i="15"/>
  <c r="V20" i="15" s="1"/>
  <c r="J20" i="15"/>
  <c r="U20" i="15" s="1"/>
  <c r="Z19" i="15"/>
  <c r="W19" i="15"/>
  <c r="O19" i="15"/>
  <c r="M19" i="15"/>
  <c r="L19" i="15"/>
  <c r="K19" i="15"/>
  <c r="V19" i="15" s="1"/>
  <c r="J19" i="15"/>
  <c r="U19" i="15" s="1"/>
  <c r="Z18" i="15"/>
  <c r="W18" i="15"/>
  <c r="O18" i="15"/>
  <c r="M18" i="15"/>
  <c r="L18" i="15"/>
  <c r="K18" i="15"/>
  <c r="V18" i="15" s="1"/>
  <c r="J18" i="15"/>
  <c r="U18" i="15" s="1"/>
  <c r="Z17" i="15"/>
  <c r="W17" i="15"/>
  <c r="O17" i="15"/>
  <c r="M17" i="15"/>
  <c r="L17" i="15"/>
  <c r="K17" i="15"/>
  <c r="V17" i="15" s="1"/>
  <c r="J17" i="15"/>
  <c r="U17" i="15" s="1"/>
  <c r="Z16" i="15"/>
  <c r="W16" i="15"/>
  <c r="O16" i="15"/>
  <c r="M16" i="15"/>
  <c r="L16" i="15"/>
  <c r="K16" i="15"/>
  <c r="V16" i="15" s="1"/>
  <c r="J16" i="15"/>
  <c r="U16" i="15" s="1"/>
  <c r="Z15" i="15"/>
  <c r="W15" i="15"/>
  <c r="T15" i="15"/>
  <c r="P15" i="15"/>
  <c r="O15" i="15"/>
  <c r="M15" i="15"/>
  <c r="L15" i="15"/>
  <c r="K15" i="15"/>
  <c r="V15" i="15" s="1"/>
  <c r="J15" i="15"/>
  <c r="U15" i="15" s="1"/>
  <c r="Z14" i="15"/>
  <c r="W14" i="15"/>
  <c r="T14" i="15"/>
  <c r="Q14" i="15"/>
  <c r="P14" i="15"/>
  <c r="O14" i="15"/>
  <c r="M14" i="15"/>
  <c r="L14" i="15"/>
  <c r="K14" i="15"/>
  <c r="V14" i="15" s="1"/>
  <c r="J14" i="15"/>
  <c r="U14" i="15" s="1"/>
  <c r="Z13" i="15"/>
  <c r="W13" i="15"/>
  <c r="T13" i="15"/>
  <c r="Q13" i="15"/>
  <c r="P13" i="15"/>
  <c r="O13" i="15"/>
  <c r="M13" i="15"/>
  <c r="L13" i="15"/>
  <c r="K13" i="15"/>
  <c r="V13" i="15" s="1"/>
  <c r="J13" i="15"/>
  <c r="U13" i="15" s="1"/>
  <c r="Z12" i="15"/>
  <c r="W12" i="15"/>
  <c r="T12" i="15"/>
  <c r="Q12" i="15"/>
  <c r="P12" i="15"/>
  <c r="O12" i="15"/>
  <c r="M12" i="15"/>
  <c r="L12" i="15"/>
  <c r="K12" i="15"/>
  <c r="V12" i="15" s="1"/>
  <c r="J12" i="15"/>
  <c r="U12" i="15" s="1"/>
  <c r="Z11" i="15"/>
  <c r="W11" i="15"/>
  <c r="T11" i="15"/>
  <c r="Q11" i="15"/>
  <c r="P11" i="15"/>
  <c r="O11" i="15"/>
  <c r="M11" i="15"/>
  <c r="L11" i="15"/>
  <c r="K11" i="15"/>
  <c r="V11" i="15" s="1"/>
  <c r="J11" i="15"/>
  <c r="Z10" i="15"/>
  <c r="X10" i="15"/>
  <c r="W10" i="15"/>
  <c r="T10" i="15"/>
  <c r="Q10" i="15"/>
  <c r="P10" i="15"/>
  <c r="O10" i="15"/>
  <c r="M10" i="15"/>
  <c r="L10" i="15"/>
  <c r="K10" i="15"/>
  <c r="V10" i="15" s="1"/>
  <c r="J10" i="15"/>
  <c r="Z9" i="15"/>
  <c r="X9" i="15"/>
  <c r="W9" i="15"/>
  <c r="T9" i="15"/>
  <c r="Q9" i="15"/>
  <c r="P9" i="15"/>
  <c r="O9" i="15"/>
  <c r="M9" i="15"/>
  <c r="L9" i="15"/>
  <c r="K9" i="15"/>
  <c r="V9" i="15" s="1"/>
  <c r="J9" i="15"/>
  <c r="Z8" i="15"/>
  <c r="X8" i="15"/>
  <c r="W8" i="15"/>
  <c r="T8" i="15"/>
  <c r="Q8" i="15"/>
  <c r="P8" i="15"/>
  <c r="O8" i="15"/>
  <c r="M8" i="15"/>
  <c r="L8" i="15"/>
  <c r="K8" i="15"/>
  <c r="V8" i="15" s="1"/>
  <c r="J8" i="15"/>
  <c r="Z7" i="15"/>
  <c r="X7" i="15"/>
  <c r="W7" i="15"/>
  <c r="T7" i="15"/>
  <c r="Q7" i="15"/>
  <c r="P7" i="15"/>
  <c r="O7" i="15"/>
  <c r="M7" i="15"/>
  <c r="L7" i="15"/>
  <c r="K7" i="15"/>
  <c r="V7" i="15" s="1"/>
  <c r="J7" i="15"/>
  <c r="Z6" i="15"/>
  <c r="X6" i="15"/>
  <c r="W6" i="15"/>
  <c r="T6" i="15"/>
  <c r="S6" i="15"/>
  <c r="Q6" i="15"/>
  <c r="P6" i="15"/>
  <c r="O6" i="15"/>
  <c r="M6" i="15"/>
  <c r="L6" i="15"/>
  <c r="K6" i="15"/>
  <c r="V6" i="15" s="1"/>
  <c r="J6" i="15"/>
  <c r="Z5" i="15"/>
  <c r="X5" i="15"/>
  <c r="W5" i="15"/>
  <c r="U5" i="15"/>
  <c r="T5" i="15"/>
  <c r="S5" i="15"/>
  <c r="Q5" i="15"/>
  <c r="P5" i="15"/>
  <c r="O5" i="15"/>
  <c r="M5" i="15"/>
  <c r="L5" i="15"/>
  <c r="K5" i="15"/>
  <c r="V5" i="15" s="1"/>
  <c r="J5" i="15"/>
  <c r="Z4" i="15"/>
  <c r="X4" i="15"/>
  <c r="W4" i="15"/>
  <c r="U4" i="15"/>
  <c r="T4" i="15"/>
  <c r="S4" i="15"/>
  <c r="Q4" i="15"/>
  <c r="P4" i="15"/>
  <c r="O4" i="15"/>
  <c r="M4" i="15"/>
  <c r="L4" i="15"/>
  <c r="K4" i="15"/>
  <c r="V4" i="15" s="1"/>
  <c r="J4" i="15"/>
  <c r="Z3" i="15"/>
  <c r="X3" i="15"/>
  <c r="W3" i="15"/>
  <c r="U3" i="15"/>
  <c r="T3" i="15"/>
  <c r="S3" i="15"/>
  <c r="Q3" i="15"/>
  <c r="P3" i="15"/>
  <c r="O3" i="15"/>
  <c r="M3" i="15"/>
  <c r="L3" i="15"/>
  <c r="K3" i="15"/>
  <c r="V3" i="15" s="1"/>
  <c r="J3" i="15"/>
  <c r="Z2" i="15"/>
  <c r="AA32" i="15" s="1"/>
  <c r="X2" i="15"/>
  <c r="W2" i="15"/>
  <c r="U2" i="15"/>
  <c r="T2" i="15"/>
  <c r="S2" i="15"/>
  <c r="Q2" i="15"/>
  <c r="P2" i="15"/>
  <c r="O2" i="15"/>
  <c r="M2" i="15"/>
  <c r="M29" i="15" s="1"/>
  <c r="L2" i="15"/>
  <c r="K2" i="15"/>
  <c r="V2" i="15" s="1"/>
  <c r="J2" i="15"/>
  <c r="U11" i="15" s="1"/>
  <c r="N3" i="12"/>
  <c r="O3" i="12"/>
  <c r="P3" i="12"/>
  <c r="Q3" i="12"/>
  <c r="R3" i="12"/>
  <c r="S3" i="12"/>
  <c r="T3" i="12"/>
  <c r="U3" i="12"/>
  <c r="N4" i="12"/>
  <c r="O4" i="12"/>
  <c r="P4" i="12"/>
  <c r="Q4" i="12"/>
  <c r="R4" i="12"/>
  <c r="S4" i="12"/>
  <c r="T4" i="12"/>
  <c r="U4" i="12"/>
  <c r="N5" i="12"/>
  <c r="O5" i="12"/>
  <c r="P5" i="12"/>
  <c r="Q5" i="12"/>
  <c r="R5" i="12"/>
  <c r="S5" i="12"/>
  <c r="T5" i="12"/>
  <c r="U5" i="12"/>
  <c r="N6" i="12"/>
  <c r="O6" i="12"/>
  <c r="P6" i="12"/>
  <c r="Q6" i="12"/>
  <c r="R6" i="12"/>
  <c r="S6" i="12"/>
  <c r="T6" i="12"/>
  <c r="U6" i="12"/>
  <c r="N7" i="12"/>
  <c r="O7" i="12"/>
  <c r="P7" i="12"/>
  <c r="Q7" i="12"/>
  <c r="R7" i="12"/>
  <c r="S7" i="12"/>
  <c r="T7" i="12"/>
  <c r="U7" i="12"/>
  <c r="N8" i="12"/>
  <c r="O8" i="12"/>
  <c r="P8" i="12"/>
  <c r="Q8" i="12"/>
  <c r="R8" i="12"/>
  <c r="S8" i="12"/>
  <c r="T8" i="12"/>
  <c r="U8" i="12"/>
  <c r="N9" i="12"/>
  <c r="O9" i="12"/>
  <c r="P9" i="12"/>
  <c r="Q9" i="12"/>
  <c r="R9" i="12"/>
  <c r="S9" i="12"/>
  <c r="T9" i="12"/>
  <c r="U9" i="12"/>
  <c r="N10" i="12"/>
  <c r="O10" i="12"/>
  <c r="P10" i="12"/>
  <c r="Q10" i="12"/>
  <c r="R10" i="12"/>
  <c r="S10" i="12"/>
  <c r="T10" i="12"/>
  <c r="U10" i="12"/>
  <c r="N11" i="12"/>
  <c r="O11" i="12"/>
  <c r="P11" i="12"/>
  <c r="Q11" i="12"/>
  <c r="R11" i="12"/>
  <c r="S11" i="12"/>
  <c r="T11" i="12"/>
  <c r="U11" i="12"/>
  <c r="N12" i="12"/>
  <c r="O12" i="12"/>
  <c r="P12" i="12"/>
  <c r="Q12" i="12"/>
  <c r="R12" i="12"/>
  <c r="S12" i="12"/>
  <c r="T12" i="12"/>
  <c r="U12" i="12"/>
  <c r="N13" i="12"/>
  <c r="O13" i="12"/>
  <c r="P13" i="12"/>
  <c r="Q13" i="12"/>
  <c r="R13" i="12"/>
  <c r="S13" i="12"/>
  <c r="T13" i="12"/>
  <c r="U13" i="12"/>
  <c r="N14" i="12"/>
  <c r="O14" i="12"/>
  <c r="P14" i="12"/>
  <c r="Q14" i="12"/>
  <c r="R14" i="12"/>
  <c r="S14" i="12"/>
  <c r="T14" i="12"/>
  <c r="U14" i="12"/>
  <c r="N15" i="12"/>
  <c r="O15" i="12"/>
  <c r="P15" i="12"/>
  <c r="Q15" i="12"/>
  <c r="R15" i="12"/>
  <c r="S15" i="12"/>
  <c r="T15" i="12"/>
  <c r="U15" i="12"/>
  <c r="N16" i="12"/>
  <c r="O16" i="12"/>
  <c r="P16" i="12"/>
  <c r="Q16" i="12"/>
  <c r="R16" i="12"/>
  <c r="S16" i="12"/>
  <c r="T16" i="12"/>
  <c r="U16" i="12"/>
  <c r="N17" i="12"/>
  <c r="O17" i="12"/>
  <c r="P17" i="12"/>
  <c r="Q17" i="12"/>
  <c r="R17" i="12"/>
  <c r="S17" i="12"/>
  <c r="T17" i="12"/>
  <c r="U17" i="12"/>
  <c r="N18" i="12"/>
  <c r="O18" i="12"/>
  <c r="P18" i="12"/>
  <c r="Q18" i="12"/>
  <c r="R18" i="12"/>
  <c r="S18" i="12"/>
  <c r="T18" i="12"/>
  <c r="U18" i="12"/>
  <c r="N19" i="12"/>
  <c r="O19" i="12"/>
  <c r="P19" i="12"/>
  <c r="Q19" i="12"/>
  <c r="R19" i="12"/>
  <c r="S19" i="12"/>
  <c r="T19" i="12"/>
  <c r="U19" i="12"/>
  <c r="N20" i="12"/>
  <c r="O20" i="12"/>
  <c r="P20" i="12"/>
  <c r="Q20" i="12"/>
  <c r="R20" i="12"/>
  <c r="S20" i="12"/>
  <c r="T20" i="12"/>
  <c r="U20" i="12"/>
  <c r="N21" i="12"/>
  <c r="O21" i="12"/>
  <c r="P21" i="12"/>
  <c r="Q21" i="12"/>
  <c r="R21" i="12"/>
  <c r="S21" i="12"/>
  <c r="T21" i="12"/>
  <c r="U21" i="12"/>
  <c r="N22" i="12"/>
  <c r="O22" i="12"/>
  <c r="P22" i="12"/>
  <c r="Q22" i="12"/>
  <c r="R22" i="12"/>
  <c r="S22" i="12"/>
  <c r="T22" i="12"/>
  <c r="U22" i="12"/>
  <c r="N23" i="12"/>
  <c r="O23" i="12"/>
  <c r="P23" i="12"/>
  <c r="Q23" i="12"/>
  <c r="R23" i="12"/>
  <c r="S23" i="12"/>
  <c r="T23" i="12"/>
  <c r="U23" i="12"/>
  <c r="N24" i="12"/>
  <c r="O24" i="12"/>
  <c r="P24" i="12"/>
  <c r="Q24" i="12"/>
  <c r="R24" i="12"/>
  <c r="S24" i="12"/>
  <c r="T24" i="12"/>
  <c r="U24" i="12"/>
  <c r="N25" i="12"/>
  <c r="O25" i="12"/>
  <c r="P25" i="12"/>
  <c r="Q25" i="12"/>
  <c r="R25" i="12"/>
  <c r="S25" i="12"/>
  <c r="T25" i="12"/>
  <c r="U25" i="12"/>
  <c r="N26" i="12"/>
  <c r="O26" i="12"/>
  <c r="P26" i="12"/>
  <c r="Q26" i="12"/>
  <c r="R26" i="12"/>
  <c r="S26" i="12"/>
  <c r="T26" i="12"/>
  <c r="U26" i="12"/>
  <c r="N27" i="12"/>
  <c r="O27" i="12"/>
  <c r="P27" i="12"/>
  <c r="Q27" i="12"/>
  <c r="R27" i="12"/>
  <c r="S27" i="12"/>
  <c r="T27" i="12"/>
  <c r="U27" i="12"/>
  <c r="N28" i="12"/>
  <c r="O28" i="12"/>
  <c r="P28" i="12"/>
  <c r="Q28" i="12"/>
  <c r="R28" i="12"/>
  <c r="S28" i="12"/>
  <c r="T28" i="12"/>
  <c r="U28" i="12"/>
  <c r="N2" i="12"/>
  <c r="O2" i="12"/>
  <c r="P2" i="12"/>
  <c r="Q2" i="12"/>
  <c r="R2" i="12"/>
  <c r="S2" i="12"/>
  <c r="T2" i="12"/>
  <c r="M3" i="12"/>
  <c r="L3" i="12" s="1"/>
  <c r="M4" i="12"/>
  <c r="L4" i="12" s="1"/>
  <c r="M5" i="12"/>
  <c r="M6" i="12"/>
  <c r="M7" i="12"/>
  <c r="M8" i="12"/>
  <c r="L8" i="12" s="1"/>
  <c r="M9" i="12"/>
  <c r="L9" i="12" s="1"/>
  <c r="M10" i="12"/>
  <c r="M11" i="12"/>
  <c r="L11" i="12" s="1"/>
  <c r="M12" i="12"/>
  <c r="L12" i="12" s="1"/>
  <c r="M13" i="12"/>
  <c r="M14" i="12"/>
  <c r="M15" i="12"/>
  <c r="M16" i="12"/>
  <c r="L16" i="12" s="1"/>
  <c r="M17" i="12"/>
  <c r="L17" i="12" s="1"/>
  <c r="M18" i="12"/>
  <c r="M19" i="12"/>
  <c r="L19" i="12" s="1"/>
  <c r="M20" i="12"/>
  <c r="L20" i="12" s="1"/>
  <c r="M21" i="12"/>
  <c r="M22" i="12"/>
  <c r="M23" i="12"/>
  <c r="M24" i="12"/>
  <c r="L24" i="12" s="1"/>
  <c r="M25" i="12"/>
  <c r="L25" i="12" s="1"/>
  <c r="M26" i="12"/>
  <c r="M27" i="12"/>
  <c r="L27" i="12" s="1"/>
  <c r="M28" i="12"/>
  <c r="L28" i="12" s="1"/>
  <c r="L5" i="12"/>
  <c r="L6" i="12"/>
  <c r="L7" i="12"/>
  <c r="L10" i="12"/>
  <c r="L13" i="12"/>
  <c r="L14" i="12"/>
  <c r="L15" i="12"/>
  <c r="L18" i="12"/>
  <c r="L21" i="12"/>
  <c r="L22" i="12"/>
  <c r="L23" i="12"/>
  <c r="L26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L2" i="12"/>
  <c r="M2" i="12"/>
  <c r="K2" i="12"/>
  <c r="J2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C3" i="13"/>
  <c r="J3" i="13" s="1"/>
  <c r="C4" i="13"/>
  <c r="C5" i="13"/>
  <c r="C6" i="13"/>
  <c r="C7" i="13"/>
  <c r="C8" i="13"/>
  <c r="J8" i="13" s="1"/>
  <c r="C9" i="13"/>
  <c r="C10" i="13"/>
  <c r="C11" i="13"/>
  <c r="J11" i="13" s="1"/>
  <c r="C12" i="13"/>
  <c r="C13" i="13"/>
  <c r="C14" i="13"/>
  <c r="C15" i="13"/>
  <c r="C16" i="13"/>
  <c r="J16" i="13" s="1"/>
  <c r="C17" i="13"/>
  <c r="C18" i="13"/>
  <c r="C19" i="13"/>
  <c r="J19" i="13" s="1"/>
  <c r="C20" i="13"/>
  <c r="C21" i="13"/>
  <c r="C22" i="13"/>
  <c r="C23" i="13"/>
  <c r="C24" i="13"/>
  <c r="J24" i="13" s="1"/>
  <c r="C25" i="13"/>
  <c r="C26" i="13"/>
  <c r="C27" i="13"/>
  <c r="J27" i="13" s="1"/>
  <c r="C28" i="13"/>
  <c r="I2" i="13"/>
  <c r="H2" i="13"/>
  <c r="G2" i="13"/>
  <c r="F2" i="13"/>
  <c r="E2" i="13"/>
  <c r="D2" i="13"/>
  <c r="C2" i="13"/>
  <c r="J22" i="13" l="1"/>
  <c r="J28" i="13"/>
  <c r="J20" i="13"/>
  <c r="J12" i="13"/>
  <c r="J4" i="13"/>
  <c r="J2" i="13"/>
  <c r="J29" i="13" s="1"/>
  <c r="J26" i="13"/>
  <c r="J10" i="13"/>
  <c r="J18" i="13"/>
  <c r="J21" i="13"/>
  <c r="J13" i="13"/>
  <c r="J5" i="13"/>
  <c r="J17" i="13"/>
  <c r="J9" i="13"/>
  <c r="J25" i="13"/>
  <c r="J23" i="13"/>
  <c r="J15" i="13"/>
  <c r="J7" i="13"/>
  <c r="J14" i="13"/>
  <c r="J6" i="13"/>
  <c r="O30" i="15"/>
  <c r="O31" i="15"/>
  <c r="W31" i="15"/>
  <c r="Y31" i="15"/>
  <c r="Y30" i="15"/>
  <c r="W30" i="15"/>
  <c r="V31" i="15"/>
  <c r="V30" i="15"/>
  <c r="V32" i="15"/>
  <c r="U31" i="15"/>
  <c r="N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Z31" i="15"/>
  <c r="X11" i="15"/>
  <c r="X32" i="15" s="1"/>
  <c r="X12" i="15"/>
  <c r="X13" i="15"/>
  <c r="X14" i="15"/>
  <c r="X15" i="15"/>
  <c r="P16" i="15"/>
  <c r="P32" i="15" s="1"/>
  <c r="X16" i="15"/>
  <c r="P17" i="15"/>
  <c r="X17" i="15"/>
  <c r="P18" i="15"/>
  <c r="X18" i="15"/>
  <c r="P19" i="15"/>
  <c r="X19" i="15"/>
  <c r="P20" i="15"/>
  <c r="X20" i="15"/>
  <c r="P21" i="15"/>
  <c r="X21" i="15"/>
  <c r="P22" i="15"/>
  <c r="X22" i="15"/>
  <c r="P23" i="15"/>
  <c r="X23" i="15"/>
  <c r="P24" i="15"/>
  <c r="X24" i="15"/>
  <c r="P25" i="15"/>
  <c r="X25" i="15"/>
  <c r="P26" i="15"/>
  <c r="X26" i="15"/>
  <c r="P27" i="15"/>
  <c r="X27" i="15"/>
  <c r="P28" i="15"/>
  <c r="X28" i="15"/>
  <c r="Z30" i="15"/>
  <c r="Q15" i="15"/>
  <c r="Q30" i="15" s="1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AA30" i="15"/>
  <c r="O32" i="15"/>
  <c r="W32" i="15"/>
  <c r="R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S7" i="15"/>
  <c r="S32" i="15" s="1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Y32" i="15"/>
  <c r="T16" i="15"/>
  <c r="T32" i="15" s="1"/>
  <c r="T17" i="15"/>
  <c r="T18" i="15"/>
  <c r="T19" i="15"/>
  <c r="T20" i="15"/>
  <c r="T21" i="15"/>
  <c r="T22" i="15"/>
  <c r="T23" i="15"/>
  <c r="T24" i="15"/>
  <c r="T25" i="15"/>
  <c r="T26" i="15"/>
  <c r="T27" i="15"/>
  <c r="T28" i="15"/>
  <c r="Z32" i="15"/>
  <c r="U6" i="15"/>
  <c r="U7" i="15"/>
  <c r="U8" i="15"/>
  <c r="U9" i="15"/>
  <c r="U10" i="15"/>
  <c r="T31" i="15" l="1"/>
  <c r="S30" i="15"/>
  <c r="X30" i="15"/>
  <c r="Q31" i="15"/>
  <c r="X31" i="15"/>
  <c r="P30" i="15"/>
  <c r="T30" i="15"/>
  <c r="R31" i="15"/>
  <c r="P31" i="15"/>
  <c r="U32" i="15"/>
  <c r="R32" i="15"/>
  <c r="R30" i="15"/>
  <c r="N31" i="15"/>
  <c r="Q32" i="15"/>
  <c r="S31" i="15"/>
  <c r="N30" i="15"/>
  <c r="N32" i="15"/>
  <c r="U30" i="15"/>
  <c r="AA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Z3" i="12"/>
  <c r="Z2" i="12"/>
  <c r="X26" i="12" l="1"/>
  <c r="W24" i="12"/>
  <c r="T31" i="12"/>
  <c r="X3" i="12"/>
  <c r="W26" i="12"/>
  <c r="S31" i="12"/>
  <c r="X6" i="12"/>
  <c r="X5" i="12"/>
  <c r="W5" i="12"/>
  <c r="W9" i="12"/>
  <c r="U2" i="12"/>
  <c r="X4" i="12"/>
  <c r="W20" i="12"/>
  <c r="W28" i="12"/>
  <c r="W13" i="12"/>
  <c r="S30" i="12"/>
  <c r="V2" i="12"/>
  <c r="T30" i="12"/>
  <c r="X7" i="12"/>
  <c r="W7" i="12"/>
  <c r="W15" i="12"/>
  <c r="W23" i="12"/>
  <c r="R31" i="12"/>
  <c r="P31" i="12"/>
  <c r="O32" i="12"/>
  <c r="P30" i="12"/>
  <c r="N31" i="12"/>
  <c r="R30" i="12"/>
  <c r="O31" i="12"/>
  <c r="Q31" i="12"/>
  <c r="X2" i="12"/>
  <c r="V11" i="12"/>
  <c r="V19" i="12"/>
  <c r="V27" i="12"/>
  <c r="N32" i="12"/>
  <c r="AA32" i="12"/>
  <c r="Y30" i="12"/>
  <c r="Z30" i="12"/>
  <c r="AA30" i="12"/>
  <c r="Y32" i="12"/>
  <c r="Z32" i="12"/>
  <c r="V14" i="12"/>
  <c r="Y31" i="12"/>
  <c r="Z31" i="12"/>
  <c r="AA31" i="12"/>
  <c r="V22" i="12"/>
  <c r="V9" i="12"/>
  <c r="V17" i="12"/>
  <c r="V25" i="12"/>
  <c r="V3" i="12"/>
  <c r="V5" i="12"/>
  <c r="V7" i="12"/>
  <c r="V12" i="12"/>
  <c r="V20" i="12"/>
  <c r="X25" i="12"/>
  <c r="V28" i="12"/>
  <c r="Q30" i="12"/>
  <c r="V15" i="12"/>
  <c r="V23" i="12"/>
  <c r="X28" i="12"/>
  <c r="V10" i="12"/>
  <c r="V18" i="12"/>
  <c r="V26" i="12"/>
  <c r="V13" i="12"/>
  <c r="V21" i="12"/>
  <c r="V4" i="12"/>
  <c r="V6" i="12"/>
  <c r="V8" i="12"/>
  <c r="V16" i="12"/>
  <c r="V24" i="12"/>
  <c r="N30" i="12"/>
  <c r="P32" i="12"/>
  <c r="X9" i="12"/>
  <c r="X13" i="12"/>
  <c r="X17" i="12"/>
  <c r="X21" i="12"/>
  <c r="O30" i="12"/>
  <c r="Q32" i="12"/>
  <c r="R32" i="12"/>
  <c r="X8" i="12"/>
  <c r="X12" i="12"/>
  <c r="X16" i="12"/>
  <c r="X20" i="12"/>
  <c r="X24" i="12"/>
  <c r="S32" i="12"/>
  <c r="T32" i="12"/>
  <c r="X11" i="12"/>
  <c r="X15" i="12"/>
  <c r="X19" i="12"/>
  <c r="X23" i="12"/>
  <c r="X27" i="12"/>
  <c r="M29" i="12"/>
  <c r="X10" i="12"/>
  <c r="X14" i="12"/>
  <c r="X18" i="12"/>
  <c r="X22" i="12"/>
  <c r="W17" i="12" l="1"/>
  <c r="W18" i="12"/>
  <c r="W21" i="12"/>
  <c r="V30" i="12"/>
  <c r="W10" i="12"/>
  <c r="U30" i="12"/>
  <c r="W12" i="12"/>
  <c r="W27" i="12"/>
  <c r="W16" i="12"/>
  <c r="W4" i="12"/>
  <c r="W22" i="12"/>
  <c r="W19" i="12"/>
  <c r="W8" i="12"/>
  <c r="V32" i="12"/>
  <c r="W14" i="12"/>
  <c r="W11" i="12"/>
  <c r="W6" i="12"/>
  <c r="W3" i="12"/>
  <c r="W2" i="12"/>
  <c r="W25" i="12"/>
  <c r="X31" i="12"/>
  <c r="U31" i="12"/>
  <c r="V31" i="12"/>
  <c r="U32" i="12"/>
  <c r="X30" i="12"/>
  <c r="X32" i="12"/>
  <c r="W30" i="12" l="1"/>
  <c r="W32" i="12"/>
  <c r="W31" i="1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29" i="2" l="1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J3" i="2" l="1"/>
  <c r="J2" i="2"/>
  <c r="C51" i="6"/>
</calcChain>
</file>

<file path=xl/sharedStrings.xml><?xml version="1.0" encoding="utf-8"?>
<sst xmlns="http://schemas.openxmlformats.org/spreadsheetml/2006/main" count="129" uniqueCount="60">
  <si>
    <t>Chikungunya</t>
  </si>
  <si>
    <t>period beginning</t>
  </si>
  <si>
    <t>New Suspected</t>
  </si>
  <si>
    <t>period ending</t>
  </si>
  <si>
    <t>Total Tweet Count</t>
  </si>
  <si>
    <t>Scaled Chik</t>
  </si>
  <si>
    <t>Scaled New Suspected</t>
  </si>
  <si>
    <t>New Suspected With Lag</t>
  </si>
  <si>
    <t>New Scaled Suspected with Lag</t>
  </si>
  <si>
    <t>News or awareness tweet</t>
  </si>
  <si>
    <t>symptoms</t>
  </si>
  <si>
    <t>self</t>
  </si>
  <si>
    <t>others</t>
  </si>
  <si>
    <t>cdc or gov</t>
  </si>
  <si>
    <t>joke or irrelevant</t>
  </si>
  <si>
    <t>other related</t>
  </si>
  <si>
    <t xml:space="preserve"> </t>
  </si>
  <si>
    <t>correl no lag</t>
  </si>
  <si>
    <t>correl lag</t>
  </si>
  <si>
    <t>scaled self</t>
  </si>
  <si>
    <t>scaled others</t>
  </si>
  <si>
    <t>scaled symptoms</t>
  </si>
  <si>
    <t>scaled news or awareness</t>
  </si>
  <si>
    <t>scaled gov</t>
  </si>
  <si>
    <t>scaled joke</t>
  </si>
  <si>
    <t>scaled other</t>
  </si>
  <si>
    <t>scaled reporting</t>
  </si>
  <si>
    <t>june to oct</t>
  </si>
  <si>
    <t>full</t>
  </si>
  <si>
    <t>june to sept correl</t>
  </si>
  <si>
    <t>june to dec correl</t>
  </si>
  <si>
    <t>oct to dec correl</t>
  </si>
  <si>
    <t>reporting</t>
  </si>
  <si>
    <t>all</t>
  </si>
  <si>
    <t>scaled all</t>
  </si>
  <si>
    <t>totals</t>
  </si>
  <si>
    <t>self and other</t>
  </si>
  <si>
    <t>scaled self and other</t>
  </si>
  <si>
    <t>non news</t>
  </si>
  <si>
    <t>scaled non news</t>
  </si>
  <si>
    <t>Self reporting sick with Chikungunya virus</t>
  </si>
  <si>
    <t>Reporting others are sick with Chikungunya virus</t>
  </si>
  <si>
    <t>Someone (including self) is showing symptoms. Maybe Chikungunya?</t>
  </si>
  <si>
    <t>Country/City/State Case Counts</t>
  </si>
  <si>
    <t>CDC or government agency awareness</t>
  </si>
  <si>
    <t>People reporting mosquito bites (no symptoms yet)</t>
  </si>
  <si>
    <t>Joke or Irrelevant tweet</t>
  </si>
  <si>
    <t>People who say they want Chikungunya/or wish it on others</t>
  </si>
  <si>
    <t>Chikungunya mentioned but in no particular context</t>
  </si>
  <si>
    <t>Chikungunya mentioned but unclear whether the person has Chikungunya</t>
  </si>
  <si>
    <t>Song Related</t>
  </si>
  <si>
    <t>People Who Don’t Have Chikungunya but are afraid of getting it</t>
  </si>
  <si>
    <t>People Who Don't have Chikungunya</t>
  </si>
  <si>
    <t>Debate over Spelling/ Comments on Pronunciation</t>
  </si>
  <si>
    <t>Chikungunya Braclet</t>
  </si>
  <si>
    <t>Not clear why tweet was selected</t>
  </si>
  <si>
    <t xml:space="preserve">Educational </t>
  </si>
  <si>
    <t>total</t>
  </si>
  <si>
    <t>aug to oct corrl</t>
  </si>
  <si>
    <t>now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</si>
</sst>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'chik correlations'!$D$1</c:f>
              <c:strCache>
                <c:ptCount val="1"/>
                <c:pt idx="0">
                  <c:v>Scaled Chik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'chik correlations'!$A$2:$A$30</c:f>
              <c:numCache>
                <c:formatCode>m/d/yyyy</c:formatCode>
                <c:ptCount val="29"/>
                <c:pt idx="0">
                  <c:v>41791</c:v>
                </c:pt>
                <c:pt idx="1">
                  <c:v>41798</c:v>
                </c:pt>
                <c:pt idx="2">
                  <c:v>41805</c:v>
                </c:pt>
                <c:pt idx="3">
                  <c:v>41812</c:v>
                </c:pt>
                <c:pt idx="4">
                  <c:v>41819</c:v>
                </c:pt>
                <c:pt idx="5">
                  <c:v>41826</c:v>
                </c:pt>
                <c:pt idx="6">
                  <c:v>41833</c:v>
                </c:pt>
                <c:pt idx="7">
                  <c:v>41840</c:v>
                </c:pt>
                <c:pt idx="8">
                  <c:v>41847</c:v>
                </c:pt>
                <c:pt idx="9">
                  <c:v>41854</c:v>
                </c:pt>
                <c:pt idx="10">
                  <c:v>41861</c:v>
                </c:pt>
                <c:pt idx="11">
                  <c:v>41868</c:v>
                </c:pt>
                <c:pt idx="12">
                  <c:v>41875</c:v>
                </c:pt>
                <c:pt idx="13">
                  <c:v>41882</c:v>
                </c:pt>
                <c:pt idx="14">
                  <c:v>41889</c:v>
                </c:pt>
                <c:pt idx="15">
                  <c:v>41896</c:v>
                </c:pt>
                <c:pt idx="16">
                  <c:v>41903</c:v>
                </c:pt>
                <c:pt idx="17">
                  <c:v>41910</c:v>
                </c:pt>
                <c:pt idx="18">
                  <c:v>41917</c:v>
                </c:pt>
                <c:pt idx="19">
                  <c:v>41924</c:v>
                </c:pt>
                <c:pt idx="20">
                  <c:v>41931</c:v>
                </c:pt>
                <c:pt idx="21">
                  <c:v>41938</c:v>
                </c:pt>
                <c:pt idx="22">
                  <c:v>41945</c:v>
                </c:pt>
                <c:pt idx="23">
                  <c:v>41952</c:v>
                </c:pt>
                <c:pt idx="24">
                  <c:v>41973</c:v>
                </c:pt>
                <c:pt idx="25">
                  <c:v>41980</c:v>
                </c:pt>
                <c:pt idx="26">
                  <c:v>41994</c:v>
                </c:pt>
                <c:pt idx="27">
                  <c:v>42008</c:v>
                </c:pt>
              </c:numCache>
            </c:numRef>
          </c:cat>
          <c:val>
            <c:numRef>
              <c:f>'chik correlations'!$D$2:$D$29</c:f>
              <c:numCache>
                <c:formatCode>General</c:formatCode>
                <c:ptCount val="28"/>
                <c:pt idx="0">
                  <c:v>2.5773195876288658E-2</c:v>
                </c:pt>
                <c:pt idx="1">
                  <c:v>1.0309278350515464E-2</c:v>
                </c:pt>
                <c:pt idx="2">
                  <c:v>3.0927835051546393E-2</c:v>
                </c:pt>
                <c:pt idx="3">
                  <c:v>5.6701030927835051E-2</c:v>
                </c:pt>
                <c:pt idx="4">
                  <c:v>3.608247422680412E-2</c:v>
                </c:pt>
                <c:pt idx="5">
                  <c:v>5.6701030927835051E-2</c:v>
                </c:pt>
                <c:pt idx="6">
                  <c:v>0.2422680412371134</c:v>
                </c:pt>
                <c:pt idx="7">
                  <c:v>0.24742268041237114</c:v>
                </c:pt>
                <c:pt idx="8">
                  <c:v>0.28350515463917525</c:v>
                </c:pt>
                <c:pt idx="9">
                  <c:v>0.25257731958762886</c:v>
                </c:pt>
                <c:pt idx="10">
                  <c:v>0.20103092783505155</c:v>
                </c:pt>
                <c:pt idx="11">
                  <c:v>0.26288659793814434</c:v>
                </c:pt>
                <c:pt idx="12">
                  <c:v>0.26804123711340205</c:v>
                </c:pt>
                <c:pt idx="13">
                  <c:v>0.42268041237113402</c:v>
                </c:pt>
                <c:pt idx="14">
                  <c:v>0.44329896907216493</c:v>
                </c:pt>
                <c:pt idx="15">
                  <c:v>0.51546391752577314</c:v>
                </c:pt>
                <c:pt idx="16">
                  <c:v>0.57731958762886593</c:v>
                </c:pt>
                <c:pt idx="17">
                  <c:v>1</c:v>
                </c:pt>
                <c:pt idx="18">
                  <c:v>0.76804123711340211</c:v>
                </c:pt>
                <c:pt idx="19">
                  <c:v>0.39175257731958762</c:v>
                </c:pt>
                <c:pt idx="20">
                  <c:v>0.31958762886597936</c:v>
                </c:pt>
                <c:pt idx="21">
                  <c:v>0.24742268041237114</c:v>
                </c:pt>
                <c:pt idx="22">
                  <c:v>0.16494845360824742</c:v>
                </c:pt>
                <c:pt idx="23">
                  <c:v>0.23195876288659795</c:v>
                </c:pt>
                <c:pt idx="24">
                  <c:v>3.608247422680412E-2</c:v>
                </c:pt>
                <c:pt idx="25">
                  <c:v>5.6701030927835051E-2</c:v>
                </c:pt>
                <c:pt idx="26">
                  <c:v>0.13917525773195877</c:v>
                </c:pt>
                <c:pt idx="27">
                  <c:v>6.1855670103092786E-2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'chik correlations'!$A$2:$A$30</c:f>
              <c:numCache>
                <c:formatCode>m/d/yyyy</c:formatCode>
                <c:ptCount val="29"/>
                <c:pt idx="0">
                  <c:v>41791</c:v>
                </c:pt>
                <c:pt idx="1">
                  <c:v>41798</c:v>
                </c:pt>
                <c:pt idx="2">
                  <c:v>41805</c:v>
                </c:pt>
                <c:pt idx="3">
                  <c:v>41812</c:v>
                </c:pt>
                <c:pt idx="4">
                  <c:v>41819</c:v>
                </c:pt>
                <c:pt idx="5">
                  <c:v>41826</c:v>
                </c:pt>
                <c:pt idx="6">
                  <c:v>41833</c:v>
                </c:pt>
                <c:pt idx="7">
                  <c:v>41840</c:v>
                </c:pt>
                <c:pt idx="8">
                  <c:v>41847</c:v>
                </c:pt>
                <c:pt idx="9">
                  <c:v>41854</c:v>
                </c:pt>
                <c:pt idx="10">
                  <c:v>41861</c:v>
                </c:pt>
                <c:pt idx="11">
                  <c:v>41868</c:v>
                </c:pt>
                <c:pt idx="12">
                  <c:v>41875</c:v>
                </c:pt>
                <c:pt idx="13">
                  <c:v>41882</c:v>
                </c:pt>
                <c:pt idx="14">
                  <c:v>41889</c:v>
                </c:pt>
                <c:pt idx="15">
                  <c:v>41896</c:v>
                </c:pt>
                <c:pt idx="16">
                  <c:v>41903</c:v>
                </c:pt>
                <c:pt idx="17">
                  <c:v>41910</c:v>
                </c:pt>
                <c:pt idx="18">
                  <c:v>41917</c:v>
                </c:pt>
                <c:pt idx="19">
                  <c:v>41924</c:v>
                </c:pt>
                <c:pt idx="20">
                  <c:v>41931</c:v>
                </c:pt>
                <c:pt idx="21">
                  <c:v>41938</c:v>
                </c:pt>
                <c:pt idx="22">
                  <c:v>41945</c:v>
                </c:pt>
                <c:pt idx="23">
                  <c:v>41952</c:v>
                </c:pt>
                <c:pt idx="24">
                  <c:v>41973</c:v>
                </c:pt>
                <c:pt idx="25">
                  <c:v>41980</c:v>
                </c:pt>
                <c:pt idx="26">
                  <c:v>41994</c:v>
                </c:pt>
                <c:pt idx="27">
                  <c:v>42008</c:v>
                </c:pt>
              </c:numCache>
            </c:numRef>
          </c:cat>
          <c:val>
            <c:numRef>
              <c:f>'chik correlations'!$H$2:$H$29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2.9869477911646587E-2</c:v>
                </c:pt>
                <c:pt idx="3">
                  <c:v>1.5311244979919678E-2</c:v>
                </c:pt>
                <c:pt idx="4">
                  <c:v>3.03714859437751E-2</c:v>
                </c:pt>
                <c:pt idx="5">
                  <c:v>5.0702811244979919E-2</c:v>
                </c:pt>
                <c:pt idx="6">
                  <c:v>3.5140562248995984E-2</c:v>
                </c:pt>
                <c:pt idx="7">
                  <c:v>9.7891566265060237E-2</c:v>
                </c:pt>
                <c:pt idx="8">
                  <c:v>0.14131526104417672</c:v>
                </c:pt>
                <c:pt idx="9">
                  <c:v>0.23920682730923695</c:v>
                </c:pt>
                <c:pt idx="10">
                  <c:v>0.29467871485943775</c:v>
                </c:pt>
                <c:pt idx="11">
                  <c:v>8.9357429718875503E-2</c:v>
                </c:pt>
                <c:pt idx="12">
                  <c:v>0.19126506024096385</c:v>
                </c:pt>
                <c:pt idx="13">
                  <c:v>0.13303212851405621</c:v>
                </c:pt>
                <c:pt idx="14">
                  <c:v>0.22740963855421686</c:v>
                </c:pt>
                <c:pt idx="15">
                  <c:v>0.25828313253012047</c:v>
                </c:pt>
                <c:pt idx="16">
                  <c:v>0.18323293172690763</c:v>
                </c:pt>
                <c:pt idx="17">
                  <c:v>0.61169678714859432</c:v>
                </c:pt>
                <c:pt idx="18">
                  <c:v>0.34638554216867468</c:v>
                </c:pt>
                <c:pt idx="19">
                  <c:v>0.34412650602409639</c:v>
                </c:pt>
                <c:pt idx="20">
                  <c:v>0.34211847389558231</c:v>
                </c:pt>
                <c:pt idx="21">
                  <c:v>0.29191767068273095</c:v>
                </c:pt>
                <c:pt idx="22">
                  <c:v>0.26004016064257029</c:v>
                </c:pt>
                <c:pt idx="23">
                  <c:v>1</c:v>
                </c:pt>
                <c:pt idx="24">
                  <c:v>0.42143574297188757</c:v>
                </c:pt>
                <c:pt idx="25">
                  <c:v>0.41691767068273095</c:v>
                </c:pt>
                <c:pt idx="26">
                  <c:v>5.9989959839357426E-2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39504"/>
        <c:axId val="440840288"/>
      </c:lineChart>
      <c:dateAx>
        <c:axId val="440839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40288"/>
        <c:crosses val="autoZero"/>
        <c:auto val="1"/>
        <c:lblOffset val="100"/>
        <c:baseTimeUnit val="days"/>
      </c:dateAx>
      <c:valAx>
        <c:axId val="4408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3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921095645485308E-2"/>
          <c:y val="2.6533891335622249E-2"/>
          <c:w val="0.837633176222214"/>
          <c:h val="0.64006379849838446"/>
        </c:manualLayout>
      </c:layout>
      <c:lineChart>
        <c:grouping val="standard"/>
        <c:varyColors val="0"/>
        <c:ser>
          <c:idx val="0"/>
          <c:order val="0"/>
          <c:tx>
            <c:v>self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'curated no lag bad'!$A$2:$A$28</c:f>
              <c:numCache>
                <c:formatCode>m/d/yyyy\ h:mm</c:formatCode>
                <c:ptCount val="27"/>
                <c:pt idx="0">
                  <c:v>41791</c:v>
                </c:pt>
                <c:pt idx="1">
                  <c:v>41798</c:v>
                </c:pt>
                <c:pt idx="2">
                  <c:v>41805</c:v>
                </c:pt>
                <c:pt idx="3">
                  <c:v>41812</c:v>
                </c:pt>
                <c:pt idx="4">
                  <c:v>41819</c:v>
                </c:pt>
                <c:pt idx="5">
                  <c:v>41826</c:v>
                </c:pt>
                <c:pt idx="6">
                  <c:v>41833</c:v>
                </c:pt>
                <c:pt idx="7">
                  <c:v>41840</c:v>
                </c:pt>
                <c:pt idx="8">
                  <c:v>41847</c:v>
                </c:pt>
                <c:pt idx="9">
                  <c:v>41854</c:v>
                </c:pt>
                <c:pt idx="10">
                  <c:v>41861</c:v>
                </c:pt>
                <c:pt idx="11">
                  <c:v>41868</c:v>
                </c:pt>
                <c:pt idx="12">
                  <c:v>41875</c:v>
                </c:pt>
                <c:pt idx="13">
                  <c:v>41882</c:v>
                </c:pt>
                <c:pt idx="14">
                  <c:v>41889</c:v>
                </c:pt>
                <c:pt idx="15">
                  <c:v>41896</c:v>
                </c:pt>
                <c:pt idx="16">
                  <c:v>41903</c:v>
                </c:pt>
                <c:pt idx="17">
                  <c:v>41910</c:v>
                </c:pt>
                <c:pt idx="18">
                  <c:v>41917</c:v>
                </c:pt>
                <c:pt idx="19">
                  <c:v>41924</c:v>
                </c:pt>
                <c:pt idx="20">
                  <c:v>41931</c:v>
                </c:pt>
                <c:pt idx="21">
                  <c:v>41938</c:v>
                </c:pt>
                <c:pt idx="22">
                  <c:v>41945</c:v>
                </c:pt>
                <c:pt idx="23">
                  <c:v>41952</c:v>
                </c:pt>
                <c:pt idx="24">
                  <c:v>41973</c:v>
                </c:pt>
                <c:pt idx="25">
                  <c:v>41980</c:v>
                </c:pt>
                <c:pt idx="26">
                  <c:v>41994</c:v>
                </c:pt>
              </c:numCache>
            </c:numRef>
          </c:cat>
          <c:val>
            <c:numRef>
              <c:f>'curated no lag bad'!$N$2:$N$28</c:f>
              <c:numCache>
                <c:formatCode>General</c:formatCode>
                <c:ptCount val="27"/>
                <c:pt idx="0">
                  <c:v>0</c:v>
                </c:pt>
                <c:pt idx="1">
                  <c:v>2.3809523809523808E-2</c:v>
                </c:pt>
                <c:pt idx="2">
                  <c:v>0</c:v>
                </c:pt>
                <c:pt idx="3">
                  <c:v>4.7619047619047616E-2</c:v>
                </c:pt>
                <c:pt idx="4">
                  <c:v>4.7619047619047616E-2</c:v>
                </c:pt>
                <c:pt idx="5">
                  <c:v>0</c:v>
                </c:pt>
                <c:pt idx="6">
                  <c:v>2.3809523809523808E-2</c:v>
                </c:pt>
                <c:pt idx="7">
                  <c:v>0.14285714285714285</c:v>
                </c:pt>
                <c:pt idx="8">
                  <c:v>0.19047619047619047</c:v>
                </c:pt>
                <c:pt idx="9">
                  <c:v>0.14285714285714285</c:v>
                </c:pt>
                <c:pt idx="10">
                  <c:v>7.1428571428571425E-2</c:v>
                </c:pt>
                <c:pt idx="11">
                  <c:v>0.21428571428571427</c:v>
                </c:pt>
                <c:pt idx="12">
                  <c:v>0.2857142857142857</c:v>
                </c:pt>
                <c:pt idx="13">
                  <c:v>0.35714285714285715</c:v>
                </c:pt>
                <c:pt idx="14">
                  <c:v>0.45238095238095238</c:v>
                </c:pt>
                <c:pt idx="15">
                  <c:v>0.66666666666666663</c:v>
                </c:pt>
                <c:pt idx="16">
                  <c:v>0.40476190476190477</c:v>
                </c:pt>
                <c:pt idx="17">
                  <c:v>0.54761904761904767</c:v>
                </c:pt>
                <c:pt idx="18">
                  <c:v>0.30952380952380953</c:v>
                </c:pt>
                <c:pt idx="19">
                  <c:v>0.69047619047619047</c:v>
                </c:pt>
                <c:pt idx="20">
                  <c:v>0.42857142857142855</c:v>
                </c:pt>
                <c:pt idx="21">
                  <c:v>0.26190476190476192</c:v>
                </c:pt>
                <c:pt idx="22">
                  <c:v>0.21428571428571427</c:v>
                </c:pt>
                <c:pt idx="23">
                  <c:v>0.2857142857142857</c:v>
                </c:pt>
                <c:pt idx="24">
                  <c:v>4.7619047619047616E-2</c:v>
                </c:pt>
                <c:pt idx="25">
                  <c:v>7.1428571428571425E-2</c:v>
                </c:pt>
                <c:pt idx="26">
                  <c:v>7.1428571428571425E-2</c:v>
                </c:pt>
              </c:numCache>
            </c:numRef>
          </c:val>
          <c:smooth val="0"/>
        </c:ser>
        <c:ser>
          <c:idx val="1"/>
          <c:order val="1"/>
          <c:tx>
            <c:v>other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'curated no lag bad'!$A$2:$A$28</c:f>
              <c:numCache>
                <c:formatCode>m/d/yyyy\ h:mm</c:formatCode>
                <c:ptCount val="27"/>
                <c:pt idx="0">
                  <c:v>41791</c:v>
                </c:pt>
                <c:pt idx="1">
                  <c:v>41798</c:v>
                </c:pt>
                <c:pt idx="2">
                  <c:v>41805</c:v>
                </c:pt>
                <c:pt idx="3">
                  <c:v>41812</c:v>
                </c:pt>
                <c:pt idx="4">
                  <c:v>41819</c:v>
                </c:pt>
                <c:pt idx="5">
                  <c:v>41826</c:v>
                </c:pt>
                <c:pt idx="6">
                  <c:v>41833</c:v>
                </c:pt>
                <c:pt idx="7">
                  <c:v>41840</c:v>
                </c:pt>
                <c:pt idx="8">
                  <c:v>41847</c:v>
                </c:pt>
                <c:pt idx="9">
                  <c:v>41854</c:v>
                </c:pt>
                <c:pt idx="10">
                  <c:v>41861</c:v>
                </c:pt>
                <c:pt idx="11">
                  <c:v>41868</c:v>
                </c:pt>
                <c:pt idx="12">
                  <c:v>41875</c:v>
                </c:pt>
                <c:pt idx="13">
                  <c:v>41882</c:v>
                </c:pt>
                <c:pt idx="14">
                  <c:v>41889</c:v>
                </c:pt>
                <c:pt idx="15">
                  <c:v>41896</c:v>
                </c:pt>
                <c:pt idx="16">
                  <c:v>41903</c:v>
                </c:pt>
                <c:pt idx="17">
                  <c:v>41910</c:v>
                </c:pt>
                <c:pt idx="18">
                  <c:v>41917</c:v>
                </c:pt>
                <c:pt idx="19">
                  <c:v>41924</c:v>
                </c:pt>
                <c:pt idx="20">
                  <c:v>41931</c:v>
                </c:pt>
                <c:pt idx="21">
                  <c:v>41938</c:v>
                </c:pt>
                <c:pt idx="22">
                  <c:v>41945</c:v>
                </c:pt>
                <c:pt idx="23">
                  <c:v>41952</c:v>
                </c:pt>
                <c:pt idx="24">
                  <c:v>41973</c:v>
                </c:pt>
                <c:pt idx="25">
                  <c:v>41980</c:v>
                </c:pt>
                <c:pt idx="26">
                  <c:v>41994</c:v>
                </c:pt>
              </c:numCache>
            </c:numRef>
          </c:cat>
          <c:val>
            <c:numRef>
              <c:f>'curated no lag bad'!$O$2:$O$28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2.3809523809523808E-2</c:v>
                </c:pt>
                <c:pt idx="6">
                  <c:v>7.1428571428571425E-2</c:v>
                </c:pt>
                <c:pt idx="7">
                  <c:v>9.5238095238095233E-2</c:v>
                </c:pt>
                <c:pt idx="8">
                  <c:v>2.3809523809523808E-2</c:v>
                </c:pt>
                <c:pt idx="9">
                  <c:v>0.11904761904761904</c:v>
                </c:pt>
                <c:pt idx="10">
                  <c:v>7.1428571428571425E-2</c:v>
                </c:pt>
                <c:pt idx="11">
                  <c:v>9.5238095238095233E-2</c:v>
                </c:pt>
                <c:pt idx="12">
                  <c:v>0.19047619047619047</c:v>
                </c:pt>
                <c:pt idx="13">
                  <c:v>0.38095238095238093</c:v>
                </c:pt>
                <c:pt idx="14">
                  <c:v>0.23809523809523808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0.45238095238095238</c:v>
                </c:pt>
                <c:pt idx="18">
                  <c:v>0.23809523809523808</c:v>
                </c:pt>
                <c:pt idx="19">
                  <c:v>0.21428571428571427</c:v>
                </c:pt>
                <c:pt idx="20">
                  <c:v>0.14285714285714285</c:v>
                </c:pt>
                <c:pt idx="21">
                  <c:v>9.5238095238095233E-2</c:v>
                </c:pt>
                <c:pt idx="22">
                  <c:v>9.5238095238095233E-2</c:v>
                </c:pt>
                <c:pt idx="23">
                  <c:v>2.3809523809523808E-2</c:v>
                </c:pt>
                <c:pt idx="24">
                  <c:v>0</c:v>
                </c:pt>
                <c:pt idx="25">
                  <c:v>0</c:v>
                </c:pt>
                <c:pt idx="26">
                  <c:v>4.7619047619047616E-2</c:v>
                </c:pt>
              </c:numCache>
            </c:numRef>
          </c:val>
          <c:smooth val="0"/>
        </c:ser>
        <c:ser>
          <c:idx val="2"/>
          <c:order val="2"/>
          <c:tx>
            <c:v>symptoms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bad'!$P$2:$P$28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2.3809523809523808E-2</c:v>
                </c:pt>
                <c:pt idx="8">
                  <c:v>0.16666666666666666</c:v>
                </c:pt>
                <c:pt idx="9">
                  <c:v>4.7619047619047616E-2</c:v>
                </c:pt>
                <c:pt idx="10">
                  <c:v>4.7619047619047616E-2</c:v>
                </c:pt>
                <c:pt idx="11">
                  <c:v>9.5238095238095233E-2</c:v>
                </c:pt>
                <c:pt idx="12">
                  <c:v>0.11904761904761904</c:v>
                </c:pt>
                <c:pt idx="13">
                  <c:v>0.26190476190476192</c:v>
                </c:pt>
                <c:pt idx="14">
                  <c:v>2.3809523809523808E-2</c:v>
                </c:pt>
                <c:pt idx="15">
                  <c:v>0.19047619047619047</c:v>
                </c:pt>
                <c:pt idx="16">
                  <c:v>0.14285714285714285</c:v>
                </c:pt>
                <c:pt idx="17">
                  <c:v>0.30952380952380953</c:v>
                </c:pt>
                <c:pt idx="18">
                  <c:v>0.11904761904761904</c:v>
                </c:pt>
                <c:pt idx="19">
                  <c:v>4.7619047619047616E-2</c:v>
                </c:pt>
                <c:pt idx="20">
                  <c:v>7.1428571428571425E-2</c:v>
                </c:pt>
                <c:pt idx="21">
                  <c:v>4.7619047619047616E-2</c:v>
                </c:pt>
                <c:pt idx="22">
                  <c:v>0</c:v>
                </c:pt>
                <c:pt idx="23">
                  <c:v>4.7619047619047616E-2</c:v>
                </c:pt>
                <c:pt idx="24">
                  <c:v>2.3809523809523808E-2</c:v>
                </c:pt>
                <c:pt idx="25">
                  <c:v>0</c:v>
                </c:pt>
                <c:pt idx="26">
                  <c:v>7.1428571428571425E-2</c:v>
                </c:pt>
              </c:numCache>
            </c:numRef>
          </c:val>
          <c:smooth val="0"/>
        </c:ser>
        <c:ser>
          <c:idx val="3"/>
          <c:order val="3"/>
          <c:tx>
            <c:v>news and awareness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bad'!$Q$2:$Q$28</c:f>
              <c:numCache>
                <c:formatCode>General</c:formatCode>
                <c:ptCount val="27"/>
                <c:pt idx="0">
                  <c:v>2.3809523809523808E-2</c:v>
                </c:pt>
                <c:pt idx="1">
                  <c:v>0</c:v>
                </c:pt>
                <c:pt idx="2">
                  <c:v>7.1428571428571425E-2</c:v>
                </c:pt>
                <c:pt idx="3">
                  <c:v>9.5238095238095233E-2</c:v>
                </c:pt>
                <c:pt idx="4">
                  <c:v>2.3809523809523808E-2</c:v>
                </c:pt>
                <c:pt idx="5">
                  <c:v>4.7619047619047616E-2</c:v>
                </c:pt>
                <c:pt idx="6">
                  <c:v>0.23809523809523808</c:v>
                </c:pt>
                <c:pt idx="7">
                  <c:v>0.16666666666666666</c:v>
                </c:pt>
                <c:pt idx="8">
                  <c:v>0.40476190476190477</c:v>
                </c:pt>
                <c:pt idx="9">
                  <c:v>0.23809523809523808</c:v>
                </c:pt>
                <c:pt idx="10">
                  <c:v>0.11904761904761904</c:v>
                </c:pt>
                <c:pt idx="11">
                  <c:v>0.11904761904761904</c:v>
                </c:pt>
                <c:pt idx="12">
                  <c:v>9.5238095238095233E-2</c:v>
                </c:pt>
                <c:pt idx="13">
                  <c:v>0.19047619047619047</c:v>
                </c:pt>
                <c:pt idx="14">
                  <c:v>7.1428571428571425E-2</c:v>
                </c:pt>
                <c:pt idx="15">
                  <c:v>2.3809523809523808E-2</c:v>
                </c:pt>
                <c:pt idx="16">
                  <c:v>9.5238095238095233E-2</c:v>
                </c:pt>
                <c:pt idx="17">
                  <c:v>0.33333333333333331</c:v>
                </c:pt>
                <c:pt idx="18">
                  <c:v>0.40476190476190477</c:v>
                </c:pt>
                <c:pt idx="19">
                  <c:v>2.3809523809523808E-2</c:v>
                </c:pt>
                <c:pt idx="20">
                  <c:v>0.16666666666666666</c:v>
                </c:pt>
                <c:pt idx="21">
                  <c:v>0.14285714285714285</c:v>
                </c:pt>
                <c:pt idx="22">
                  <c:v>4.7619047619047616E-2</c:v>
                </c:pt>
                <c:pt idx="23">
                  <c:v>0</c:v>
                </c:pt>
                <c:pt idx="24">
                  <c:v>2.3809523809523808E-2</c:v>
                </c:pt>
                <c:pt idx="25">
                  <c:v>4.7619047619047616E-2</c:v>
                </c:pt>
                <c:pt idx="2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cdc and gov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bad'!$R$2:$R$28</c:f>
              <c:numCache>
                <c:formatCode>General</c:formatCode>
                <c:ptCount val="27"/>
                <c:pt idx="0">
                  <c:v>2.3809523809523808E-2</c:v>
                </c:pt>
                <c:pt idx="1">
                  <c:v>0</c:v>
                </c:pt>
                <c:pt idx="2">
                  <c:v>4.7619047619047616E-2</c:v>
                </c:pt>
                <c:pt idx="3">
                  <c:v>9.5238095238095233E-2</c:v>
                </c:pt>
                <c:pt idx="4">
                  <c:v>7.1428571428571425E-2</c:v>
                </c:pt>
                <c:pt idx="5">
                  <c:v>2.3809523809523808E-2</c:v>
                </c:pt>
                <c:pt idx="6">
                  <c:v>0.30952380952380953</c:v>
                </c:pt>
                <c:pt idx="7">
                  <c:v>0.11904761904761904</c:v>
                </c:pt>
                <c:pt idx="8">
                  <c:v>0</c:v>
                </c:pt>
                <c:pt idx="9">
                  <c:v>9.5238095238095233E-2</c:v>
                </c:pt>
                <c:pt idx="10">
                  <c:v>0.11904761904761904</c:v>
                </c:pt>
                <c:pt idx="11">
                  <c:v>9.5238095238095233E-2</c:v>
                </c:pt>
                <c:pt idx="12">
                  <c:v>7.1428571428571425E-2</c:v>
                </c:pt>
                <c:pt idx="13">
                  <c:v>0</c:v>
                </c:pt>
                <c:pt idx="14">
                  <c:v>0</c:v>
                </c:pt>
                <c:pt idx="15">
                  <c:v>0.11904761904761904</c:v>
                </c:pt>
                <c:pt idx="16">
                  <c:v>0.11904761904761904</c:v>
                </c:pt>
                <c:pt idx="17">
                  <c:v>4.7619047619047616E-2</c:v>
                </c:pt>
                <c:pt idx="18">
                  <c:v>0.11904761904761904</c:v>
                </c:pt>
                <c:pt idx="19">
                  <c:v>2.3809523809523808E-2</c:v>
                </c:pt>
                <c:pt idx="20">
                  <c:v>2.3809523809523808E-2</c:v>
                </c:pt>
                <c:pt idx="21">
                  <c:v>0</c:v>
                </c:pt>
                <c:pt idx="22">
                  <c:v>0</c:v>
                </c:pt>
                <c:pt idx="23">
                  <c:v>4.7619047619047616E-2</c:v>
                </c:pt>
                <c:pt idx="24">
                  <c:v>2.3809523809523808E-2</c:v>
                </c:pt>
                <c:pt idx="25">
                  <c:v>0</c:v>
                </c:pt>
                <c:pt idx="26">
                  <c:v>4.7619047619047616E-2</c:v>
                </c:pt>
              </c:numCache>
            </c:numRef>
          </c:val>
          <c:smooth val="0"/>
        </c:ser>
        <c:ser>
          <c:idx val="5"/>
          <c:order val="5"/>
          <c:tx>
            <c:v>irrelevant with jokes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bad'!$S$2:$S$28</c:f>
              <c:numCache>
                <c:formatCode>General</c:formatCode>
                <c:ptCount val="27"/>
                <c:pt idx="0">
                  <c:v>4.7619047619047616E-2</c:v>
                </c:pt>
                <c:pt idx="1">
                  <c:v>2.3809523809523808E-2</c:v>
                </c:pt>
                <c:pt idx="2">
                  <c:v>0</c:v>
                </c:pt>
                <c:pt idx="3">
                  <c:v>4.7619047619047616E-2</c:v>
                </c:pt>
                <c:pt idx="4">
                  <c:v>0</c:v>
                </c:pt>
                <c:pt idx="5">
                  <c:v>0.11904761904761904</c:v>
                </c:pt>
                <c:pt idx="6">
                  <c:v>0.11904761904761904</c:v>
                </c:pt>
                <c:pt idx="7">
                  <c:v>0.23809523809523808</c:v>
                </c:pt>
                <c:pt idx="8">
                  <c:v>0.2857142857142857</c:v>
                </c:pt>
                <c:pt idx="9">
                  <c:v>0.35714285714285715</c:v>
                </c:pt>
                <c:pt idx="10">
                  <c:v>0.16666666666666666</c:v>
                </c:pt>
                <c:pt idx="11">
                  <c:v>0.30952380952380953</c:v>
                </c:pt>
                <c:pt idx="12">
                  <c:v>0.26190476190476192</c:v>
                </c:pt>
                <c:pt idx="13">
                  <c:v>0.42857142857142855</c:v>
                </c:pt>
                <c:pt idx="14">
                  <c:v>0.52380952380952384</c:v>
                </c:pt>
                <c:pt idx="15">
                  <c:v>0.42857142857142855</c:v>
                </c:pt>
                <c:pt idx="16">
                  <c:v>0.7857142857142857</c:v>
                </c:pt>
                <c:pt idx="17">
                  <c:v>1.1904761904761905</c:v>
                </c:pt>
                <c:pt idx="18">
                  <c:v>1.7380952380952381</c:v>
                </c:pt>
                <c:pt idx="19">
                  <c:v>0.35714285714285715</c:v>
                </c:pt>
                <c:pt idx="20">
                  <c:v>0.38095238095238093</c:v>
                </c:pt>
                <c:pt idx="21">
                  <c:v>0.30952380952380953</c:v>
                </c:pt>
                <c:pt idx="22">
                  <c:v>0.2857142857142857</c:v>
                </c:pt>
                <c:pt idx="23">
                  <c:v>0.19047619047619047</c:v>
                </c:pt>
                <c:pt idx="24">
                  <c:v>2.3809523809523808E-2</c:v>
                </c:pt>
                <c:pt idx="25">
                  <c:v>2.3809523809523808E-2</c:v>
                </c:pt>
                <c:pt idx="26">
                  <c:v>0.16666666666666666</c:v>
                </c:pt>
              </c:numCache>
            </c:numRef>
          </c:val>
          <c:smooth val="0"/>
        </c:ser>
        <c:ser>
          <c:idx val="6"/>
          <c:order val="6"/>
          <c:tx>
            <c:v>other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bad'!$T$2:$T$28</c:f>
              <c:numCache>
                <c:formatCode>General</c:formatCode>
                <c:ptCount val="27"/>
                <c:pt idx="0">
                  <c:v>2.3809523809523808E-2</c:v>
                </c:pt>
                <c:pt idx="1">
                  <c:v>0</c:v>
                </c:pt>
                <c:pt idx="2">
                  <c:v>2.3809523809523808E-2</c:v>
                </c:pt>
                <c:pt idx="3">
                  <c:v>0</c:v>
                </c:pt>
                <c:pt idx="4">
                  <c:v>2.3809523809523808E-2</c:v>
                </c:pt>
                <c:pt idx="5">
                  <c:v>4.7619047619047616E-2</c:v>
                </c:pt>
                <c:pt idx="6">
                  <c:v>0.35714285714285715</c:v>
                </c:pt>
                <c:pt idx="7">
                  <c:v>0.35714285714285715</c:v>
                </c:pt>
                <c:pt idx="8">
                  <c:v>0.23809523809523808</c:v>
                </c:pt>
                <c:pt idx="9">
                  <c:v>0.16666666666666666</c:v>
                </c:pt>
                <c:pt idx="10">
                  <c:v>0.35714285714285715</c:v>
                </c:pt>
                <c:pt idx="11">
                  <c:v>0.2857142857142857</c:v>
                </c:pt>
                <c:pt idx="12">
                  <c:v>0.23809523809523808</c:v>
                </c:pt>
                <c:pt idx="13">
                  <c:v>0.42857142857142855</c:v>
                </c:pt>
                <c:pt idx="14">
                  <c:v>0.76190476190476186</c:v>
                </c:pt>
                <c:pt idx="15">
                  <c:v>0.59523809523809523</c:v>
                </c:pt>
                <c:pt idx="16">
                  <c:v>0.83333333333333337</c:v>
                </c:pt>
                <c:pt idx="17">
                  <c:v>1.6428571428571428</c:v>
                </c:pt>
                <c:pt idx="18">
                  <c:v>0.61904761904761907</c:v>
                </c:pt>
                <c:pt idx="19">
                  <c:v>0.40476190476190477</c:v>
                </c:pt>
                <c:pt idx="20">
                  <c:v>0.26190476190476192</c:v>
                </c:pt>
                <c:pt idx="21">
                  <c:v>0.2857142857142857</c:v>
                </c:pt>
                <c:pt idx="22">
                  <c:v>0.11904761904761904</c:v>
                </c:pt>
                <c:pt idx="23">
                  <c:v>0.47619047619047616</c:v>
                </c:pt>
                <c:pt idx="24">
                  <c:v>2.3809523809523808E-2</c:v>
                </c:pt>
                <c:pt idx="25">
                  <c:v>0.11904761904761904</c:v>
                </c:pt>
                <c:pt idx="26">
                  <c:v>0.23809523809523808</c:v>
                </c:pt>
              </c:numCache>
            </c:numRef>
          </c:val>
          <c:smooth val="0"/>
        </c:ser>
        <c:ser>
          <c:idx val="7"/>
          <c:order val="7"/>
          <c:tx>
            <c:v>all reporting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bad'!$U$2:$U$28</c:f>
              <c:numCache>
                <c:formatCode>General</c:formatCode>
                <c:ptCount val="27"/>
                <c:pt idx="0">
                  <c:v>0</c:v>
                </c:pt>
                <c:pt idx="1">
                  <c:v>2.3809523809523808E-2</c:v>
                </c:pt>
                <c:pt idx="2">
                  <c:v>0</c:v>
                </c:pt>
                <c:pt idx="3">
                  <c:v>4.7619047619047616E-2</c:v>
                </c:pt>
                <c:pt idx="4">
                  <c:v>4.7619047619047616E-2</c:v>
                </c:pt>
                <c:pt idx="5">
                  <c:v>2.3809523809523808E-2</c:v>
                </c:pt>
                <c:pt idx="6">
                  <c:v>9.5238095238095233E-2</c:v>
                </c:pt>
                <c:pt idx="7">
                  <c:v>0.23809523809523808</c:v>
                </c:pt>
                <c:pt idx="8">
                  <c:v>0.21428571428571427</c:v>
                </c:pt>
                <c:pt idx="9">
                  <c:v>0.26190476190476192</c:v>
                </c:pt>
                <c:pt idx="10">
                  <c:v>0.14285714285714285</c:v>
                </c:pt>
                <c:pt idx="11">
                  <c:v>0.30952380952380953</c:v>
                </c:pt>
                <c:pt idx="12">
                  <c:v>0.47619047619047616</c:v>
                </c:pt>
                <c:pt idx="13">
                  <c:v>0.73809523809523814</c:v>
                </c:pt>
                <c:pt idx="14">
                  <c:v>0.69047619047619047</c:v>
                </c:pt>
                <c:pt idx="15">
                  <c:v>1</c:v>
                </c:pt>
                <c:pt idx="16">
                  <c:v>0.73809523809523814</c:v>
                </c:pt>
                <c:pt idx="17">
                  <c:v>1</c:v>
                </c:pt>
                <c:pt idx="18">
                  <c:v>0.54761904761904767</c:v>
                </c:pt>
                <c:pt idx="19">
                  <c:v>0.90476190476190477</c:v>
                </c:pt>
                <c:pt idx="20">
                  <c:v>0.5714285714285714</c:v>
                </c:pt>
                <c:pt idx="21">
                  <c:v>0.35714285714285715</c:v>
                </c:pt>
                <c:pt idx="22">
                  <c:v>0.30952380952380953</c:v>
                </c:pt>
                <c:pt idx="23">
                  <c:v>0.30952380952380953</c:v>
                </c:pt>
                <c:pt idx="24">
                  <c:v>4.7619047619047616E-2</c:v>
                </c:pt>
                <c:pt idx="25">
                  <c:v>7.1428571428571425E-2</c:v>
                </c:pt>
                <c:pt idx="26">
                  <c:v>0.11904761904761904</c:v>
                </c:pt>
              </c:numCache>
            </c:numRef>
          </c:val>
          <c:smooth val="0"/>
        </c:ser>
        <c:ser>
          <c:idx val="8"/>
          <c:order val="8"/>
          <c:tx>
            <c:v>all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bad'!$X$2:$X$28</c:f>
              <c:numCache>
                <c:formatCode>General</c:formatCode>
                <c:ptCount val="27"/>
                <c:pt idx="0">
                  <c:v>2.6315789473684209E-2</c:v>
                </c:pt>
                <c:pt idx="1">
                  <c:v>1.0526315789473684E-2</c:v>
                </c:pt>
                <c:pt idx="2">
                  <c:v>3.1578947368421054E-2</c:v>
                </c:pt>
                <c:pt idx="3">
                  <c:v>6.3157894736842107E-2</c:v>
                </c:pt>
                <c:pt idx="4">
                  <c:v>3.6842105263157891E-2</c:v>
                </c:pt>
                <c:pt idx="5">
                  <c:v>5.7894736842105263E-2</c:v>
                </c:pt>
                <c:pt idx="6">
                  <c:v>0.24736842105263157</c:v>
                </c:pt>
                <c:pt idx="7">
                  <c:v>0.25263157894736843</c:v>
                </c:pt>
                <c:pt idx="8">
                  <c:v>0.28947368421052633</c:v>
                </c:pt>
                <c:pt idx="9">
                  <c:v>0.25789473684210529</c:v>
                </c:pt>
                <c:pt idx="10">
                  <c:v>0.21052631578947367</c:v>
                </c:pt>
                <c:pt idx="11">
                  <c:v>0.26842105263157895</c:v>
                </c:pt>
                <c:pt idx="12">
                  <c:v>0.27894736842105261</c:v>
                </c:pt>
                <c:pt idx="13">
                  <c:v>0.45263157894736844</c:v>
                </c:pt>
                <c:pt idx="14">
                  <c:v>0.45789473684210524</c:v>
                </c:pt>
                <c:pt idx="15">
                  <c:v>0.52105263157894732</c:v>
                </c:pt>
                <c:pt idx="16">
                  <c:v>0.6</c:v>
                </c:pt>
                <c:pt idx="17">
                  <c:v>1</c:v>
                </c:pt>
                <c:pt idx="18">
                  <c:v>0.78421052631578947</c:v>
                </c:pt>
                <c:pt idx="19">
                  <c:v>0.38947368421052631</c:v>
                </c:pt>
                <c:pt idx="20">
                  <c:v>0.32631578947368423</c:v>
                </c:pt>
                <c:pt idx="21">
                  <c:v>0.25263157894736843</c:v>
                </c:pt>
                <c:pt idx="22">
                  <c:v>0.16842105263157894</c:v>
                </c:pt>
                <c:pt idx="23">
                  <c:v>0.23684210526315788</c:v>
                </c:pt>
                <c:pt idx="24">
                  <c:v>3.6842105263157891E-2</c:v>
                </c:pt>
                <c:pt idx="25">
                  <c:v>5.7894736842105263E-2</c:v>
                </c:pt>
                <c:pt idx="26">
                  <c:v>0.14210526315789473</c:v>
                </c:pt>
              </c:numCache>
            </c:numRef>
          </c:val>
          <c:smooth val="0"/>
        </c:ser>
        <c:ser>
          <c:idx val="9"/>
          <c:order val="9"/>
          <c:tx>
            <c:v>new suspected cases lagged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bad'!$Z$2:$Z$28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2.9869477911646587E-2</c:v>
                </c:pt>
                <c:pt idx="4">
                  <c:v>1.5311244979919678E-2</c:v>
                </c:pt>
                <c:pt idx="5">
                  <c:v>3.03714859437751E-2</c:v>
                </c:pt>
                <c:pt idx="6">
                  <c:v>5.0702811244979919E-2</c:v>
                </c:pt>
                <c:pt idx="7">
                  <c:v>3.5140562248995984E-2</c:v>
                </c:pt>
                <c:pt idx="8">
                  <c:v>9.7891566265060237E-2</c:v>
                </c:pt>
                <c:pt idx="9">
                  <c:v>0.14131526104417672</c:v>
                </c:pt>
                <c:pt idx="10">
                  <c:v>0.23920682730923695</c:v>
                </c:pt>
                <c:pt idx="11">
                  <c:v>0.29467871485943775</c:v>
                </c:pt>
                <c:pt idx="12">
                  <c:v>8.9357429718875503E-2</c:v>
                </c:pt>
                <c:pt idx="13">
                  <c:v>0.19126506024096385</c:v>
                </c:pt>
                <c:pt idx="14">
                  <c:v>0.13303212851405621</c:v>
                </c:pt>
                <c:pt idx="15">
                  <c:v>0.22740963855421686</c:v>
                </c:pt>
                <c:pt idx="16">
                  <c:v>0.25828313253012047</c:v>
                </c:pt>
                <c:pt idx="17">
                  <c:v>0.18323293172690763</c:v>
                </c:pt>
                <c:pt idx="18">
                  <c:v>0.61169678714859432</c:v>
                </c:pt>
                <c:pt idx="19">
                  <c:v>0.34638554216867468</c:v>
                </c:pt>
                <c:pt idx="20">
                  <c:v>0.34412650602409639</c:v>
                </c:pt>
                <c:pt idx="21">
                  <c:v>0.34211847389558231</c:v>
                </c:pt>
                <c:pt idx="22">
                  <c:v>0.29191767068273095</c:v>
                </c:pt>
                <c:pt idx="23">
                  <c:v>0.26004016064257029</c:v>
                </c:pt>
                <c:pt idx="24">
                  <c:v>1</c:v>
                </c:pt>
                <c:pt idx="25">
                  <c:v>0.42143574297188757</c:v>
                </c:pt>
                <c:pt idx="26">
                  <c:v>0.41691767068273095</c:v>
                </c:pt>
              </c:numCache>
            </c:numRef>
          </c:val>
          <c:smooth val="0"/>
        </c:ser>
        <c:ser>
          <c:idx val="10"/>
          <c:order val="10"/>
          <c:tx>
            <c:v>self + other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bad'!$V$2:$V$28</c:f>
              <c:numCache>
                <c:formatCode>General</c:formatCode>
                <c:ptCount val="27"/>
                <c:pt idx="0">
                  <c:v>1.0869565217391304E-2</c:v>
                </c:pt>
                <c:pt idx="1">
                  <c:v>1.0869565217391304E-2</c:v>
                </c:pt>
                <c:pt idx="2">
                  <c:v>1.0869565217391304E-2</c:v>
                </c:pt>
                <c:pt idx="3">
                  <c:v>2.1739130434782608E-2</c:v>
                </c:pt>
                <c:pt idx="4">
                  <c:v>3.2608695652173912E-2</c:v>
                </c:pt>
                <c:pt idx="5">
                  <c:v>2.1739130434782608E-2</c:v>
                </c:pt>
                <c:pt idx="6">
                  <c:v>0.17391304347826086</c:v>
                </c:pt>
                <c:pt idx="7">
                  <c:v>0.22826086956521738</c:v>
                </c:pt>
                <c:pt idx="8">
                  <c:v>0.19565217391304349</c:v>
                </c:pt>
                <c:pt idx="9">
                  <c:v>0.14130434782608695</c:v>
                </c:pt>
                <c:pt idx="10">
                  <c:v>0.19565217391304349</c:v>
                </c:pt>
                <c:pt idx="11">
                  <c:v>0.22826086956521738</c:v>
                </c:pt>
                <c:pt idx="12">
                  <c:v>0.2391304347826087</c:v>
                </c:pt>
                <c:pt idx="13">
                  <c:v>0.35869565217391303</c:v>
                </c:pt>
                <c:pt idx="14">
                  <c:v>0.55434782608695654</c:v>
                </c:pt>
                <c:pt idx="15">
                  <c:v>0.57608695652173914</c:v>
                </c:pt>
                <c:pt idx="16">
                  <c:v>0.56521739130434778</c:v>
                </c:pt>
                <c:pt idx="17">
                  <c:v>1</c:v>
                </c:pt>
                <c:pt idx="18">
                  <c:v>0.42391304347826086</c:v>
                </c:pt>
                <c:pt idx="19">
                  <c:v>0.5</c:v>
                </c:pt>
                <c:pt idx="20">
                  <c:v>0.31521739130434784</c:v>
                </c:pt>
                <c:pt idx="21">
                  <c:v>0.25</c:v>
                </c:pt>
                <c:pt idx="22">
                  <c:v>0.15217391304347827</c:v>
                </c:pt>
                <c:pt idx="23">
                  <c:v>0.34782608695652173</c:v>
                </c:pt>
                <c:pt idx="24">
                  <c:v>3.2608695652173912E-2</c:v>
                </c:pt>
                <c:pt idx="25">
                  <c:v>8.6956521739130432E-2</c:v>
                </c:pt>
                <c:pt idx="26">
                  <c:v>0.14130434782608695</c:v>
                </c:pt>
              </c:numCache>
            </c:numRef>
          </c:val>
          <c:smooth val="0"/>
        </c:ser>
        <c:ser>
          <c:idx val="11"/>
          <c:order val="11"/>
          <c:tx>
            <c:v>non news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bad'!$W$2:$W$28</c:f>
              <c:numCache>
                <c:formatCode>General</c:formatCode>
                <c:ptCount val="27"/>
                <c:pt idx="0">
                  <c:v>1.7241379310344827E-2</c:v>
                </c:pt>
                <c:pt idx="1">
                  <c:v>1.1494252873563218E-2</c:v>
                </c:pt>
                <c:pt idx="2">
                  <c:v>5.7471264367816091E-3</c:v>
                </c:pt>
                <c:pt idx="3">
                  <c:v>2.2988505747126436E-2</c:v>
                </c:pt>
                <c:pt idx="4">
                  <c:v>1.7241379310344827E-2</c:v>
                </c:pt>
                <c:pt idx="5">
                  <c:v>4.5977011494252873E-2</c:v>
                </c:pt>
                <c:pt idx="6">
                  <c:v>0.13793103448275862</c:v>
                </c:pt>
                <c:pt idx="7">
                  <c:v>0.20689655172413793</c:v>
                </c:pt>
                <c:pt idx="8">
                  <c:v>0.21839080459770116</c:v>
                </c:pt>
                <c:pt idx="9">
                  <c:v>0.20114942528735633</c:v>
                </c:pt>
                <c:pt idx="10">
                  <c:v>0.17241379310344829</c:v>
                </c:pt>
                <c:pt idx="11">
                  <c:v>0.2413793103448276</c:v>
                </c:pt>
                <c:pt idx="12">
                  <c:v>0.26436781609195403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0.53448275862068961</c:v>
                </c:pt>
                <c:pt idx="16">
                  <c:v>0.60344827586206895</c:v>
                </c:pt>
                <c:pt idx="17">
                  <c:v>1</c:v>
                </c:pt>
                <c:pt idx="18">
                  <c:v>0.72988505747126442</c:v>
                </c:pt>
                <c:pt idx="19">
                  <c:v>0.41379310344827586</c:v>
                </c:pt>
                <c:pt idx="20">
                  <c:v>0.31034482758620691</c:v>
                </c:pt>
                <c:pt idx="21">
                  <c:v>0.2413793103448276</c:v>
                </c:pt>
                <c:pt idx="22">
                  <c:v>0.17241379310344829</c:v>
                </c:pt>
                <c:pt idx="23">
                  <c:v>0.2471264367816092</c:v>
                </c:pt>
                <c:pt idx="24">
                  <c:v>2.8735632183908046E-2</c:v>
                </c:pt>
                <c:pt idx="25">
                  <c:v>5.1724137931034482E-2</c:v>
                </c:pt>
                <c:pt idx="26">
                  <c:v>0.14367816091954022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41072"/>
        <c:axId val="481263488"/>
      </c:lineChart>
      <c:dateAx>
        <c:axId val="4408410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63488"/>
        <c:crosses val="autoZero"/>
        <c:auto val="1"/>
        <c:lblOffset val="100"/>
        <c:baseTimeUnit val="days"/>
      </c:dateAx>
      <c:valAx>
        <c:axId val="4812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921095645485308E-2"/>
          <c:y val="2.6533891335622249E-2"/>
          <c:w val="0.837633176222214"/>
          <c:h val="0.64006379849838446"/>
        </c:manualLayout>
      </c:layout>
      <c:lineChart>
        <c:grouping val="standard"/>
        <c:varyColors val="0"/>
        <c:ser>
          <c:idx val="0"/>
          <c:order val="0"/>
          <c:tx>
            <c:v>self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'lagged curated correlations'!$A$2:$A$28</c:f>
              <c:numCache>
                <c:formatCode>m/d/yyyy\ h:mm</c:formatCode>
                <c:ptCount val="27"/>
                <c:pt idx="0">
                  <c:v>41791</c:v>
                </c:pt>
                <c:pt idx="1">
                  <c:v>41798</c:v>
                </c:pt>
                <c:pt idx="2">
                  <c:v>41805</c:v>
                </c:pt>
                <c:pt idx="3">
                  <c:v>41812</c:v>
                </c:pt>
                <c:pt idx="4">
                  <c:v>41819</c:v>
                </c:pt>
                <c:pt idx="5">
                  <c:v>41826</c:v>
                </c:pt>
                <c:pt idx="6">
                  <c:v>41833</c:v>
                </c:pt>
                <c:pt idx="7">
                  <c:v>41840</c:v>
                </c:pt>
                <c:pt idx="8">
                  <c:v>41847</c:v>
                </c:pt>
                <c:pt idx="9">
                  <c:v>41854</c:v>
                </c:pt>
                <c:pt idx="10">
                  <c:v>41861</c:v>
                </c:pt>
                <c:pt idx="11">
                  <c:v>41868</c:v>
                </c:pt>
                <c:pt idx="12">
                  <c:v>41875</c:v>
                </c:pt>
                <c:pt idx="13">
                  <c:v>41882</c:v>
                </c:pt>
                <c:pt idx="14">
                  <c:v>41889</c:v>
                </c:pt>
                <c:pt idx="15">
                  <c:v>41896</c:v>
                </c:pt>
                <c:pt idx="16">
                  <c:v>41903</c:v>
                </c:pt>
                <c:pt idx="17">
                  <c:v>41910</c:v>
                </c:pt>
                <c:pt idx="18">
                  <c:v>41917</c:v>
                </c:pt>
                <c:pt idx="19">
                  <c:v>41924</c:v>
                </c:pt>
                <c:pt idx="20">
                  <c:v>41931</c:v>
                </c:pt>
                <c:pt idx="21">
                  <c:v>41938</c:v>
                </c:pt>
                <c:pt idx="22">
                  <c:v>41945</c:v>
                </c:pt>
                <c:pt idx="23">
                  <c:v>41952</c:v>
                </c:pt>
                <c:pt idx="24">
                  <c:v>41973</c:v>
                </c:pt>
                <c:pt idx="25">
                  <c:v>41980</c:v>
                </c:pt>
                <c:pt idx="26">
                  <c:v>41994</c:v>
                </c:pt>
              </c:numCache>
            </c:numRef>
          </c:cat>
          <c:val>
            <c:numRef>
              <c:f>'lagged curated correlations'!$N$2:$N$28</c:f>
              <c:numCache>
                <c:formatCode>General</c:formatCode>
                <c:ptCount val="27"/>
                <c:pt idx="0">
                  <c:v>0</c:v>
                </c:pt>
                <c:pt idx="1">
                  <c:v>2.3809523809523808E-2</c:v>
                </c:pt>
                <c:pt idx="2">
                  <c:v>0</c:v>
                </c:pt>
                <c:pt idx="3">
                  <c:v>4.7619047619047616E-2</c:v>
                </c:pt>
                <c:pt idx="4">
                  <c:v>4.7619047619047616E-2</c:v>
                </c:pt>
                <c:pt idx="5">
                  <c:v>0</c:v>
                </c:pt>
                <c:pt idx="6">
                  <c:v>2.3809523809523808E-2</c:v>
                </c:pt>
                <c:pt idx="7">
                  <c:v>0.14285714285714285</c:v>
                </c:pt>
                <c:pt idx="8">
                  <c:v>0.19047619047619047</c:v>
                </c:pt>
                <c:pt idx="9">
                  <c:v>0.14285714285714285</c:v>
                </c:pt>
                <c:pt idx="10">
                  <c:v>7.1428571428571425E-2</c:v>
                </c:pt>
                <c:pt idx="11">
                  <c:v>0.21428571428571427</c:v>
                </c:pt>
                <c:pt idx="12">
                  <c:v>0.2857142857142857</c:v>
                </c:pt>
                <c:pt idx="13">
                  <c:v>0.35714285714285715</c:v>
                </c:pt>
                <c:pt idx="14">
                  <c:v>0.45238095238095238</c:v>
                </c:pt>
                <c:pt idx="15">
                  <c:v>0.66666666666666663</c:v>
                </c:pt>
                <c:pt idx="16">
                  <c:v>0.40476190476190477</c:v>
                </c:pt>
                <c:pt idx="17">
                  <c:v>0.54761904761904767</c:v>
                </c:pt>
                <c:pt idx="18">
                  <c:v>0.30952380952380953</c:v>
                </c:pt>
                <c:pt idx="19">
                  <c:v>0.69047619047619047</c:v>
                </c:pt>
                <c:pt idx="20">
                  <c:v>0.42857142857142855</c:v>
                </c:pt>
                <c:pt idx="21">
                  <c:v>0.26190476190476192</c:v>
                </c:pt>
                <c:pt idx="22">
                  <c:v>0.21428571428571427</c:v>
                </c:pt>
                <c:pt idx="23">
                  <c:v>0.2857142857142857</c:v>
                </c:pt>
                <c:pt idx="24">
                  <c:v>4.7619047619047616E-2</c:v>
                </c:pt>
                <c:pt idx="25">
                  <c:v>7.1428571428571425E-2</c:v>
                </c:pt>
                <c:pt idx="26">
                  <c:v>7.1428571428571425E-2</c:v>
                </c:pt>
              </c:numCache>
            </c:numRef>
          </c:val>
          <c:smooth val="0"/>
        </c:ser>
        <c:ser>
          <c:idx val="1"/>
          <c:order val="1"/>
          <c:tx>
            <c:v>other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'lagged curated correlations'!$A$2:$A$28</c:f>
              <c:numCache>
                <c:formatCode>m/d/yyyy\ h:mm</c:formatCode>
                <c:ptCount val="27"/>
                <c:pt idx="0">
                  <c:v>41791</c:v>
                </c:pt>
                <c:pt idx="1">
                  <c:v>41798</c:v>
                </c:pt>
                <c:pt idx="2">
                  <c:v>41805</c:v>
                </c:pt>
                <c:pt idx="3">
                  <c:v>41812</c:v>
                </c:pt>
                <c:pt idx="4">
                  <c:v>41819</c:v>
                </c:pt>
                <c:pt idx="5">
                  <c:v>41826</c:v>
                </c:pt>
                <c:pt idx="6">
                  <c:v>41833</c:v>
                </c:pt>
                <c:pt idx="7">
                  <c:v>41840</c:v>
                </c:pt>
                <c:pt idx="8">
                  <c:v>41847</c:v>
                </c:pt>
                <c:pt idx="9">
                  <c:v>41854</c:v>
                </c:pt>
                <c:pt idx="10">
                  <c:v>41861</c:v>
                </c:pt>
                <c:pt idx="11">
                  <c:v>41868</c:v>
                </c:pt>
                <c:pt idx="12">
                  <c:v>41875</c:v>
                </c:pt>
                <c:pt idx="13">
                  <c:v>41882</c:v>
                </c:pt>
                <c:pt idx="14">
                  <c:v>41889</c:v>
                </c:pt>
                <c:pt idx="15">
                  <c:v>41896</c:v>
                </c:pt>
                <c:pt idx="16">
                  <c:v>41903</c:v>
                </c:pt>
                <c:pt idx="17">
                  <c:v>41910</c:v>
                </c:pt>
                <c:pt idx="18">
                  <c:v>41917</c:v>
                </c:pt>
                <c:pt idx="19">
                  <c:v>41924</c:v>
                </c:pt>
                <c:pt idx="20">
                  <c:v>41931</c:v>
                </c:pt>
                <c:pt idx="21">
                  <c:v>41938</c:v>
                </c:pt>
                <c:pt idx="22">
                  <c:v>41945</c:v>
                </c:pt>
                <c:pt idx="23">
                  <c:v>41952</c:v>
                </c:pt>
                <c:pt idx="24">
                  <c:v>41973</c:v>
                </c:pt>
                <c:pt idx="25">
                  <c:v>41980</c:v>
                </c:pt>
                <c:pt idx="26">
                  <c:v>41994</c:v>
                </c:pt>
              </c:numCache>
            </c:numRef>
          </c:cat>
          <c:val>
            <c:numRef>
              <c:f>'lagged curated correlations'!$O$2:$O$28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2.3809523809523808E-2</c:v>
                </c:pt>
                <c:pt idx="6">
                  <c:v>7.1428571428571425E-2</c:v>
                </c:pt>
                <c:pt idx="7">
                  <c:v>9.5238095238095233E-2</c:v>
                </c:pt>
                <c:pt idx="8">
                  <c:v>2.3809523809523808E-2</c:v>
                </c:pt>
                <c:pt idx="9">
                  <c:v>0.11904761904761904</c:v>
                </c:pt>
                <c:pt idx="10">
                  <c:v>7.1428571428571425E-2</c:v>
                </c:pt>
                <c:pt idx="11">
                  <c:v>9.5238095238095233E-2</c:v>
                </c:pt>
                <c:pt idx="12">
                  <c:v>0.19047619047619047</c:v>
                </c:pt>
                <c:pt idx="13">
                  <c:v>0.38095238095238093</c:v>
                </c:pt>
                <c:pt idx="14">
                  <c:v>0.23809523809523808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0.45238095238095238</c:v>
                </c:pt>
                <c:pt idx="18">
                  <c:v>0.23809523809523808</c:v>
                </c:pt>
                <c:pt idx="19">
                  <c:v>0.21428571428571427</c:v>
                </c:pt>
                <c:pt idx="20">
                  <c:v>0.14285714285714285</c:v>
                </c:pt>
                <c:pt idx="21">
                  <c:v>9.5238095238095233E-2</c:v>
                </c:pt>
                <c:pt idx="22">
                  <c:v>9.5238095238095233E-2</c:v>
                </c:pt>
                <c:pt idx="23">
                  <c:v>2.3809523809523808E-2</c:v>
                </c:pt>
                <c:pt idx="24">
                  <c:v>0</c:v>
                </c:pt>
                <c:pt idx="25">
                  <c:v>0</c:v>
                </c:pt>
                <c:pt idx="26">
                  <c:v>4.7619047619047616E-2</c:v>
                </c:pt>
              </c:numCache>
            </c:numRef>
          </c:val>
          <c:smooth val="0"/>
        </c:ser>
        <c:ser>
          <c:idx val="2"/>
          <c:order val="2"/>
          <c:tx>
            <c:v>symptoms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correlations'!$P$2:$P$28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2.3809523809523808E-2</c:v>
                </c:pt>
                <c:pt idx="8">
                  <c:v>0.16666666666666666</c:v>
                </c:pt>
                <c:pt idx="9">
                  <c:v>4.7619047619047616E-2</c:v>
                </c:pt>
                <c:pt idx="10">
                  <c:v>4.7619047619047616E-2</c:v>
                </c:pt>
                <c:pt idx="11">
                  <c:v>9.5238095238095233E-2</c:v>
                </c:pt>
                <c:pt idx="12">
                  <c:v>0.11904761904761904</c:v>
                </c:pt>
                <c:pt idx="13">
                  <c:v>0.26190476190476192</c:v>
                </c:pt>
                <c:pt idx="14">
                  <c:v>2.3809523809523808E-2</c:v>
                </c:pt>
                <c:pt idx="15">
                  <c:v>0.19047619047619047</c:v>
                </c:pt>
                <c:pt idx="16">
                  <c:v>0.14285714285714285</c:v>
                </c:pt>
                <c:pt idx="17">
                  <c:v>0.30952380952380953</c:v>
                </c:pt>
                <c:pt idx="18">
                  <c:v>0.11904761904761904</c:v>
                </c:pt>
                <c:pt idx="19">
                  <c:v>4.7619047619047616E-2</c:v>
                </c:pt>
                <c:pt idx="20">
                  <c:v>7.1428571428571425E-2</c:v>
                </c:pt>
                <c:pt idx="21">
                  <c:v>4.7619047619047616E-2</c:v>
                </c:pt>
                <c:pt idx="22">
                  <c:v>0</c:v>
                </c:pt>
                <c:pt idx="23">
                  <c:v>4.7619047619047616E-2</c:v>
                </c:pt>
                <c:pt idx="24">
                  <c:v>2.3809523809523808E-2</c:v>
                </c:pt>
                <c:pt idx="25">
                  <c:v>0</c:v>
                </c:pt>
                <c:pt idx="26">
                  <c:v>7.1428571428571425E-2</c:v>
                </c:pt>
              </c:numCache>
            </c:numRef>
          </c:val>
          <c:smooth val="0"/>
        </c:ser>
        <c:ser>
          <c:idx val="3"/>
          <c:order val="3"/>
          <c:tx>
            <c:v>news and awareness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correlations'!$Q$2:$Q$28</c:f>
              <c:numCache>
                <c:formatCode>General</c:formatCode>
                <c:ptCount val="27"/>
                <c:pt idx="0">
                  <c:v>2.3809523809523808E-2</c:v>
                </c:pt>
                <c:pt idx="1">
                  <c:v>0</c:v>
                </c:pt>
                <c:pt idx="2">
                  <c:v>7.1428571428571425E-2</c:v>
                </c:pt>
                <c:pt idx="3">
                  <c:v>9.5238095238095233E-2</c:v>
                </c:pt>
                <c:pt idx="4">
                  <c:v>2.3809523809523808E-2</c:v>
                </c:pt>
                <c:pt idx="5">
                  <c:v>4.7619047619047616E-2</c:v>
                </c:pt>
                <c:pt idx="6">
                  <c:v>0.23809523809523808</c:v>
                </c:pt>
                <c:pt idx="7">
                  <c:v>0.16666666666666666</c:v>
                </c:pt>
                <c:pt idx="8">
                  <c:v>0.40476190476190477</c:v>
                </c:pt>
                <c:pt idx="9">
                  <c:v>0.23809523809523808</c:v>
                </c:pt>
                <c:pt idx="10">
                  <c:v>0.11904761904761904</c:v>
                </c:pt>
                <c:pt idx="11">
                  <c:v>0.11904761904761904</c:v>
                </c:pt>
                <c:pt idx="12">
                  <c:v>9.5238095238095233E-2</c:v>
                </c:pt>
                <c:pt idx="13">
                  <c:v>0.19047619047619047</c:v>
                </c:pt>
                <c:pt idx="14">
                  <c:v>7.1428571428571425E-2</c:v>
                </c:pt>
                <c:pt idx="15">
                  <c:v>2.3809523809523808E-2</c:v>
                </c:pt>
                <c:pt idx="16">
                  <c:v>9.5238095238095233E-2</c:v>
                </c:pt>
                <c:pt idx="17">
                  <c:v>0.33333333333333331</c:v>
                </c:pt>
                <c:pt idx="18">
                  <c:v>0.40476190476190477</c:v>
                </c:pt>
                <c:pt idx="19">
                  <c:v>2.3809523809523808E-2</c:v>
                </c:pt>
                <c:pt idx="20">
                  <c:v>0.16666666666666666</c:v>
                </c:pt>
                <c:pt idx="21">
                  <c:v>0.14285714285714285</c:v>
                </c:pt>
                <c:pt idx="22">
                  <c:v>4.7619047619047616E-2</c:v>
                </c:pt>
                <c:pt idx="23">
                  <c:v>0</c:v>
                </c:pt>
                <c:pt idx="24">
                  <c:v>2.3809523809523808E-2</c:v>
                </c:pt>
                <c:pt idx="25">
                  <c:v>4.7619047619047616E-2</c:v>
                </c:pt>
                <c:pt idx="2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cdc and gov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correlations'!$R$2:$R$28</c:f>
              <c:numCache>
                <c:formatCode>General</c:formatCode>
                <c:ptCount val="27"/>
                <c:pt idx="0">
                  <c:v>2.3809523809523808E-2</c:v>
                </c:pt>
                <c:pt idx="1">
                  <c:v>0</c:v>
                </c:pt>
                <c:pt idx="2">
                  <c:v>4.7619047619047616E-2</c:v>
                </c:pt>
                <c:pt idx="3">
                  <c:v>9.5238095238095233E-2</c:v>
                </c:pt>
                <c:pt idx="4">
                  <c:v>7.1428571428571425E-2</c:v>
                </c:pt>
                <c:pt idx="5">
                  <c:v>2.3809523809523808E-2</c:v>
                </c:pt>
                <c:pt idx="6">
                  <c:v>0.30952380952380953</c:v>
                </c:pt>
                <c:pt idx="7">
                  <c:v>0.11904761904761904</c:v>
                </c:pt>
                <c:pt idx="8">
                  <c:v>0</c:v>
                </c:pt>
                <c:pt idx="9">
                  <c:v>9.5238095238095233E-2</c:v>
                </c:pt>
                <c:pt idx="10">
                  <c:v>0.11904761904761904</c:v>
                </c:pt>
                <c:pt idx="11">
                  <c:v>9.5238095238095233E-2</c:v>
                </c:pt>
                <c:pt idx="12">
                  <c:v>7.1428571428571425E-2</c:v>
                </c:pt>
                <c:pt idx="13">
                  <c:v>0</c:v>
                </c:pt>
                <c:pt idx="14">
                  <c:v>0</c:v>
                </c:pt>
                <c:pt idx="15">
                  <c:v>0.11904761904761904</c:v>
                </c:pt>
                <c:pt idx="16">
                  <c:v>0.11904761904761904</c:v>
                </c:pt>
                <c:pt idx="17">
                  <c:v>4.7619047619047616E-2</c:v>
                </c:pt>
                <c:pt idx="18">
                  <c:v>0.11904761904761904</c:v>
                </c:pt>
                <c:pt idx="19">
                  <c:v>2.3809523809523808E-2</c:v>
                </c:pt>
                <c:pt idx="20">
                  <c:v>2.3809523809523808E-2</c:v>
                </c:pt>
                <c:pt idx="21">
                  <c:v>0</c:v>
                </c:pt>
                <c:pt idx="22">
                  <c:v>0</c:v>
                </c:pt>
                <c:pt idx="23">
                  <c:v>4.7619047619047616E-2</c:v>
                </c:pt>
                <c:pt idx="24">
                  <c:v>2.3809523809523808E-2</c:v>
                </c:pt>
                <c:pt idx="25">
                  <c:v>0</c:v>
                </c:pt>
                <c:pt idx="26">
                  <c:v>4.7619047619047616E-2</c:v>
                </c:pt>
              </c:numCache>
            </c:numRef>
          </c:val>
          <c:smooth val="0"/>
        </c:ser>
        <c:ser>
          <c:idx val="5"/>
          <c:order val="5"/>
          <c:tx>
            <c:v>irrelevant with jokes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correlations'!$S$2:$S$28</c:f>
              <c:numCache>
                <c:formatCode>General</c:formatCode>
                <c:ptCount val="27"/>
                <c:pt idx="0">
                  <c:v>4.7619047619047616E-2</c:v>
                </c:pt>
                <c:pt idx="1">
                  <c:v>2.3809523809523808E-2</c:v>
                </c:pt>
                <c:pt idx="2">
                  <c:v>0</c:v>
                </c:pt>
                <c:pt idx="3">
                  <c:v>4.7619047619047616E-2</c:v>
                </c:pt>
                <c:pt idx="4">
                  <c:v>0</c:v>
                </c:pt>
                <c:pt idx="5">
                  <c:v>0.11904761904761904</c:v>
                </c:pt>
                <c:pt idx="6">
                  <c:v>0.11904761904761904</c:v>
                </c:pt>
                <c:pt idx="7">
                  <c:v>0.23809523809523808</c:v>
                </c:pt>
                <c:pt idx="8">
                  <c:v>0.2857142857142857</c:v>
                </c:pt>
                <c:pt idx="9">
                  <c:v>0.35714285714285715</c:v>
                </c:pt>
                <c:pt idx="10">
                  <c:v>0.16666666666666666</c:v>
                </c:pt>
                <c:pt idx="11">
                  <c:v>0.30952380952380953</c:v>
                </c:pt>
                <c:pt idx="12">
                  <c:v>0.26190476190476192</c:v>
                </c:pt>
                <c:pt idx="13">
                  <c:v>0.42857142857142855</c:v>
                </c:pt>
                <c:pt idx="14">
                  <c:v>0.52380952380952384</c:v>
                </c:pt>
                <c:pt idx="15">
                  <c:v>0.42857142857142855</c:v>
                </c:pt>
                <c:pt idx="16">
                  <c:v>0.7857142857142857</c:v>
                </c:pt>
                <c:pt idx="17">
                  <c:v>1.1904761904761905</c:v>
                </c:pt>
                <c:pt idx="18">
                  <c:v>1.7380952380952381</c:v>
                </c:pt>
                <c:pt idx="19">
                  <c:v>0.35714285714285715</c:v>
                </c:pt>
                <c:pt idx="20">
                  <c:v>0.38095238095238093</c:v>
                </c:pt>
                <c:pt idx="21">
                  <c:v>0.30952380952380953</c:v>
                </c:pt>
                <c:pt idx="22">
                  <c:v>0.2857142857142857</c:v>
                </c:pt>
                <c:pt idx="23">
                  <c:v>0.19047619047619047</c:v>
                </c:pt>
                <c:pt idx="24">
                  <c:v>2.3809523809523808E-2</c:v>
                </c:pt>
                <c:pt idx="25">
                  <c:v>2.3809523809523808E-2</c:v>
                </c:pt>
                <c:pt idx="26">
                  <c:v>0.16666666666666666</c:v>
                </c:pt>
              </c:numCache>
            </c:numRef>
          </c:val>
          <c:smooth val="0"/>
        </c:ser>
        <c:ser>
          <c:idx val="6"/>
          <c:order val="6"/>
          <c:tx>
            <c:v>other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correlations'!$T$2:$T$28</c:f>
              <c:numCache>
                <c:formatCode>General</c:formatCode>
                <c:ptCount val="27"/>
                <c:pt idx="0">
                  <c:v>2.3809523809523808E-2</c:v>
                </c:pt>
                <c:pt idx="1">
                  <c:v>0</c:v>
                </c:pt>
                <c:pt idx="2">
                  <c:v>2.3809523809523808E-2</c:v>
                </c:pt>
                <c:pt idx="3">
                  <c:v>0</c:v>
                </c:pt>
                <c:pt idx="4">
                  <c:v>2.3809523809523808E-2</c:v>
                </c:pt>
                <c:pt idx="5">
                  <c:v>4.7619047619047616E-2</c:v>
                </c:pt>
                <c:pt idx="6">
                  <c:v>0.35714285714285715</c:v>
                </c:pt>
                <c:pt idx="7">
                  <c:v>0.35714285714285715</c:v>
                </c:pt>
                <c:pt idx="8">
                  <c:v>0.23809523809523808</c:v>
                </c:pt>
                <c:pt idx="9">
                  <c:v>0.16666666666666666</c:v>
                </c:pt>
                <c:pt idx="10">
                  <c:v>0.35714285714285715</c:v>
                </c:pt>
                <c:pt idx="11">
                  <c:v>0.2857142857142857</c:v>
                </c:pt>
                <c:pt idx="12">
                  <c:v>0.23809523809523808</c:v>
                </c:pt>
                <c:pt idx="13">
                  <c:v>0.42857142857142855</c:v>
                </c:pt>
                <c:pt idx="14">
                  <c:v>0.76190476190476186</c:v>
                </c:pt>
                <c:pt idx="15">
                  <c:v>0.59523809523809523</c:v>
                </c:pt>
                <c:pt idx="16">
                  <c:v>0.83333333333333337</c:v>
                </c:pt>
                <c:pt idx="17">
                  <c:v>1.6428571428571428</c:v>
                </c:pt>
                <c:pt idx="18">
                  <c:v>0.61904761904761907</c:v>
                </c:pt>
                <c:pt idx="19">
                  <c:v>0.40476190476190477</c:v>
                </c:pt>
                <c:pt idx="20">
                  <c:v>0.26190476190476192</c:v>
                </c:pt>
                <c:pt idx="21">
                  <c:v>0.2857142857142857</c:v>
                </c:pt>
                <c:pt idx="22">
                  <c:v>0.11904761904761904</c:v>
                </c:pt>
                <c:pt idx="23">
                  <c:v>0.47619047619047616</c:v>
                </c:pt>
                <c:pt idx="24">
                  <c:v>2.3809523809523808E-2</c:v>
                </c:pt>
                <c:pt idx="25">
                  <c:v>0.11904761904761904</c:v>
                </c:pt>
                <c:pt idx="26">
                  <c:v>0.23809523809523808</c:v>
                </c:pt>
              </c:numCache>
            </c:numRef>
          </c:val>
          <c:smooth val="0"/>
        </c:ser>
        <c:ser>
          <c:idx val="7"/>
          <c:order val="7"/>
          <c:tx>
            <c:v>all reporting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correlations'!$U$2:$U$28</c:f>
              <c:numCache>
                <c:formatCode>General</c:formatCode>
                <c:ptCount val="27"/>
                <c:pt idx="0">
                  <c:v>0</c:v>
                </c:pt>
                <c:pt idx="1">
                  <c:v>2.3809523809523808E-2</c:v>
                </c:pt>
                <c:pt idx="2">
                  <c:v>0</c:v>
                </c:pt>
                <c:pt idx="3">
                  <c:v>4.7619047619047616E-2</c:v>
                </c:pt>
                <c:pt idx="4">
                  <c:v>4.7619047619047616E-2</c:v>
                </c:pt>
                <c:pt idx="5">
                  <c:v>2.3809523809523808E-2</c:v>
                </c:pt>
                <c:pt idx="6">
                  <c:v>9.5238095238095233E-2</c:v>
                </c:pt>
                <c:pt idx="7">
                  <c:v>0.23809523809523808</c:v>
                </c:pt>
                <c:pt idx="8">
                  <c:v>0.21428571428571427</c:v>
                </c:pt>
                <c:pt idx="9">
                  <c:v>0.26190476190476192</c:v>
                </c:pt>
                <c:pt idx="10">
                  <c:v>0.14285714285714285</c:v>
                </c:pt>
                <c:pt idx="11">
                  <c:v>0.30952380952380953</c:v>
                </c:pt>
                <c:pt idx="12">
                  <c:v>0.47619047619047616</c:v>
                </c:pt>
                <c:pt idx="13">
                  <c:v>0.73809523809523814</c:v>
                </c:pt>
                <c:pt idx="14">
                  <c:v>0.69047619047619047</c:v>
                </c:pt>
                <c:pt idx="15">
                  <c:v>1</c:v>
                </c:pt>
                <c:pt idx="16">
                  <c:v>0.73809523809523814</c:v>
                </c:pt>
                <c:pt idx="17">
                  <c:v>1</c:v>
                </c:pt>
                <c:pt idx="18">
                  <c:v>0.54761904761904767</c:v>
                </c:pt>
                <c:pt idx="19">
                  <c:v>0.90476190476190477</c:v>
                </c:pt>
                <c:pt idx="20">
                  <c:v>0.5714285714285714</c:v>
                </c:pt>
                <c:pt idx="21">
                  <c:v>0.35714285714285715</c:v>
                </c:pt>
                <c:pt idx="22">
                  <c:v>0.30952380952380953</c:v>
                </c:pt>
                <c:pt idx="23">
                  <c:v>0.30952380952380953</c:v>
                </c:pt>
                <c:pt idx="24">
                  <c:v>4.7619047619047616E-2</c:v>
                </c:pt>
                <c:pt idx="25">
                  <c:v>7.1428571428571425E-2</c:v>
                </c:pt>
                <c:pt idx="26">
                  <c:v>0.11904761904761904</c:v>
                </c:pt>
              </c:numCache>
            </c:numRef>
          </c:val>
          <c:smooth val="0"/>
        </c:ser>
        <c:ser>
          <c:idx val="8"/>
          <c:order val="8"/>
          <c:tx>
            <c:v>all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correlations'!$X$2:$X$28</c:f>
              <c:numCache>
                <c:formatCode>General</c:formatCode>
                <c:ptCount val="27"/>
                <c:pt idx="0">
                  <c:v>2.6315789473684209E-2</c:v>
                </c:pt>
                <c:pt idx="1">
                  <c:v>1.0526315789473684E-2</c:v>
                </c:pt>
                <c:pt idx="2">
                  <c:v>3.1578947368421054E-2</c:v>
                </c:pt>
                <c:pt idx="3">
                  <c:v>6.3157894736842107E-2</c:v>
                </c:pt>
                <c:pt idx="4">
                  <c:v>3.6842105263157891E-2</c:v>
                </c:pt>
                <c:pt idx="5">
                  <c:v>5.7894736842105263E-2</c:v>
                </c:pt>
                <c:pt idx="6">
                  <c:v>0.24736842105263157</c:v>
                </c:pt>
                <c:pt idx="7">
                  <c:v>0.25263157894736843</c:v>
                </c:pt>
                <c:pt idx="8">
                  <c:v>0.28947368421052633</c:v>
                </c:pt>
                <c:pt idx="9">
                  <c:v>0.25789473684210529</c:v>
                </c:pt>
                <c:pt idx="10">
                  <c:v>0.21052631578947367</c:v>
                </c:pt>
                <c:pt idx="11">
                  <c:v>0.26842105263157895</c:v>
                </c:pt>
                <c:pt idx="12">
                  <c:v>0.27894736842105261</c:v>
                </c:pt>
                <c:pt idx="13">
                  <c:v>0.45263157894736844</c:v>
                </c:pt>
                <c:pt idx="14">
                  <c:v>0.45789473684210524</c:v>
                </c:pt>
                <c:pt idx="15">
                  <c:v>0.52105263157894732</c:v>
                </c:pt>
                <c:pt idx="16">
                  <c:v>0.6</c:v>
                </c:pt>
                <c:pt idx="17">
                  <c:v>1</c:v>
                </c:pt>
                <c:pt idx="18">
                  <c:v>0.78421052631578947</c:v>
                </c:pt>
                <c:pt idx="19">
                  <c:v>0.38947368421052631</c:v>
                </c:pt>
                <c:pt idx="20">
                  <c:v>0.32631578947368423</c:v>
                </c:pt>
                <c:pt idx="21">
                  <c:v>0.25263157894736843</c:v>
                </c:pt>
                <c:pt idx="22">
                  <c:v>0.16842105263157894</c:v>
                </c:pt>
                <c:pt idx="23">
                  <c:v>0.23684210526315788</c:v>
                </c:pt>
                <c:pt idx="24">
                  <c:v>3.6842105263157891E-2</c:v>
                </c:pt>
                <c:pt idx="25">
                  <c:v>5.7894736842105263E-2</c:v>
                </c:pt>
                <c:pt idx="26">
                  <c:v>0.14210526315789473</c:v>
                </c:pt>
              </c:numCache>
            </c:numRef>
          </c:val>
          <c:smooth val="0"/>
        </c:ser>
        <c:ser>
          <c:idx val="9"/>
          <c:order val="9"/>
          <c:tx>
            <c:v>new suspected cases lagged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correlations'!$Z$2:$Z$28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2.9869477911646587E-2</c:v>
                </c:pt>
                <c:pt idx="3">
                  <c:v>1.5311244979919678E-2</c:v>
                </c:pt>
                <c:pt idx="4">
                  <c:v>3.03714859437751E-2</c:v>
                </c:pt>
                <c:pt idx="5">
                  <c:v>5.0702811244979919E-2</c:v>
                </c:pt>
                <c:pt idx="6">
                  <c:v>3.5140562248995984E-2</c:v>
                </c:pt>
                <c:pt idx="7">
                  <c:v>9.7891566265060237E-2</c:v>
                </c:pt>
                <c:pt idx="8">
                  <c:v>0.14131526104417672</c:v>
                </c:pt>
                <c:pt idx="9">
                  <c:v>0.23920682730923695</c:v>
                </c:pt>
                <c:pt idx="10">
                  <c:v>0.29467871485943775</c:v>
                </c:pt>
                <c:pt idx="11">
                  <c:v>8.9357429718875503E-2</c:v>
                </c:pt>
                <c:pt idx="12">
                  <c:v>0.19126506024096385</c:v>
                </c:pt>
                <c:pt idx="13">
                  <c:v>0.13303212851405621</c:v>
                </c:pt>
                <c:pt idx="14">
                  <c:v>0.22740963855421686</c:v>
                </c:pt>
                <c:pt idx="15">
                  <c:v>0.25828313253012047</c:v>
                </c:pt>
                <c:pt idx="16">
                  <c:v>0.18323293172690763</c:v>
                </c:pt>
                <c:pt idx="17">
                  <c:v>0.61169678714859432</c:v>
                </c:pt>
                <c:pt idx="18">
                  <c:v>0.34638554216867468</c:v>
                </c:pt>
                <c:pt idx="19">
                  <c:v>0.34412650602409639</c:v>
                </c:pt>
                <c:pt idx="20">
                  <c:v>0.34211847389558231</c:v>
                </c:pt>
                <c:pt idx="21">
                  <c:v>0.29191767068273095</c:v>
                </c:pt>
                <c:pt idx="22">
                  <c:v>0.26004016064257029</c:v>
                </c:pt>
                <c:pt idx="23">
                  <c:v>1</c:v>
                </c:pt>
                <c:pt idx="24">
                  <c:v>0.42143574297188757</c:v>
                </c:pt>
                <c:pt idx="25">
                  <c:v>0.41691767068273095</c:v>
                </c:pt>
                <c:pt idx="26">
                  <c:v>5.9989959839357426E-2</c:v>
                </c:pt>
              </c:numCache>
            </c:numRef>
          </c:val>
          <c:smooth val="0"/>
        </c:ser>
        <c:ser>
          <c:idx val="10"/>
          <c:order val="10"/>
          <c:tx>
            <c:v>self + other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correlations'!$V$2:$V$28</c:f>
              <c:numCache>
                <c:formatCode>General</c:formatCode>
                <c:ptCount val="27"/>
                <c:pt idx="0">
                  <c:v>1.0869565217391304E-2</c:v>
                </c:pt>
                <c:pt idx="1">
                  <c:v>1.0869565217391304E-2</c:v>
                </c:pt>
                <c:pt idx="2">
                  <c:v>1.0869565217391304E-2</c:v>
                </c:pt>
                <c:pt idx="3">
                  <c:v>2.1739130434782608E-2</c:v>
                </c:pt>
                <c:pt idx="4">
                  <c:v>3.2608695652173912E-2</c:v>
                </c:pt>
                <c:pt idx="5">
                  <c:v>2.1739130434782608E-2</c:v>
                </c:pt>
                <c:pt idx="6">
                  <c:v>0.17391304347826086</c:v>
                </c:pt>
                <c:pt idx="7">
                  <c:v>0.22826086956521738</c:v>
                </c:pt>
                <c:pt idx="8">
                  <c:v>0.19565217391304349</c:v>
                </c:pt>
                <c:pt idx="9">
                  <c:v>0.14130434782608695</c:v>
                </c:pt>
                <c:pt idx="10">
                  <c:v>0.19565217391304349</c:v>
                </c:pt>
                <c:pt idx="11">
                  <c:v>0.22826086956521738</c:v>
                </c:pt>
                <c:pt idx="12">
                  <c:v>0.2391304347826087</c:v>
                </c:pt>
                <c:pt idx="13">
                  <c:v>0.35869565217391303</c:v>
                </c:pt>
                <c:pt idx="14">
                  <c:v>0.55434782608695654</c:v>
                </c:pt>
                <c:pt idx="15">
                  <c:v>0.57608695652173914</c:v>
                </c:pt>
                <c:pt idx="16">
                  <c:v>0.56521739130434778</c:v>
                </c:pt>
                <c:pt idx="17">
                  <c:v>1</c:v>
                </c:pt>
                <c:pt idx="18">
                  <c:v>0.42391304347826086</c:v>
                </c:pt>
                <c:pt idx="19">
                  <c:v>0.5</c:v>
                </c:pt>
                <c:pt idx="20">
                  <c:v>0.31521739130434784</c:v>
                </c:pt>
                <c:pt idx="21">
                  <c:v>0.25</c:v>
                </c:pt>
                <c:pt idx="22">
                  <c:v>0.15217391304347827</c:v>
                </c:pt>
                <c:pt idx="23">
                  <c:v>0.34782608695652173</c:v>
                </c:pt>
                <c:pt idx="24">
                  <c:v>3.2608695652173912E-2</c:v>
                </c:pt>
                <c:pt idx="25">
                  <c:v>8.6956521739130432E-2</c:v>
                </c:pt>
                <c:pt idx="26">
                  <c:v>0.14130434782608695</c:v>
                </c:pt>
              </c:numCache>
            </c:numRef>
          </c:val>
          <c:smooth val="0"/>
        </c:ser>
        <c:ser>
          <c:idx val="11"/>
          <c:order val="11"/>
          <c:tx>
            <c:v>non news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correlations'!$W$2:$W$28</c:f>
              <c:numCache>
                <c:formatCode>General</c:formatCode>
                <c:ptCount val="27"/>
                <c:pt idx="0">
                  <c:v>1.7241379310344827E-2</c:v>
                </c:pt>
                <c:pt idx="1">
                  <c:v>1.1494252873563218E-2</c:v>
                </c:pt>
                <c:pt idx="2">
                  <c:v>5.7471264367816091E-3</c:v>
                </c:pt>
                <c:pt idx="3">
                  <c:v>2.2988505747126436E-2</c:v>
                </c:pt>
                <c:pt idx="4">
                  <c:v>1.7241379310344827E-2</c:v>
                </c:pt>
                <c:pt idx="5">
                  <c:v>4.5977011494252873E-2</c:v>
                </c:pt>
                <c:pt idx="6">
                  <c:v>0.13793103448275862</c:v>
                </c:pt>
                <c:pt idx="7">
                  <c:v>0.20689655172413793</c:v>
                </c:pt>
                <c:pt idx="8">
                  <c:v>0.21839080459770116</c:v>
                </c:pt>
                <c:pt idx="9">
                  <c:v>0.20114942528735633</c:v>
                </c:pt>
                <c:pt idx="10">
                  <c:v>0.17241379310344829</c:v>
                </c:pt>
                <c:pt idx="11">
                  <c:v>0.2413793103448276</c:v>
                </c:pt>
                <c:pt idx="12">
                  <c:v>0.26436781609195403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0.53448275862068961</c:v>
                </c:pt>
                <c:pt idx="16">
                  <c:v>0.60344827586206895</c:v>
                </c:pt>
                <c:pt idx="17">
                  <c:v>1</c:v>
                </c:pt>
                <c:pt idx="18">
                  <c:v>0.72988505747126442</c:v>
                </c:pt>
                <c:pt idx="19">
                  <c:v>0.41379310344827586</c:v>
                </c:pt>
                <c:pt idx="20">
                  <c:v>0.31034482758620691</c:v>
                </c:pt>
                <c:pt idx="21">
                  <c:v>0.2413793103448276</c:v>
                </c:pt>
                <c:pt idx="22">
                  <c:v>0.17241379310344829</c:v>
                </c:pt>
                <c:pt idx="23">
                  <c:v>0.2471264367816092</c:v>
                </c:pt>
                <c:pt idx="24">
                  <c:v>2.8735632183908046E-2</c:v>
                </c:pt>
                <c:pt idx="25">
                  <c:v>5.1724137931034482E-2</c:v>
                </c:pt>
                <c:pt idx="26">
                  <c:v>0.14367816091954022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274856"/>
        <c:axId val="481272112"/>
      </c:lineChart>
      <c:dateAx>
        <c:axId val="48127485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72112"/>
        <c:crosses val="autoZero"/>
        <c:auto val="1"/>
        <c:lblOffset val="100"/>
        <c:baseTimeUnit val="days"/>
      </c:dateAx>
      <c:valAx>
        <c:axId val="4812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7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288130</xdr:colOff>
      <xdr:row>3</xdr:row>
      <xdr:rowOff>66674</xdr:rowOff>
    </xdr:from>
    <xdr:to>
      <xdr:col>16</xdr:col>
      <xdr:colOff>326230</xdr:colOff>
      <xdr:row>18</xdr:row>
      <xdr:rowOff>95249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235742</xdr:colOff>
      <xdr:row>34</xdr:row>
      <xdr:rowOff>52387</xdr:rowOff>
    </xdr:from>
    <xdr:to>
      <xdr:col>24</xdr:col>
      <xdr:colOff>519111</xdr:colOff>
      <xdr:row>48</xdr:row>
      <xdr:rowOff>147639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235742</xdr:colOff>
      <xdr:row>34</xdr:row>
      <xdr:rowOff>52387</xdr:rowOff>
    </xdr:from>
    <xdr:to>
      <xdr:col>24</xdr:col>
      <xdr:colOff>519111</xdr:colOff>
      <xdr:row>48</xdr:row>
      <xdr:rowOff>147639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tabSelected="1" topLeftCell="T2" workbookViewId="0">
      <selection activeCell="V2" sqref="V2:AM28"/>
    </sheetView>
  </sheetViews>
  <sheetFormatPr defaultRowHeight="14.25" x14ac:dyDescent="0.45"/>
  <cols>
    <col min="1" max="2" width="14.265625" bestFit="1" customWidth="1"/>
  </cols>
  <sheetData>
    <row r="1" spans="1:39" ht="156.75" x14ac:dyDescent="0.45">
      <c r="A1" t="s">
        <v>1</v>
      </c>
      <c r="B1" t="s">
        <v>3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9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9</v>
      </c>
      <c r="AA1" s="3" t="s">
        <v>44</v>
      </c>
      <c r="AB1" s="3" t="s">
        <v>45</v>
      </c>
      <c r="AC1" s="3" t="s">
        <v>46</v>
      </c>
      <c r="AD1" s="3" t="s">
        <v>47</v>
      </c>
      <c r="AE1" s="3" t="s">
        <v>48</v>
      </c>
      <c r="AF1" s="3" t="s">
        <v>49</v>
      </c>
      <c r="AG1" s="3" t="s">
        <v>50</v>
      </c>
      <c r="AH1" s="3" t="s">
        <v>51</v>
      </c>
      <c r="AI1" s="3" t="s">
        <v>52</v>
      </c>
      <c r="AJ1" s="3" t="s">
        <v>53</v>
      </c>
      <c r="AK1" s="3" t="s">
        <v>54</v>
      </c>
      <c r="AL1" s="3" t="s">
        <v>55</v>
      </c>
      <c r="AM1" s="3" t="s">
        <v>56</v>
      </c>
    </row>
    <row r="2" spans="1:39" x14ac:dyDescent="0.45">
      <c r="A2" s="1">
        <v>41791</v>
      </c>
      <c r="B2" s="1">
        <v>41797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V2">
        <f>C2/MAX(C$2:C$28)</f>
        <v>0</v>
      </c>
      <c r="W2">
        <f t="shared" ref="W2:AM2" si="0">D2/MAX(D$2:D$28)</f>
        <v>0</v>
      </c>
      <c r="X2">
        <f t="shared" si="0"/>
        <v>0</v>
      </c>
      <c r="Y2">
        <f t="shared" si="0"/>
        <v>0.2</v>
      </c>
      <c r="Z2">
        <f t="shared" si="0"/>
        <v>5.8823529411764705E-2</v>
      </c>
      <c r="AA2">
        <f t="shared" si="0"/>
        <v>0</v>
      </c>
      <c r="AB2">
        <f t="shared" si="0"/>
        <v>0</v>
      </c>
      <c r="AC2">
        <f t="shared" si="0"/>
        <v>2.3255813953488372E-2</v>
      </c>
      <c r="AD2">
        <f t="shared" si="0"/>
        <v>0.33333333333333331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0.05</v>
      </c>
    </row>
    <row r="3" spans="1:39" x14ac:dyDescent="0.45">
      <c r="A3" s="1">
        <v>41798</v>
      </c>
      <c r="B3" s="1">
        <v>41804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>
        <f t="shared" ref="V3:V28" si="1">C3/MAX(C$2:C$28)</f>
        <v>3.4482758620689655E-2</v>
      </c>
      <c r="W3">
        <f t="shared" ref="W3:W28" si="2">D3/MAX(D$2:D$28)</f>
        <v>0</v>
      </c>
      <c r="X3">
        <f t="shared" ref="X3:X28" si="3">E3/MAX(E$2:E$28)</f>
        <v>0</v>
      </c>
      <c r="Y3">
        <f t="shared" ref="Y3:Y28" si="4">F3/MAX(F$2:F$28)</f>
        <v>0</v>
      </c>
      <c r="Z3">
        <f t="shared" ref="Z3:Z28" si="5">G3/MAX(G$2:G$28)</f>
        <v>0</v>
      </c>
      <c r="AA3">
        <f t="shared" ref="AA3:AA28" si="6">H3/MAX(H$2:H$28)</f>
        <v>0</v>
      </c>
      <c r="AB3">
        <f t="shared" ref="AB3:AB28" si="7">I3/MAX(I$2:I$28)</f>
        <v>0</v>
      </c>
      <c r="AC3">
        <f t="shared" ref="AC3:AC28" si="8">J3/MAX(J$2:J$28)</f>
        <v>0</v>
      </c>
      <c r="AD3">
        <f t="shared" ref="AD3:AD28" si="9">K3/MAX(K$2:K$28)</f>
        <v>0.33333333333333331</v>
      </c>
      <c r="AE3">
        <f t="shared" ref="AE3:AE28" si="10">L3/MAX(L$2:L$28)</f>
        <v>0</v>
      </c>
      <c r="AF3">
        <f t="shared" ref="AF3:AF28" si="11">M3/MAX(M$2:M$28)</f>
        <v>0</v>
      </c>
      <c r="AG3">
        <f t="shared" ref="AG3:AG28" si="12">N3/MAX(N$2:N$28)</f>
        <v>0</v>
      </c>
      <c r="AH3">
        <f t="shared" ref="AH3:AH28" si="13">O3/MAX(O$2:O$28)</f>
        <v>0</v>
      </c>
      <c r="AI3">
        <f t="shared" ref="AI3:AI28" si="14">P3/MAX(P$2:P$28)</f>
        <v>0</v>
      </c>
      <c r="AJ3">
        <f t="shared" ref="AJ3:AJ28" si="15">Q3/MAX(Q$2:Q$28)</f>
        <v>0</v>
      </c>
      <c r="AK3">
        <f t="shared" ref="AK3:AK28" si="16">R3/MAX(R$2:R$28)</f>
        <v>0</v>
      </c>
      <c r="AL3">
        <f t="shared" ref="AL3:AL28" si="17">S3/MAX(S$2:S$28)</f>
        <v>0</v>
      </c>
      <c r="AM3">
        <f t="shared" ref="AM3:AM28" si="18">T3/MAX(T$2:T$28)</f>
        <v>0</v>
      </c>
    </row>
    <row r="4" spans="1:39" x14ac:dyDescent="0.45">
      <c r="A4" s="1">
        <v>41805</v>
      </c>
      <c r="B4" s="1">
        <v>41811</v>
      </c>
      <c r="C4">
        <v>0</v>
      </c>
      <c r="D4">
        <v>0</v>
      </c>
      <c r="E4">
        <v>0</v>
      </c>
      <c r="F4">
        <v>2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f t="shared" si="1"/>
        <v>0</v>
      </c>
      <c r="W4">
        <f t="shared" si="2"/>
        <v>0</v>
      </c>
      <c r="X4">
        <f t="shared" si="3"/>
        <v>0</v>
      </c>
      <c r="Y4">
        <f t="shared" si="4"/>
        <v>0.4</v>
      </c>
      <c r="Z4">
        <f t="shared" si="5"/>
        <v>0.17647058823529413</v>
      </c>
      <c r="AA4">
        <f t="shared" si="6"/>
        <v>0</v>
      </c>
      <c r="AB4">
        <f t="shared" si="7"/>
        <v>0</v>
      </c>
      <c r="AC4">
        <f t="shared" si="8"/>
        <v>0</v>
      </c>
      <c r="AD4">
        <f t="shared" si="9"/>
        <v>0</v>
      </c>
      <c r="AE4">
        <f t="shared" si="10"/>
        <v>0</v>
      </c>
      <c r="AF4">
        <f t="shared" si="11"/>
        <v>5.5555555555555552E-2</v>
      </c>
      <c r="AG4">
        <f t="shared" si="12"/>
        <v>0</v>
      </c>
      <c r="AH4">
        <f t="shared" si="13"/>
        <v>0</v>
      </c>
      <c r="AI4">
        <f t="shared" si="14"/>
        <v>0</v>
      </c>
      <c r="AJ4">
        <f t="shared" si="15"/>
        <v>0</v>
      </c>
      <c r="AK4">
        <f t="shared" si="16"/>
        <v>0</v>
      </c>
      <c r="AL4">
        <f t="shared" si="17"/>
        <v>0</v>
      </c>
      <c r="AM4">
        <f t="shared" si="18"/>
        <v>0</v>
      </c>
    </row>
    <row r="5" spans="1:39" x14ac:dyDescent="0.45">
      <c r="A5" s="1">
        <v>41812</v>
      </c>
      <c r="B5" s="1">
        <v>41818</v>
      </c>
      <c r="C5">
        <v>2</v>
      </c>
      <c r="D5">
        <v>0</v>
      </c>
      <c r="E5">
        <v>0</v>
      </c>
      <c r="F5">
        <v>2</v>
      </c>
      <c r="G5">
        <v>4</v>
      </c>
      <c r="H5">
        <v>2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>
        <f t="shared" si="1"/>
        <v>6.8965517241379309E-2</v>
      </c>
      <c r="W5">
        <f t="shared" si="2"/>
        <v>0</v>
      </c>
      <c r="X5">
        <f t="shared" si="3"/>
        <v>0</v>
      </c>
      <c r="Y5">
        <f t="shared" si="4"/>
        <v>0.4</v>
      </c>
      <c r="Z5">
        <f t="shared" si="5"/>
        <v>0.23529411764705882</v>
      </c>
      <c r="AA5">
        <f t="shared" si="6"/>
        <v>0.18181818181818182</v>
      </c>
      <c r="AB5">
        <f t="shared" si="7"/>
        <v>0</v>
      </c>
      <c r="AC5">
        <f t="shared" si="8"/>
        <v>2.3255813953488372E-2</v>
      </c>
      <c r="AD5">
        <f t="shared" si="9"/>
        <v>0.33333333333333331</v>
      </c>
      <c r="AE5">
        <f t="shared" si="10"/>
        <v>0</v>
      </c>
      <c r="AF5">
        <f t="shared" si="11"/>
        <v>0</v>
      </c>
      <c r="AG5">
        <f t="shared" si="12"/>
        <v>0</v>
      </c>
      <c r="AH5">
        <f t="shared" si="13"/>
        <v>0</v>
      </c>
      <c r="AI5">
        <f t="shared" si="14"/>
        <v>0</v>
      </c>
      <c r="AJ5">
        <f t="shared" si="15"/>
        <v>0</v>
      </c>
      <c r="AK5">
        <f t="shared" si="16"/>
        <v>0</v>
      </c>
      <c r="AL5">
        <f t="shared" si="17"/>
        <v>0</v>
      </c>
      <c r="AM5">
        <f t="shared" si="18"/>
        <v>0</v>
      </c>
    </row>
    <row r="6" spans="1:39" x14ac:dyDescent="0.45">
      <c r="A6" s="1">
        <v>41819</v>
      </c>
      <c r="B6" s="1">
        <v>41825</v>
      </c>
      <c r="C6">
        <v>2</v>
      </c>
      <c r="D6">
        <v>0</v>
      </c>
      <c r="E6">
        <v>0</v>
      </c>
      <c r="F6">
        <v>3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f t="shared" si="1"/>
        <v>6.8965517241379309E-2</v>
      </c>
      <c r="W6">
        <f t="shared" si="2"/>
        <v>0</v>
      </c>
      <c r="X6">
        <f t="shared" si="3"/>
        <v>0</v>
      </c>
      <c r="Y6">
        <f t="shared" si="4"/>
        <v>0.6</v>
      </c>
      <c r="Z6">
        <f t="shared" si="5"/>
        <v>5.8823529411764705E-2</v>
      </c>
      <c r="AA6">
        <f t="shared" si="6"/>
        <v>0</v>
      </c>
      <c r="AB6">
        <f t="shared" si="7"/>
        <v>0</v>
      </c>
      <c r="AC6">
        <f t="shared" si="8"/>
        <v>0</v>
      </c>
      <c r="AD6">
        <f t="shared" si="9"/>
        <v>0</v>
      </c>
      <c r="AE6">
        <f t="shared" si="10"/>
        <v>0</v>
      </c>
      <c r="AF6">
        <f t="shared" si="11"/>
        <v>5.5555555555555552E-2</v>
      </c>
      <c r="AG6">
        <f t="shared" si="12"/>
        <v>0</v>
      </c>
      <c r="AH6">
        <f t="shared" si="13"/>
        <v>0</v>
      </c>
      <c r="AI6">
        <f t="shared" si="14"/>
        <v>0</v>
      </c>
      <c r="AJ6">
        <f t="shared" si="15"/>
        <v>0</v>
      </c>
      <c r="AK6">
        <f t="shared" si="16"/>
        <v>0</v>
      </c>
      <c r="AL6">
        <f t="shared" si="17"/>
        <v>0</v>
      </c>
      <c r="AM6">
        <f t="shared" si="18"/>
        <v>0</v>
      </c>
    </row>
    <row r="7" spans="1:39" x14ac:dyDescent="0.45">
      <c r="A7" s="1">
        <v>41826</v>
      </c>
      <c r="B7" s="1">
        <v>41832</v>
      </c>
      <c r="C7">
        <v>0</v>
      </c>
      <c r="D7">
        <v>1</v>
      </c>
      <c r="E7">
        <v>0</v>
      </c>
      <c r="F7">
        <v>0</v>
      </c>
      <c r="G7">
        <v>2</v>
      </c>
      <c r="H7">
        <v>1</v>
      </c>
      <c r="I7">
        <v>0</v>
      </c>
      <c r="J7">
        <v>4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V7">
        <f t="shared" si="1"/>
        <v>0</v>
      </c>
      <c r="W7">
        <f t="shared" si="2"/>
        <v>5.2631578947368418E-2</v>
      </c>
      <c r="X7">
        <f t="shared" si="3"/>
        <v>0</v>
      </c>
      <c r="Y7">
        <f t="shared" si="4"/>
        <v>0</v>
      </c>
      <c r="Z7">
        <f t="shared" si="5"/>
        <v>0.11764705882352941</v>
      </c>
      <c r="AA7">
        <f t="shared" si="6"/>
        <v>9.0909090909090912E-2</v>
      </c>
      <c r="AB7">
        <f t="shared" si="7"/>
        <v>0</v>
      </c>
      <c r="AC7">
        <f t="shared" si="8"/>
        <v>9.3023255813953487E-2</v>
      </c>
      <c r="AD7">
        <f t="shared" si="9"/>
        <v>0</v>
      </c>
      <c r="AE7">
        <f t="shared" si="10"/>
        <v>0.1</v>
      </c>
      <c r="AF7">
        <f t="shared" si="11"/>
        <v>0</v>
      </c>
      <c r="AG7">
        <f t="shared" si="12"/>
        <v>0</v>
      </c>
      <c r="AH7">
        <f t="shared" si="13"/>
        <v>0.16666666666666666</v>
      </c>
      <c r="AI7">
        <f t="shared" si="14"/>
        <v>0</v>
      </c>
      <c r="AJ7">
        <f t="shared" si="15"/>
        <v>0</v>
      </c>
      <c r="AK7">
        <f t="shared" si="16"/>
        <v>0</v>
      </c>
      <c r="AL7">
        <f t="shared" si="17"/>
        <v>0</v>
      </c>
      <c r="AM7">
        <f t="shared" si="18"/>
        <v>0.05</v>
      </c>
    </row>
    <row r="8" spans="1:39" x14ac:dyDescent="0.45">
      <c r="A8" s="1">
        <v>41833</v>
      </c>
      <c r="B8" s="1">
        <v>41839</v>
      </c>
      <c r="C8">
        <v>1</v>
      </c>
      <c r="D8">
        <v>3</v>
      </c>
      <c r="E8">
        <v>0</v>
      </c>
      <c r="F8">
        <v>2</v>
      </c>
      <c r="G8">
        <v>10</v>
      </c>
      <c r="H8">
        <v>11</v>
      </c>
      <c r="I8">
        <v>3</v>
      </c>
      <c r="J8">
        <v>5</v>
      </c>
      <c r="K8">
        <v>0</v>
      </c>
      <c r="L8">
        <v>0</v>
      </c>
      <c r="M8">
        <v>0</v>
      </c>
      <c r="N8">
        <v>1</v>
      </c>
      <c r="O8">
        <v>2</v>
      </c>
      <c r="P8">
        <v>0</v>
      </c>
      <c r="Q8">
        <v>2</v>
      </c>
      <c r="R8">
        <v>0</v>
      </c>
      <c r="S8">
        <v>0</v>
      </c>
      <c r="T8">
        <v>7</v>
      </c>
      <c r="V8">
        <f t="shared" si="1"/>
        <v>3.4482758620689655E-2</v>
      </c>
      <c r="W8">
        <f t="shared" si="2"/>
        <v>0.15789473684210525</v>
      </c>
      <c r="X8">
        <f t="shared" si="3"/>
        <v>0</v>
      </c>
      <c r="Y8">
        <f t="shared" si="4"/>
        <v>0.4</v>
      </c>
      <c r="Z8">
        <f t="shared" si="5"/>
        <v>0.58823529411764708</v>
      </c>
      <c r="AA8">
        <f t="shared" si="6"/>
        <v>1</v>
      </c>
      <c r="AB8">
        <f t="shared" si="7"/>
        <v>0.6</v>
      </c>
      <c r="AC8">
        <f t="shared" si="8"/>
        <v>0.11627906976744186</v>
      </c>
      <c r="AD8">
        <f t="shared" si="9"/>
        <v>0</v>
      </c>
      <c r="AE8">
        <f t="shared" si="10"/>
        <v>0</v>
      </c>
      <c r="AF8">
        <f t="shared" si="11"/>
        <v>0</v>
      </c>
      <c r="AG8">
        <f t="shared" si="12"/>
        <v>0.2</v>
      </c>
      <c r="AH8">
        <f t="shared" si="13"/>
        <v>0.33333333333333331</v>
      </c>
      <c r="AI8">
        <f t="shared" si="14"/>
        <v>0</v>
      </c>
      <c r="AJ8">
        <f t="shared" si="15"/>
        <v>0.66666666666666663</v>
      </c>
      <c r="AK8">
        <f t="shared" si="16"/>
        <v>0</v>
      </c>
      <c r="AL8">
        <f t="shared" si="17"/>
        <v>0</v>
      </c>
      <c r="AM8">
        <f t="shared" si="18"/>
        <v>0.35</v>
      </c>
    </row>
    <row r="9" spans="1:39" x14ac:dyDescent="0.45">
      <c r="A9" s="1">
        <v>41840</v>
      </c>
      <c r="B9" s="1">
        <v>41846</v>
      </c>
      <c r="C9">
        <v>6</v>
      </c>
      <c r="D9">
        <v>4</v>
      </c>
      <c r="E9">
        <v>1</v>
      </c>
      <c r="F9">
        <v>0</v>
      </c>
      <c r="G9">
        <v>7</v>
      </c>
      <c r="H9">
        <v>5</v>
      </c>
      <c r="I9">
        <v>2</v>
      </c>
      <c r="J9">
        <v>6</v>
      </c>
      <c r="K9">
        <v>0</v>
      </c>
      <c r="L9">
        <v>4</v>
      </c>
      <c r="M9">
        <v>5</v>
      </c>
      <c r="N9">
        <v>3</v>
      </c>
      <c r="O9">
        <v>0</v>
      </c>
      <c r="P9">
        <v>0</v>
      </c>
      <c r="Q9">
        <v>1</v>
      </c>
      <c r="R9">
        <v>0</v>
      </c>
      <c r="S9">
        <v>0</v>
      </c>
      <c r="T9">
        <v>4</v>
      </c>
      <c r="V9">
        <f t="shared" si="1"/>
        <v>0.20689655172413793</v>
      </c>
      <c r="W9">
        <f t="shared" si="2"/>
        <v>0.21052631578947367</v>
      </c>
      <c r="X9">
        <f t="shared" si="3"/>
        <v>7.6923076923076927E-2</v>
      </c>
      <c r="Y9">
        <f t="shared" si="4"/>
        <v>0</v>
      </c>
      <c r="Z9">
        <f t="shared" si="5"/>
        <v>0.41176470588235292</v>
      </c>
      <c r="AA9">
        <f t="shared" si="6"/>
        <v>0.45454545454545453</v>
      </c>
      <c r="AB9">
        <f t="shared" si="7"/>
        <v>0.4</v>
      </c>
      <c r="AC9">
        <f t="shared" si="8"/>
        <v>0.13953488372093023</v>
      </c>
      <c r="AD9">
        <f t="shared" si="9"/>
        <v>0</v>
      </c>
      <c r="AE9">
        <f t="shared" si="10"/>
        <v>0.4</v>
      </c>
      <c r="AF9">
        <f t="shared" si="11"/>
        <v>0.27777777777777779</v>
      </c>
      <c r="AG9">
        <f t="shared" si="12"/>
        <v>0.6</v>
      </c>
      <c r="AH9">
        <f t="shared" si="13"/>
        <v>0</v>
      </c>
      <c r="AI9">
        <f t="shared" si="14"/>
        <v>0</v>
      </c>
      <c r="AJ9">
        <f t="shared" si="15"/>
        <v>0.33333333333333331</v>
      </c>
      <c r="AK9">
        <f t="shared" si="16"/>
        <v>0</v>
      </c>
      <c r="AL9">
        <f t="shared" si="17"/>
        <v>0</v>
      </c>
      <c r="AM9">
        <f t="shared" si="18"/>
        <v>0.2</v>
      </c>
    </row>
    <row r="10" spans="1:39" x14ac:dyDescent="0.45">
      <c r="A10" s="1">
        <v>41847</v>
      </c>
      <c r="B10" s="1">
        <v>41853</v>
      </c>
      <c r="C10">
        <v>8</v>
      </c>
      <c r="D10">
        <v>1</v>
      </c>
      <c r="E10">
        <v>7</v>
      </c>
      <c r="F10">
        <v>0</v>
      </c>
      <c r="G10">
        <v>17</v>
      </c>
      <c r="H10">
        <v>0</v>
      </c>
      <c r="I10">
        <v>0</v>
      </c>
      <c r="J10">
        <v>6</v>
      </c>
      <c r="K10">
        <v>2</v>
      </c>
      <c r="L10">
        <v>4</v>
      </c>
      <c r="M10">
        <v>7</v>
      </c>
      <c r="N10">
        <v>1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V10">
        <f t="shared" si="1"/>
        <v>0.27586206896551724</v>
      </c>
      <c r="W10">
        <f t="shared" si="2"/>
        <v>5.2631578947368418E-2</v>
      </c>
      <c r="X10">
        <f t="shared" si="3"/>
        <v>0.53846153846153844</v>
      </c>
      <c r="Y10">
        <f t="shared" si="4"/>
        <v>0</v>
      </c>
      <c r="Z10">
        <f t="shared" si="5"/>
        <v>1</v>
      </c>
      <c r="AA10">
        <f t="shared" si="6"/>
        <v>0</v>
      </c>
      <c r="AB10">
        <f t="shared" si="7"/>
        <v>0</v>
      </c>
      <c r="AC10">
        <f t="shared" si="8"/>
        <v>0.13953488372093023</v>
      </c>
      <c r="AD10">
        <f t="shared" si="9"/>
        <v>0.66666666666666663</v>
      </c>
      <c r="AE10">
        <f t="shared" si="10"/>
        <v>0.4</v>
      </c>
      <c r="AF10">
        <f t="shared" si="11"/>
        <v>0.3888888888888889</v>
      </c>
      <c r="AG10">
        <f t="shared" si="12"/>
        <v>0.2</v>
      </c>
      <c r="AH10">
        <f t="shared" si="13"/>
        <v>0</v>
      </c>
      <c r="AI10">
        <f t="shared" si="14"/>
        <v>0.125</v>
      </c>
      <c r="AJ10">
        <f t="shared" si="15"/>
        <v>0</v>
      </c>
      <c r="AK10">
        <f t="shared" si="16"/>
        <v>0</v>
      </c>
      <c r="AL10">
        <f t="shared" si="17"/>
        <v>0</v>
      </c>
      <c r="AM10">
        <f t="shared" si="18"/>
        <v>0</v>
      </c>
    </row>
    <row r="11" spans="1:39" x14ac:dyDescent="0.45">
      <c r="A11" s="1">
        <v>41854</v>
      </c>
      <c r="B11" s="1">
        <v>41860</v>
      </c>
      <c r="C11">
        <v>6</v>
      </c>
      <c r="D11">
        <v>5</v>
      </c>
      <c r="E11">
        <v>2</v>
      </c>
      <c r="F11">
        <v>3</v>
      </c>
      <c r="G11">
        <v>10</v>
      </c>
      <c r="H11">
        <v>1</v>
      </c>
      <c r="I11">
        <v>1</v>
      </c>
      <c r="J11">
        <v>11</v>
      </c>
      <c r="K11">
        <v>2</v>
      </c>
      <c r="L11">
        <v>2</v>
      </c>
      <c r="M11">
        <v>5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V11">
        <f t="shared" si="1"/>
        <v>0.20689655172413793</v>
      </c>
      <c r="W11">
        <f t="shared" si="2"/>
        <v>0.26315789473684209</v>
      </c>
      <c r="X11">
        <f t="shared" si="3"/>
        <v>0.15384615384615385</v>
      </c>
      <c r="Y11">
        <f t="shared" si="4"/>
        <v>0.6</v>
      </c>
      <c r="Z11">
        <f t="shared" si="5"/>
        <v>0.58823529411764708</v>
      </c>
      <c r="AA11">
        <f t="shared" si="6"/>
        <v>9.0909090909090912E-2</v>
      </c>
      <c r="AB11">
        <f t="shared" si="7"/>
        <v>0.2</v>
      </c>
      <c r="AC11">
        <f t="shared" si="8"/>
        <v>0.2558139534883721</v>
      </c>
      <c r="AD11">
        <f t="shared" si="9"/>
        <v>0.66666666666666663</v>
      </c>
      <c r="AE11">
        <f t="shared" si="10"/>
        <v>0.2</v>
      </c>
      <c r="AF11">
        <f t="shared" si="11"/>
        <v>0.27777777777777779</v>
      </c>
      <c r="AG11">
        <f t="shared" si="12"/>
        <v>0</v>
      </c>
      <c r="AH11">
        <f t="shared" si="13"/>
        <v>0</v>
      </c>
      <c r="AI11">
        <f t="shared" si="14"/>
        <v>0</v>
      </c>
      <c r="AJ11">
        <f t="shared" si="15"/>
        <v>0.33333333333333331</v>
      </c>
      <c r="AK11">
        <f t="shared" si="16"/>
        <v>0</v>
      </c>
      <c r="AL11">
        <f t="shared" si="17"/>
        <v>0</v>
      </c>
      <c r="AM11">
        <f t="shared" si="18"/>
        <v>0</v>
      </c>
    </row>
    <row r="12" spans="1:39" x14ac:dyDescent="0.45">
      <c r="A12" s="1">
        <v>41861</v>
      </c>
      <c r="B12" s="1">
        <v>41867</v>
      </c>
      <c r="C12">
        <v>3</v>
      </c>
      <c r="D12">
        <v>3</v>
      </c>
      <c r="E12">
        <v>2</v>
      </c>
      <c r="F12">
        <v>5</v>
      </c>
      <c r="G12">
        <v>5</v>
      </c>
      <c r="H12">
        <v>0</v>
      </c>
      <c r="I12">
        <v>2</v>
      </c>
      <c r="J12">
        <v>6</v>
      </c>
      <c r="K12">
        <v>0</v>
      </c>
      <c r="L12">
        <v>1</v>
      </c>
      <c r="M12">
        <v>3</v>
      </c>
      <c r="N12">
        <v>5</v>
      </c>
      <c r="O12">
        <v>1</v>
      </c>
      <c r="P12">
        <v>1</v>
      </c>
      <c r="Q12">
        <v>1</v>
      </c>
      <c r="R12">
        <v>0</v>
      </c>
      <c r="S12">
        <v>0</v>
      </c>
      <c r="T12">
        <v>2</v>
      </c>
      <c r="V12">
        <f t="shared" si="1"/>
        <v>0.10344827586206896</v>
      </c>
      <c r="W12">
        <f t="shared" si="2"/>
        <v>0.15789473684210525</v>
      </c>
      <c r="X12">
        <f t="shared" si="3"/>
        <v>0.15384615384615385</v>
      </c>
      <c r="Y12">
        <f t="shared" si="4"/>
        <v>1</v>
      </c>
      <c r="Z12">
        <f t="shared" si="5"/>
        <v>0.29411764705882354</v>
      </c>
      <c r="AA12">
        <f t="shared" si="6"/>
        <v>0</v>
      </c>
      <c r="AB12">
        <f t="shared" si="7"/>
        <v>0.4</v>
      </c>
      <c r="AC12">
        <f t="shared" si="8"/>
        <v>0.13953488372093023</v>
      </c>
      <c r="AD12">
        <f t="shared" si="9"/>
        <v>0</v>
      </c>
      <c r="AE12">
        <f t="shared" si="10"/>
        <v>0.1</v>
      </c>
      <c r="AF12">
        <f t="shared" si="11"/>
        <v>0.16666666666666666</v>
      </c>
      <c r="AG12">
        <f t="shared" si="12"/>
        <v>1</v>
      </c>
      <c r="AH12">
        <f t="shared" si="13"/>
        <v>0.16666666666666666</v>
      </c>
      <c r="AI12">
        <f t="shared" si="14"/>
        <v>6.25E-2</v>
      </c>
      <c r="AJ12">
        <f t="shared" si="15"/>
        <v>0.33333333333333331</v>
      </c>
      <c r="AK12">
        <f t="shared" si="16"/>
        <v>0</v>
      </c>
      <c r="AL12">
        <f t="shared" si="17"/>
        <v>0</v>
      </c>
      <c r="AM12">
        <f t="shared" si="18"/>
        <v>0.1</v>
      </c>
    </row>
    <row r="13" spans="1:39" x14ac:dyDescent="0.45">
      <c r="A13" s="1">
        <v>41868</v>
      </c>
      <c r="B13" s="1">
        <v>41874</v>
      </c>
      <c r="C13">
        <v>9</v>
      </c>
      <c r="D13">
        <v>4</v>
      </c>
      <c r="E13">
        <v>4</v>
      </c>
      <c r="F13">
        <v>2</v>
      </c>
      <c r="G13">
        <v>5</v>
      </c>
      <c r="H13">
        <v>2</v>
      </c>
      <c r="I13">
        <v>4</v>
      </c>
      <c r="J13">
        <v>8</v>
      </c>
      <c r="K13">
        <v>3</v>
      </c>
      <c r="L13">
        <v>2</v>
      </c>
      <c r="M13">
        <v>3</v>
      </c>
      <c r="N13">
        <v>0</v>
      </c>
      <c r="O13">
        <v>3</v>
      </c>
      <c r="P13">
        <v>0</v>
      </c>
      <c r="Q13">
        <v>1</v>
      </c>
      <c r="R13">
        <v>0</v>
      </c>
      <c r="S13">
        <v>0</v>
      </c>
      <c r="T13">
        <v>1</v>
      </c>
      <c r="V13">
        <f t="shared" si="1"/>
        <v>0.31034482758620691</v>
      </c>
      <c r="W13">
        <f t="shared" si="2"/>
        <v>0.21052631578947367</v>
      </c>
      <c r="X13">
        <f t="shared" si="3"/>
        <v>0.30769230769230771</v>
      </c>
      <c r="Y13">
        <f t="shared" si="4"/>
        <v>0.4</v>
      </c>
      <c r="Z13">
        <f t="shared" si="5"/>
        <v>0.29411764705882354</v>
      </c>
      <c r="AA13">
        <f t="shared" si="6"/>
        <v>0.18181818181818182</v>
      </c>
      <c r="AB13">
        <f t="shared" si="7"/>
        <v>0.8</v>
      </c>
      <c r="AC13">
        <f t="shared" si="8"/>
        <v>0.18604651162790697</v>
      </c>
      <c r="AD13">
        <f t="shared" si="9"/>
        <v>1</v>
      </c>
      <c r="AE13">
        <f t="shared" si="10"/>
        <v>0.2</v>
      </c>
      <c r="AF13">
        <f t="shared" si="11"/>
        <v>0.16666666666666666</v>
      </c>
      <c r="AG13">
        <f t="shared" si="12"/>
        <v>0</v>
      </c>
      <c r="AH13">
        <f t="shared" si="13"/>
        <v>0.5</v>
      </c>
      <c r="AI13">
        <f t="shared" si="14"/>
        <v>0</v>
      </c>
      <c r="AJ13">
        <f t="shared" si="15"/>
        <v>0.33333333333333331</v>
      </c>
      <c r="AK13">
        <f t="shared" si="16"/>
        <v>0</v>
      </c>
      <c r="AL13">
        <f t="shared" si="17"/>
        <v>0</v>
      </c>
      <c r="AM13">
        <f t="shared" si="18"/>
        <v>0.05</v>
      </c>
    </row>
    <row r="14" spans="1:39" x14ac:dyDescent="0.45">
      <c r="A14" s="1">
        <v>41875</v>
      </c>
      <c r="B14" s="1">
        <v>41881</v>
      </c>
      <c r="C14">
        <v>12</v>
      </c>
      <c r="D14">
        <v>8</v>
      </c>
      <c r="E14">
        <v>5</v>
      </c>
      <c r="F14">
        <v>3</v>
      </c>
      <c r="G14">
        <v>4</v>
      </c>
      <c r="H14">
        <v>0</v>
      </c>
      <c r="I14">
        <v>1</v>
      </c>
      <c r="J14">
        <v>9</v>
      </c>
      <c r="K14">
        <v>1</v>
      </c>
      <c r="L14">
        <v>1</v>
      </c>
      <c r="M14">
        <v>6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0</v>
      </c>
      <c r="V14">
        <f t="shared" si="1"/>
        <v>0.41379310344827586</v>
      </c>
      <c r="W14">
        <f t="shared" si="2"/>
        <v>0.42105263157894735</v>
      </c>
      <c r="X14">
        <f t="shared" si="3"/>
        <v>0.38461538461538464</v>
      </c>
      <c r="Y14">
        <f t="shared" si="4"/>
        <v>0.6</v>
      </c>
      <c r="Z14">
        <f t="shared" si="5"/>
        <v>0.23529411764705882</v>
      </c>
      <c r="AA14">
        <f t="shared" si="6"/>
        <v>0</v>
      </c>
      <c r="AB14">
        <f t="shared" si="7"/>
        <v>0.2</v>
      </c>
      <c r="AC14">
        <f t="shared" si="8"/>
        <v>0.20930232558139536</v>
      </c>
      <c r="AD14">
        <f t="shared" si="9"/>
        <v>0.33333333333333331</v>
      </c>
      <c r="AE14">
        <f t="shared" si="10"/>
        <v>0.1</v>
      </c>
      <c r="AF14">
        <f t="shared" si="11"/>
        <v>0.33333333333333331</v>
      </c>
      <c r="AG14">
        <f t="shared" si="12"/>
        <v>0</v>
      </c>
      <c r="AH14">
        <f t="shared" si="13"/>
        <v>0</v>
      </c>
      <c r="AI14">
        <f t="shared" si="14"/>
        <v>0</v>
      </c>
      <c r="AJ14">
        <f t="shared" si="15"/>
        <v>0.66666666666666663</v>
      </c>
      <c r="AK14">
        <f t="shared" si="16"/>
        <v>0.2</v>
      </c>
      <c r="AL14">
        <f t="shared" si="17"/>
        <v>0</v>
      </c>
      <c r="AM14">
        <f t="shared" si="18"/>
        <v>0</v>
      </c>
    </row>
    <row r="15" spans="1:39" x14ac:dyDescent="0.45">
      <c r="A15" s="1">
        <v>41882</v>
      </c>
      <c r="B15" s="1">
        <v>41888</v>
      </c>
      <c r="C15">
        <v>15</v>
      </c>
      <c r="D15">
        <v>16</v>
      </c>
      <c r="E15">
        <v>11</v>
      </c>
      <c r="F15">
        <v>0</v>
      </c>
      <c r="G15">
        <v>8</v>
      </c>
      <c r="H15">
        <v>0</v>
      </c>
      <c r="I15">
        <v>2</v>
      </c>
      <c r="J15">
        <v>13</v>
      </c>
      <c r="K15">
        <v>0</v>
      </c>
      <c r="L15">
        <v>5</v>
      </c>
      <c r="M15">
        <v>5</v>
      </c>
      <c r="N15">
        <v>0</v>
      </c>
      <c r="O15">
        <v>0</v>
      </c>
      <c r="P15">
        <v>3</v>
      </c>
      <c r="Q15">
        <v>3</v>
      </c>
      <c r="R15">
        <v>0</v>
      </c>
      <c r="S15">
        <v>0</v>
      </c>
      <c r="T15">
        <v>5</v>
      </c>
      <c r="V15">
        <f t="shared" si="1"/>
        <v>0.51724137931034486</v>
      </c>
      <c r="W15">
        <f t="shared" si="2"/>
        <v>0.84210526315789469</v>
      </c>
      <c r="X15">
        <f t="shared" si="3"/>
        <v>0.84615384615384615</v>
      </c>
      <c r="Y15">
        <f t="shared" si="4"/>
        <v>0</v>
      </c>
      <c r="Z15">
        <f t="shared" si="5"/>
        <v>0.47058823529411764</v>
      </c>
      <c r="AA15">
        <f t="shared" si="6"/>
        <v>0</v>
      </c>
      <c r="AB15">
        <f t="shared" si="7"/>
        <v>0.4</v>
      </c>
      <c r="AC15">
        <f t="shared" si="8"/>
        <v>0.30232558139534882</v>
      </c>
      <c r="AD15">
        <f t="shared" si="9"/>
        <v>0</v>
      </c>
      <c r="AE15">
        <f t="shared" si="10"/>
        <v>0.5</v>
      </c>
      <c r="AF15">
        <f t="shared" si="11"/>
        <v>0.27777777777777779</v>
      </c>
      <c r="AG15">
        <f t="shared" si="12"/>
        <v>0</v>
      </c>
      <c r="AH15">
        <f t="shared" si="13"/>
        <v>0</v>
      </c>
      <c r="AI15">
        <f t="shared" si="14"/>
        <v>0.1875</v>
      </c>
      <c r="AJ15">
        <f t="shared" si="15"/>
        <v>1</v>
      </c>
      <c r="AK15">
        <f t="shared" si="16"/>
        <v>0</v>
      </c>
      <c r="AL15">
        <f t="shared" si="17"/>
        <v>0</v>
      </c>
      <c r="AM15">
        <f t="shared" si="18"/>
        <v>0.25</v>
      </c>
    </row>
    <row r="16" spans="1:39" x14ac:dyDescent="0.45">
      <c r="A16" s="1">
        <v>41889</v>
      </c>
      <c r="B16" s="1">
        <v>41895</v>
      </c>
      <c r="C16">
        <v>19</v>
      </c>
      <c r="D16">
        <v>10</v>
      </c>
      <c r="E16">
        <v>1</v>
      </c>
      <c r="F16">
        <v>0</v>
      </c>
      <c r="G16">
        <v>3</v>
      </c>
      <c r="H16">
        <v>0</v>
      </c>
      <c r="I16">
        <v>5</v>
      </c>
      <c r="J16">
        <v>18</v>
      </c>
      <c r="K16">
        <v>0</v>
      </c>
      <c r="L16">
        <v>3</v>
      </c>
      <c r="M16">
        <v>5</v>
      </c>
      <c r="N16">
        <v>2</v>
      </c>
      <c r="O16">
        <v>6</v>
      </c>
      <c r="P16">
        <v>10</v>
      </c>
      <c r="Q16">
        <v>1</v>
      </c>
      <c r="R16">
        <v>1</v>
      </c>
      <c r="S16">
        <v>1</v>
      </c>
      <c r="T16">
        <v>2</v>
      </c>
      <c r="V16">
        <f t="shared" si="1"/>
        <v>0.65517241379310343</v>
      </c>
      <c r="W16">
        <f t="shared" si="2"/>
        <v>0.52631578947368418</v>
      </c>
      <c r="X16">
        <f t="shared" si="3"/>
        <v>7.6923076923076927E-2</v>
      </c>
      <c r="Y16">
        <f t="shared" si="4"/>
        <v>0</v>
      </c>
      <c r="Z16">
        <f t="shared" si="5"/>
        <v>0.17647058823529413</v>
      </c>
      <c r="AA16">
        <f t="shared" si="6"/>
        <v>0</v>
      </c>
      <c r="AB16">
        <f t="shared" si="7"/>
        <v>1</v>
      </c>
      <c r="AC16">
        <f t="shared" si="8"/>
        <v>0.41860465116279072</v>
      </c>
      <c r="AD16">
        <f t="shared" si="9"/>
        <v>0</v>
      </c>
      <c r="AE16">
        <f t="shared" si="10"/>
        <v>0.3</v>
      </c>
      <c r="AF16">
        <f t="shared" si="11"/>
        <v>0.27777777777777779</v>
      </c>
      <c r="AG16">
        <f t="shared" si="12"/>
        <v>0.4</v>
      </c>
      <c r="AH16">
        <f t="shared" si="13"/>
        <v>1</v>
      </c>
      <c r="AI16">
        <f t="shared" si="14"/>
        <v>0.625</v>
      </c>
      <c r="AJ16">
        <f t="shared" si="15"/>
        <v>0.33333333333333331</v>
      </c>
      <c r="AK16">
        <f t="shared" si="16"/>
        <v>0.2</v>
      </c>
      <c r="AL16">
        <f t="shared" si="17"/>
        <v>4.3478260869565216E-2</v>
      </c>
      <c r="AM16">
        <f t="shared" si="18"/>
        <v>0.1</v>
      </c>
    </row>
    <row r="17" spans="1:39" x14ac:dyDescent="0.45">
      <c r="A17" s="1">
        <v>41896</v>
      </c>
      <c r="B17" s="1">
        <v>41902</v>
      </c>
      <c r="C17">
        <v>28</v>
      </c>
      <c r="D17">
        <v>14</v>
      </c>
      <c r="E17">
        <v>8</v>
      </c>
      <c r="F17">
        <v>4</v>
      </c>
      <c r="G17">
        <v>1</v>
      </c>
      <c r="H17">
        <v>1</v>
      </c>
      <c r="I17">
        <v>1</v>
      </c>
      <c r="J17">
        <v>13</v>
      </c>
      <c r="K17">
        <v>2</v>
      </c>
      <c r="L17">
        <v>3</v>
      </c>
      <c r="M17">
        <v>9</v>
      </c>
      <c r="N17">
        <v>1</v>
      </c>
      <c r="O17">
        <v>1</v>
      </c>
      <c r="P17">
        <v>5</v>
      </c>
      <c r="Q17">
        <v>3</v>
      </c>
      <c r="R17">
        <v>3</v>
      </c>
      <c r="S17">
        <v>0</v>
      </c>
      <c r="T17">
        <v>2</v>
      </c>
      <c r="V17">
        <f t="shared" si="1"/>
        <v>0.96551724137931039</v>
      </c>
      <c r="W17">
        <f t="shared" si="2"/>
        <v>0.73684210526315785</v>
      </c>
      <c r="X17">
        <f t="shared" si="3"/>
        <v>0.61538461538461542</v>
      </c>
      <c r="Y17">
        <f t="shared" si="4"/>
        <v>0.8</v>
      </c>
      <c r="Z17">
        <f t="shared" si="5"/>
        <v>5.8823529411764705E-2</v>
      </c>
      <c r="AA17">
        <f t="shared" si="6"/>
        <v>9.0909090909090912E-2</v>
      </c>
      <c r="AB17">
        <f t="shared" si="7"/>
        <v>0.2</v>
      </c>
      <c r="AC17">
        <f t="shared" si="8"/>
        <v>0.30232558139534882</v>
      </c>
      <c r="AD17">
        <f t="shared" si="9"/>
        <v>0.66666666666666663</v>
      </c>
      <c r="AE17">
        <f t="shared" si="10"/>
        <v>0.3</v>
      </c>
      <c r="AF17">
        <f t="shared" si="11"/>
        <v>0.5</v>
      </c>
      <c r="AG17">
        <f t="shared" si="12"/>
        <v>0.2</v>
      </c>
      <c r="AH17">
        <f t="shared" si="13"/>
        <v>0.16666666666666666</v>
      </c>
      <c r="AI17">
        <f t="shared" si="14"/>
        <v>0.3125</v>
      </c>
      <c r="AJ17">
        <f t="shared" si="15"/>
        <v>1</v>
      </c>
      <c r="AK17">
        <f t="shared" si="16"/>
        <v>0.6</v>
      </c>
      <c r="AL17">
        <f t="shared" si="17"/>
        <v>0</v>
      </c>
      <c r="AM17">
        <f t="shared" si="18"/>
        <v>0.1</v>
      </c>
    </row>
    <row r="18" spans="1:39" x14ac:dyDescent="0.45">
      <c r="A18" s="1">
        <v>41903</v>
      </c>
      <c r="B18" s="1">
        <v>41909</v>
      </c>
      <c r="C18">
        <v>17</v>
      </c>
      <c r="D18">
        <v>14</v>
      </c>
      <c r="E18">
        <v>6</v>
      </c>
      <c r="F18">
        <v>3</v>
      </c>
      <c r="G18">
        <v>4</v>
      </c>
      <c r="H18">
        <v>2</v>
      </c>
      <c r="I18">
        <v>5</v>
      </c>
      <c r="J18">
        <v>22</v>
      </c>
      <c r="K18">
        <v>1</v>
      </c>
      <c r="L18">
        <v>10</v>
      </c>
      <c r="M18">
        <v>14</v>
      </c>
      <c r="N18">
        <v>0</v>
      </c>
      <c r="O18">
        <v>0</v>
      </c>
      <c r="P18">
        <v>13</v>
      </c>
      <c r="Q18">
        <v>1</v>
      </c>
      <c r="R18">
        <v>0</v>
      </c>
      <c r="S18">
        <v>0</v>
      </c>
      <c r="T18">
        <v>2</v>
      </c>
      <c r="V18">
        <f t="shared" si="1"/>
        <v>0.58620689655172409</v>
      </c>
      <c r="W18">
        <f t="shared" si="2"/>
        <v>0.73684210526315785</v>
      </c>
      <c r="X18">
        <f t="shared" si="3"/>
        <v>0.46153846153846156</v>
      </c>
      <c r="Y18">
        <f t="shared" si="4"/>
        <v>0.6</v>
      </c>
      <c r="Z18">
        <f t="shared" si="5"/>
        <v>0.23529411764705882</v>
      </c>
      <c r="AA18">
        <f t="shared" si="6"/>
        <v>0.18181818181818182</v>
      </c>
      <c r="AB18">
        <f t="shared" si="7"/>
        <v>1</v>
      </c>
      <c r="AC18">
        <f t="shared" si="8"/>
        <v>0.51162790697674421</v>
      </c>
      <c r="AD18">
        <f t="shared" si="9"/>
        <v>0.33333333333333331</v>
      </c>
      <c r="AE18">
        <f t="shared" si="10"/>
        <v>1</v>
      </c>
      <c r="AF18">
        <f t="shared" si="11"/>
        <v>0.77777777777777779</v>
      </c>
      <c r="AG18">
        <f t="shared" si="12"/>
        <v>0</v>
      </c>
      <c r="AH18">
        <f t="shared" si="13"/>
        <v>0</v>
      </c>
      <c r="AI18">
        <f t="shared" si="14"/>
        <v>0.8125</v>
      </c>
      <c r="AJ18">
        <f t="shared" si="15"/>
        <v>0.33333333333333331</v>
      </c>
      <c r="AK18">
        <f t="shared" si="16"/>
        <v>0</v>
      </c>
      <c r="AL18">
        <f t="shared" si="17"/>
        <v>0</v>
      </c>
      <c r="AM18">
        <f t="shared" si="18"/>
        <v>0.1</v>
      </c>
    </row>
    <row r="19" spans="1:39" x14ac:dyDescent="0.45">
      <c r="A19" s="1">
        <v>41910</v>
      </c>
      <c r="B19" s="1">
        <v>41916</v>
      </c>
      <c r="C19">
        <v>23</v>
      </c>
      <c r="D19">
        <v>19</v>
      </c>
      <c r="E19">
        <v>13</v>
      </c>
      <c r="F19">
        <v>0</v>
      </c>
      <c r="G19">
        <v>14</v>
      </c>
      <c r="H19">
        <v>2</v>
      </c>
      <c r="I19">
        <v>4</v>
      </c>
      <c r="J19">
        <v>40</v>
      </c>
      <c r="K19">
        <v>1</v>
      </c>
      <c r="L19">
        <v>8</v>
      </c>
      <c r="M19">
        <v>17</v>
      </c>
      <c r="N19">
        <v>2</v>
      </c>
      <c r="O19">
        <v>5</v>
      </c>
      <c r="P19">
        <v>16</v>
      </c>
      <c r="Q19">
        <v>0</v>
      </c>
      <c r="R19">
        <v>5</v>
      </c>
      <c r="S19">
        <v>1</v>
      </c>
      <c r="T19">
        <v>20</v>
      </c>
      <c r="V19">
        <f t="shared" si="1"/>
        <v>0.7931034482758621</v>
      </c>
      <c r="W19">
        <f t="shared" si="2"/>
        <v>1</v>
      </c>
      <c r="X19">
        <f t="shared" si="3"/>
        <v>1</v>
      </c>
      <c r="Y19">
        <f t="shared" si="4"/>
        <v>0</v>
      </c>
      <c r="Z19">
        <f t="shared" si="5"/>
        <v>0.82352941176470584</v>
      </c>
      <c r="AA19">
        <f t="shared" si="6"/>
        <v>0.18181818181818182</v>
      </c>
      <c r="AB19">
        <f t="shared" si="7"/>
        <v>0.8</v>
      </c>
      <c r="AC19">
        <f t="shared" si="8"/>
        <v>0.93023255813953487</v>
      </c>
      <c r="AD19">
        <f t="shared" si="9"/>
        <v>0.33333333333333331</v>
      </c>
      <c r="AE19">
        <f t="shared" si="10"/>
        <v>0.8</v>
      </c>
      <c r="AF19">
        <f t="shared" si="11"/>
        <v>0.94444444444444442</v>
      </c>
      <c r="AG19">
        <f t="shared" si="12"/>
        <v>0.4</v>
      </c>
      <c r="AH19">
        <f t="shared" si="13"/>
        <v>0.83333333333333337</v>
      </c>
      <c r="AI19">
        <f t="shared" si="14"/>
        <v>1</v>
      </c>
      <c r="AJ19">
        <f t="shared" si="15"/>
        <v>0</v>
      </c>
      <c r="AK19">
        <f t="shared" si="16"/>
        <v>1</v>
      </c>
      <c r="AL19">
        <f t="shared" si="17"/>
        <v>4.3478260869565216E-2</v>
      </c>
      <c r="AM19">
        <f t="shared" si="18"/>
        <v>1</v>
      </c>
    </row>
    <row r="20" spans="1:39" x14ac:dyDescent="0.45">
      <c r="A20" s="1">
        <v>41917</v>
      </c>
      <c r="B20" s="1">
        <v>41923</v>
      </c>
      <c r="C20">
        <v>13</v>
      </c>
      <c r="D20">
        <v>10</v>
      </c>
      <c r="E20">
        <v>5</v>
      </c>
      <c r="F20">
        <v>1</v>
      </c>
      <c r="G20">
        <v>17</v>
      </c>
      <c r="H20">
        <v>4</v>
      </c>
      <c r="I20">
        <v>2</v>
      </c>
      <c r="J20">
        <v>43</v>
      </c>
      <c r="K20">
        <v>1</v>
      </c>
      <c r="L20">
        <v>6</v>
      </c>
      <c r="M20">
        <v>15</v>
      </c>
      <c r="N20">
        <v>1</v>
      </c>
      <c r="O20">
        <v>2</v>
      </c>
      <c r="P20">
        <v>4</v>
      </c>
      <c r="Q20">
        <v>0</v>
      </c>
      <c r="R20">
        <v>0</v>
      </c>
      <c r="S20">
        <v>23</v>
      </c>
      <c r="T20">
        <v>2</v>
      </c>
      <c r="V20">
        <f t="shared" si="1"/>
        <v>0.44827586206896552</v>
      </c>
      <c r="W20">
        <f t="shared" si="2"/>
        <v>0.52631578947368418</v>
      </c>
      <c r="X20">
        <f t="shared" si="3"/>
        <v>0.38461538461538464</v>
      </c>
      <c r="Y20">
        <f t="shared" si="4"/>
        <v>0.2</v>
      </c>
      <c r="Z20">
        <f t="shared" si="5"/>
        <v>1</v>
      </c>
      <c r="AA20">
        <f t="shared" si="6"/>
        <v>0.36363636363636365</v>
      </c>
      <c r="AB20">
        <f t="shared" si="7"/>
        <v>0.4</v>
      </c>
      <c r="AC20">
        <f t="shared" si="8"/>
        <v>1</v>
      </c>
      <c r="AD20">
        <f t="shared" si="9"/>
        <v>0.33333333333333331</v>
      </c>
      <c r="AE20">
        <f t="shared" si="10"/>
        <v>0.6</v>
      </c>
      <c r="AF20">
        <f t="shared" si="11"/>
        <v>0.83333333333333337</v>
      </c>
      <c r="AG20">
        <f t="shared" si="12"/>
        <v>0.2</v>
      </c>
      <c r="AH20">
        <f t="shared" si="13"/>
        <v>0.33333333333333331</v>
      </c>
      <c r="AI20">
        <f t="shared" si="14"/>
        <v>0.25</v>
      </c>
      <c r="AJ20">
        <f t="shared" si="15"/>
        <v>0</v>
      </c>
      <c r="AK20">
        <f t="shared" si="16"/>
        <v>0</v>
      </c>
      <c r="AL20">
        <f t="shared" si="17"/>
        <v>1</v>
      </c>
      <c r="AM20">
        <f t="shared" si="18"/>
        <v>0.1</v>
      </c>
    </row>
    <row r="21" spans="1:39" x14ac:dyDescent="0.45">
      <c r="A21" s="1">
        <v>41924</v>
      </c>
      <c r="B21" s="1">
        <v>41930</v>
      </c>
      <c r="C21">
        <v>29</v>
      </c>
      <c r="D21">
        <v>9</v>
      </c>
      <c r="E21">
        <v>2</v>
      </c>
      <c r="F21">
        <v>1</v>
      </c>
      <c r="G21">
        <v>1</v>
      </c>
      <c r="H21">
        <v>0</v>
      </c>
      <c r="I21">
        <v>1</v>
      </c>
      <c r="J21">
        <v>12</v>
      </c>
      <c r="K21">
        <v>1</v>
      </c>
      <c r="L21">
        <v>2</v>
      </c>
      <c r="M21">
        <v>9</v>
      </c>
      <c r="N21">
        <v>0</v>
      </c>
      <c r="O21">
        <v>1</v>
      </c>
      <c r="P21">
        <v>2</v>
      </c>
      <c r="Q21">
        <v>1</v>
      </c>
      <c r="R21">
        <v>0</v>
      </c>
      <c r="S21">
        <v>0</v>
      </c>
      <c r="T21">
        <v>3</v>
      </c>
      <c r="V21">
        <f t="shared" si="1"/>
        <v>1</v>
      </c>
      <c r="W21">
        <f t="shared" si="2"/>
        <v>0.47368421052631576</v>
      </c>
      <c r="X21">
        <f t="shared" si="3"/>
        <v>0.15384615384615385</v>
      </c>
      <c r="Y21">
        <f t="shared" si="4"/>
        <v>0.2</v>
      </c>
      <c r="Z21">
        <f t="shared" si="5"/>
        <v>5.8823529411764705E-2</v>
      </c>
      <c r="AA21">
        <f t="shared" si="6"/>
        <v>0</v>
      </c>
      <c r="AB21">
        <f t="shared" si="7"/>
        <v>0.2</v>
      </c>
      <c r="AC21">
        <f t="shared" si="8"/>
        <v>0.27906976744186046</v>
      </c>
      <c r="AD21">
        <f t="shared" si="9"/>
        <v>0.33333333333333331</v>
      </c>
      <c r="AE21">
        <f t="shared" si="10"/>
        <v>0.2</v>
      </c>
      <c r="AF21">
        <f t="shared" si="11"/>
        <v>0.5</v>
      </c>
      <c r="AG21">
        <f t="shared" si="12"/>
        <v>0</v>
      </c>
      <c r="AH21">
        <f t="shared" si="13"/>
        <v>0.16666666666666666</v>
      </c>
      <c r="AI21">
        <f t="shared" si="14"/>
        <v>0.125</v>
      </c>
      <c r="AJ21">
        <f t="shared" si="15"/>
        <v>0.33333333333333331</v>
      </c>
      <c r="AK21">
        <f t="shared" si="16"/>
        <v>0</v>
      </c>
      <c r="AL21">
        <f t="shared" si="17"/>
        <v>0</v>
      </c>
      <c r="AM21">
        <f t="shared" si="18"/>
        <v>0.15</v>
      </c>
    </row>
    <row r="22" spans="1:39" x14ac:dyDescent="0.45">
      <c r="A22" s="1">
        <v>41931</v>
      </c>
      <c r="B22" s="1">
        <v>41937</v>
      </c>
      <c r="C22">
        <v>18</v>
      </c>
      <c r="D22">
        <v>6</v>
      </c>
      <c r="E22">
        <v>3</v>
      </c>
      <c r="F22">
        <v>0</v>
      </c>
      <c r="G22">
        <v>7</v>
      </c>
      <c r="H22">
        <v>1</v>
      </c>
      <c r="I22">
        <v>2</v>
      </c>
      <c r="J22">
        <v>14</v>
      </c>
      <c r="K22">
        <v>0</v>
      </c>
      <c r="L22">
        <v>1</v>
      </c>
      <c r="M22">
        <v>6</v>
      </c>
      <c r="N22">
        <v>0</v>
      </c>
      <c r="O22">
        <v>2</v>
      </c>
      <c r="P22">
        <v>0</v>
      </c>
      <c r="Q22">
        <v>0</v>
      </c>
      <c r="R22">
        <v>1</v>
      </c>
      <c r="S22">
        <v>1</v>
      </c>
      <c r="T22">
        <v>0</v>
      </c>
      <c r="V22">
        <f t="shared" si="1"/>
        <v>0.62068965517241381</v>
      </c>
      <c r="W22">
        <f t="shared" si="2"/>
        <v>0.31578947368421051</v>
      </c>
      <c r="X22">
        <f t="shared" si="3"/>
        <v>0.23076923076923078</v>
      </c>
      <c r="Y22">
        <f t="shared" si="4"/>
        <v>0</v>
      </c>
      <c r="Z22">
        <f t="shared" si="5"/>
        <v>0.41176470588235292</v>
      </c>
      <c r="AA22">
        <f t="shared" si="6"/>
        <v>9.0909090909090912E-2</v>
      </c>
      <c r="AB22">
        <f t="shared" si="7"/>
        <v>0.4</v>
      </c>
      <c r="AC22">
        <f t="shared" si="8"/>
        <v>0.32558139534883723</v>
      </c>
      <c r="AD22">
        <f t="shared" si="9"/>
        <v>0</v>
      </c>
      <c r="AE22">
        <f t="shared" si="10"/>
        <v>0.1</v>
      </c>
      <c r="AF22">
        <f t="shared" si="11"/>
        <v>0.33333333333333331</v>
      </c>
      <c r="AG22">
        <f t="shared" si="12"/>
        <v>0</v>
      </c>
      <c r="AH22">
        <f t="shared" si="13"/>
        <v>0.33333333333333331</v>
      </c>
      <c r="AI22">
        <f t="shared" si="14"/>
        <v>0</v>
      </c>
      <c r="AJ22">
        <f t="shared" si="15"/>
        <v>0</v>
      </c>
      <c r="AK22">
        <f t="shared" si="16"/>
        <v>0.2</v>
      </c>
      <c r="AL22">
        <f t="shared" si="17"/>
        <v>4.3478260869565216E-2</v>
      </c>
      <c r="AM22">
        <f t="shared" si="18"/>
        <v>0</v>
      </c>
    </row>
    <row r="23" spans="1:39" x14ac:dyDescent="0.45">
      <c r="A23" s="1">
        <v>41938</v>
      </c>
      <c r="B23" s="1">
        <v>41944</v>
      </c>
      <c r="C23">
        <v>11</v>
      </c>
      <c r="D23">
        <v>4</v>
      </c>
      <c r="E23">
        <v>2</v>
      </c>
      <c r="F23">
        <v>0</v>
      </c>
      <c r="G23">
        <v>6</v>
      </c>
      <c r="H23">
        <v>0</v>
      </c>
      <c r="I23">
        <v>0</v>
      </c>
      <c r="J23">
        <v>9</v>
      </c>
      <c r="K23">
        <v>2</v>
      </c>
      <c r="L23">
        <v>2</v>
      </c>
      <c r="M23">
        <v>5</v>
      </c>
      <c r="N23">
        <v>2</v>
      </c>
      <c r="O23">
        <v>0</v>
      </c>
      <c r="P23">
        <v>2</v>
      </c>
      <c r="Q23">
        <v>1</v>
      </c>
      <c r="R23">
        <v>0</v>
      </c>
      <c r="S23">
        <v>0</v>
      </c>
      <c r="T23">
        <v>2</v>
      </c>
      <c r="V23">
        <f t="shared" si="1"/>
        <v>0.37931034482758619</v>
      </c>
      <c r="W23">
        <f t="shared" si="2"/>
        <v>0.21052631578947367</v>
      </c>
      <c r="X23">
        <f t="shared" si="3"/>
        <v>0.15384615384615385</v>
      </c>
      <c r="Y23">
        <f t="shared" si="4"/>
        <v>0</v>
      </c>
      <c r="Z23">
        <f t="shared" si="5"/>
        <v>0.35294117647058826</v>
      </c>
      <c r="AA23">
        <f t="shared" si="6"/>
        <v>0</v>
      </c>
      <c r="AB23">
        <f t="shared" si="7"/>
        <v>0</v>
      </c>
      <c r="AC23">
        <f t="shared" si="8"/>
        <v>0.20930232558139536</v>
      </c>
      <c r="AD23">
        <f t="shared" si="9"/>
        <v>0.66666666666666663</v>
      </c>
      <c r="AE23">
        <f t="shared" si="10"/>
        <v>0.2</v>
      </c>
      <c r="AF23">
        <f t="shared" si="11"/>
        <v>0.27777777777777779</v>
      </c>
      <c r="AG23">
        <f t="shared" si="12"/>
        <v>0.4</v>
      </c>
      <c r="AH23">
        <f t="shared" si="13"/>
        <v>0</v>
      </c>
      <c r="AI23">
        <f t="shared" si="14"/>
        <v>0.125</v>
      </c>
      <c r="AJ23">
        <f t="shared" si="15"/>
        <v>0.33333333333333331</v>
      </c>
      <c r="AK23">
        <f t="shared" si="16"/>
        <v>0</v>
      </c>
      <c r="AL23">
        <f t="shared" si="17"/>
        <v>0</v>
      </c>
      <c r="AM23">
        <f t="shared" si="18"/>
        <v>0.1</v>
      </c>
    </row>
    <row r="24" spans="1:39" x14ac:dyDescent="0.45">
      <c r="A24" s="1">
        <v>41945</v>
      </c>
      <c r="B24" s="1">
        <v>41951</v>
      </c>
      <c r="C24">
        <v>9</v>
      </c>
      <c r="D24">
        <v>4</v>
      </c>
      <c r="E24">
        <v>0</v>
      </c>
      <c r="F24">
        <v>0</v>
      </c>
      <c r="G24">
        <v>2</v>
      </c>
      <c r="H24">
        <v>0</v>
      </c>
      <c r="I24">
        <v>0</v>
      </c>
      <c r="J24">
        <v>9</v>
      </c>
      <c r="K24">
        <v>1</v>
      </c>
      <c r="L24">
        <v>2</v>
      </c>
      <c r="M24">
        <v>3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V24">
        <f t="shared" si="1"/>
        <v>0.31034482758620691</v>
      </c>
      <c r="W24">
        <f t="shared" si="2"/>
        <v>0.21052631578947367</v>
      </c>
      <c r="X24">
        <f t="shared" si="3"/>
        <v>0</v>
      </c>
      <c r="Y24">
        <f t="shared" si="4"/>
        <v>0</v>
      </c>
      <c r="Z24">
        <f t="shared" si="5"/>
        <v>0.11764705882352941</v>
      </c>
      <c r="AA24">
        <f t="shared" si="6"/>
        <v>0</v>
      </c>
      <c r="AB24">
        <f t="shared" si="7"/>
        <v>0</v>
      </c>
      <c r="AC24">
        <f t="shared" si="8"/>
        <v>0.20930232558139536</v>
      </c>
      <c r="AD24">
        <f t="shared" si="9"/>
        <v>0.33333333333333331</v>
      </c>
      <c r="AE24">
        <f t="shared" si="10"/>
        <v>0.2</v>
      </c>
      <c r="AF24">
        <f t="shared" si="11"/>
        <v>0.16666666666666666</v>
      </c>
      <c r="AG24">
        <f t="shared" si="12"/>
        <v>0.2</v>
      </c>
      <c r="AH24">
        <f t="shared" si="13"/>
        <v>0</v>
      </c>
      <c r="AI24">
        <f t="shared" si="14"/>
        <v>6.25E-2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</row>
    <row r="25" spans="1:39" x14ac:dyDescent="0.45">
      <c r="A25" s="1">
        <v>41952</v>
      </c>
      <c r="B25" s="1">
        <v>41972</v>
      </c>
      <c r="C25">
        <v>12</v>
      </c>
      <c r="D25">
        <v>1</v>
      </c>
      <c r="E25">
        <v>2</v>
      </c>
      <c r="F25">
        <v>2</v>
      </c>
      <c r="G25">
        <v>0</v>
      </c>
      <c r="H25">
        <v>0</v>
      </c>
      <c r="I25">
        <v>0</v>
      </c>
      <c r="J25">
        <v>6</v>
      </c>
      <c r="K25">
        <v>0</v>
      </c>
      <c r="L25">
        <v>2</v>
      </c>
      <c r="M25">
        <v>18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V25">
        <f t="shared" si="1"/>
        <v>0.41379310344827586</v>
      </c>
      <c r="W25">
        <f t="shared" si="2"/>
        <v>5.2631578947368418E-2</v>
      </c>
      <c r="X25">
        <f t="shared" si="3"/>
        <v>0.15384615384615385</v>
      </c>
      <c r="Y25">
        <f t="shared" si="4"/>
        <v>0.4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0.13953488372093023</v>
      </c>
      <c r="AD25">
        <f t="shared" si="9"/>
        <v>0</v>
      </c>
      <c r="AE25">
        <f t="shared" si="10"/>
        <v>0.2</v>
      </c>
      <c r="AF25">
        <f t="shared" si="11"/>
        <v>1</v>
      </c>
      <c r="AG25">
        <f t="shared" si="12"/>
        <v>0.2</v>
      </c>
      <c r="AH25">
        <f t="shared" si="13"/>
        <v>0</v>
      </c>
      <c r="AI25">
        <f t="shared" si="14"/>
        <v>6.25E-2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</row>
    <row r="26" spans="1:39" x14ac:dyDescent="0.45">
      <c r="A26" s="1">
        <v>41973</v>
      </c>
      <c r="B26" s="1">
        <v>41979</v>
      </c>
      <c r="C26">
        <v>2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V26">
        <f t="shared" si="1"/>
        <v>6.8965517241379309E-2</v>
      </c>
      <c r="W26">
        <f t="shared" si="2"/>
        <v>0</v>
      </c>
      <c r="X26">
        <f t="shared" si="3"/>
        <v>7.6923076923076927E-2</v>
      </c>
      <c r="Y26">
        <f t="shared" si="4"/>
        <v>0.2</v>
      </c>
      <c r="Z26">
        <f t="shared" si="5"/>
        <v>5.8823529411764705E-2</v>
      </c>
      <c r="AA26">
        <f t="shared" si="6"/>
        <v>0</v>
      </c>
      <c r="AB26">
        <f t="shared" si="7"/>
        <v>0</v>
      </c>
      <c r="AC26">
        <f t="shared" si="8"/>
        <v>2.3255813953488372E-2</v>
      </c>
      <c r="AD26">
        <f t="shared" si="9"/>
        <v>0</v>
      </c>
      <c r="AE26">
        <f t="shared" si="10"/>
        <v>0</v>
      </c>
      <c r="AF26">
        <f t="shared" si="11"/>
        <v>0</v>
      </c>
      <c r="AG26">
        <f t="shared" si="12"/>
        <v>0</v>
      </c>
      <c r="AH26">
        <f t="shared" si="13"/>
        <v>0</v>
      </c>
      <c r="AI26">
        <f t="shared" si="14"/>
        <v>6.25E-2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</row>
    <row r="27" spans="1:39" x14ac:dyDescent="0.45">
      <c r="A27" s="1">
        <v>41980</v>
      </c>
      <c r="B27" s="1">
        <v>41993</v>
      </c>
      <c r="C27">
        <v>3</v>
      </c>
      <c r="D27">
        <v>0</v>
      </c>
      <c r="E27">
        <v>0</v>
      </c>
      <c r="F27">
        <v>0</v>
      </c>
      <c r="G27">
        <v>2</v>
      </c>
      <c r="H27">
        <v>0</v>
      </c>
      <c r="I27">
        <v>2</v>
      </c>
      <c r="J27">
        <v>1</v>
      </c>
      <c r="K27">
        <v>0</v>
      </c>
      <c r="L27">
        <v>0</v>
      </c>
      <c r="M27">
        <v>2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V27">
        <f t="shared" si="1"/>
        <v>0.10344827586206896</v>
      </c>
      <c r="W27">
        <f t="shared" si="2"/>
        <v>0</v>
      </c>
      <c r="X27">
        <f t="shared" si="3"/>
        <v>0</v>
      </c>
      <c r="Y27">
        <f t="shared" si="4"/>
        <v>0</v>
      </c>
      <c r="Z27">
        <f t="shared" si="5"/>
        <v>0.11764705882352941</v>
      </c>
      <c r="AA27">
        <f t="shared" si="6"/>
        <v>0</v>
      </c>
      <c r="AB27">
        <f t="shared" si="7"/>
        <v>0.4</v>
      </c>
      <c r="AC27">
        <f t="shared" si="8"/>
        <v>2.3255813953488372E-2</v>
      </c>
      <c r="AD27">
        <f t="shared" si="9"/>
        <v>0</v>
      </c>
      <c r="AE27">
        <f t="shared" si="10"/>
        <v>0</v>
      </c>
      <c r="AF27">
        <f t="shared" si="11"/>
        <v>0.1111111111111111</v>
      </c>
      <c r="AG27">
        <f t="shared" si="12"/>
        <v>0</v>
      </c>
      <c r="AH27">
        <f t="shared" si="13"/>
        <v>0</v>
      </c>
      <c r="AI27">
        <f t="shared" si="14"/>
        <v>6.25E-2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</row>
    <row r="28" spans="1:39" x14ac:dyDescent="0.45">
      <c r="A28" s="1">
        <v>41994</v>
      </c>
      <c r="B28" s="1">
        <v>42007</v>
      </c>
      <c r="C28">
        <v>3</v>
      </c>
      <c r="D28">
        <v>2</v>
      </c>
      <c r="E28">
        <v>3</v>
      </c>
      <c r="F28">
        <v>2</v>
      </c>
      <c r="G28">
        <v>0</v>
      </c>
      <c r="H28">
        <v>0</v>
      </c>
      <c r="I28">
        <v>1</v>
      </c>
      <c r="J28">
        <v>5</v>
      </c>
      <c r="K28">
        <v>0</v>
      </c>
      <c r="L28">
        <v>2</v>
      </c>
      <c r="M28">
        <v>4</v>
      </c>
      <c r="N28">
        <v>2</v>
      </c>
      <c r="O28">
        <v>0</v>
      </c>
      <c r="P28">
        <v>3</v>
      </c>
      <c r="Q28">
        <v>0</v>
      </c>
      <c r="R28">
        <v>0</v>
      </c>
      <c r="S28">
        <v>0</v>
      </c>
      <c r="T28">
        <v>0</v>
      </c>
      <c r="V28">
        <f t="shared" si="1"/>
        <v>0.10344827586206896</v>
      </c>
      <c r="W28">
        <f t="shared" si="2"/>
        <v>0.10526315789473684</v>
      </c>
      <c r="X28">
        <f t="shared" si="3"/>
        <v>0.23076923076923078</v>
      </c>
      <c r="Y28">
        <f t="shared" si="4"/>
        <v>0.4</v>
      </c>
      <c r="Z28">
        <f t="shared" si="5"/>
        <v>0</v>
      </c>
      <c r="AA28">
        <f t="shared" si="6"/>
        <v>0</v>
      </c>
      <c r="AB28">
        <f t="shared" si="7"/>
        <v>0.2</v>
      </c>
      <c r="AC28">
        <f t="shared" si="8"/>
        <v>0.11627906976744186</v>
      </c>
      <c r="AD28">
        <f t="shared" si="9"/>
        <v>0</v>
      </c>
      <c r="AE28">
        <f t="shared" si="10"/>
        <v>0.2</v>
      </c>
      <c r="AF28">
        <f t="shared" si="11"/>
        <v>0.22222222222222221</v>
      </c>
      <c r="AG28">
        <f t="shared" si="12"/>
        <v>0.4</v>
      </c>
      <c r="AH28">
        <f t="shared" si="13"/>
        <v>0</v>
      </c>
      <c r="AI28">
        <f t="shared" si="14"/>
        <v>0.1875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</row>
    <row r="29" spans="1:39" x14ac:dyDescent="0.45">
      <c r="A29" s="1">
        <v>42008</v>
      </c>
      <c r="B29" s="1">
        <v>42014</v>
      </c>
      <c r="C29">
        <v>3</v>
      </c>
      <c r="D29">
        <v>0</v>
      </c>
      <c r="E29">
        <v>0</v>
      </c>
      <c r="F29">
        <v>0</v>
      </c>
      <c r="G29">
        <v>3</v>
      </c>
      <c r="H29">
        <v>0</v>
      </c>
      <c r="I29">
        <v>0</v>
      </c>
      <c r="J29">
        <v>4</v>
      </c>
      <c r="K29">
        <v>0</v>
      </c>
      <c r="L29">
        <v>0</v>
      </c>
      <c r="M29">
        <v>2</v>
      </c>
      <c r="N29">
        <v>0</v>
      </c>
      <c r="O29">
        <v>0</v>
      </c>
      <c r="P29">
        <v>3</v>
      </c>
      <c r="Q29">
        <v>0</v>
      </c>
      <c r="R29">
        <v>0</v>
      </c>
      <c r="S29">
        <v>0</v>
      </c>
      <c r="T29">
        <v>0</v>
      </c>
    </row>
    <row r="30" spans="1:39" x14ac:dyDescent="0.45">
      <c r="A30" s="1">
        <v>42015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L2" sqref="L2:R28"/>
    </sheetView>
  </sheetViews>
  <sheetFormatPr defaultRowHeight="14.25" x14ac:dyDescent="0.45"/>
  <cols>
    <col min="1" max="2" width="14.265625" bestFit="1" customWidth="1"/>
  </cols>
  <sheetData>
    <row r="1" spans="1:20" ht="42.75" x14ac:dyDescent="0.45">
      <c r="A1" t="s">
        <v>1</v>
      </c>
      <c r="B1" t="s">
        <v>3</v>
      </c>
      <c r="C1" s="3" t="s">
        <v>11</v>
      </c>
      <c r="D1" s="3" t="s">
        <v>12</v>
      </c>
      <c r="E1" s="3" t="s">
        <v>10</v>
      </c>
      <c r="F1" s="3" t="s">
        <v>9</v>
      </c>
      <c r="G1" t="s">
        <v>13</v>
      </c>
      <c r="H1" t="s">
        <v>14</v>
      </c>
      <c r="I1" t="s">
        <v>15</v>
      </c>
      <c r="J1" s="3" t="s">
        <v>57</v>
      </c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45">
      <c r="A2" s="1">
        <v>41791</v>
      </c>
      <c r="B2" s="1">
        <v>41797</v>
      </c>
      <c r="C2">
        <f>tobiData!C2</f>
        <v>0</v>
      </c>
      <c r="D2">
        <f>tobiData!D2</f>
        <v>0</v>
      </c>
      <c r="E2">
        <f>tobiData!E2</f>
        <v>0</v>
      </c>
      <c r="F2">
        <f>tobiData!G2</f>
        <v>1</v>
      </c>
      <c r="G2">
        <f>tobiData!F2+tobiData!H2</f>
        <v>1</v>
      </c>
      <c r="H2">
        <f>tobiData!J2+tobiData!K2+tobiData!L2+tobiData!S2</f>
        <v>2</v>
      </c>
      <c r="I2">
        <f>tobiData!I2+SUM(tobiData!M2:R2)+tobiData!T2</f>
        <v>1</v>
      </c>
      <c r="J2">
        <f t="shared" ref="J2:J28" si="0">SUM(C2:I2)</f>
        <v>5</v>
      </c>
    </row>
    <row r="3" spans="1:20" x14ac:dyDescent="0.45">
      <c r="A3" s="1">
        <v>41798</v>
      </c>
      <c r="B3" s="1">
        <v>41804</v>
      </c>
      <c r="C3">
        <f>tobiData!C3</f>
        <v>1</v>
      </c>
      <c r="D3">
        <f>tobiData!D3</f>
        <v>0</v>
      </c>
      <c r="E3">
        <f>tobiData!E3</f>
        <v>0</v>
      </c>
      <c r="F3">
        <f>tobiData!G3</f>
        <v>0</v>
      </c>
      <c r="G3">
        <f>tobiData!F3+tobiData!H3</f>
        <v>0</v>
      </c>
      <c r="H3">
        <f>tobiData!J3+tobiData!K3+tobiData!L3+tobiData!S3</f>
        <v>1</v>
      </c>
      <c r="I3">
        <f>tobiData!I3+SUM(tobiData!M3:R3)+tobiData!T3</f>
        <v>0</v>
      </c>
      <c r="J3">
        <f t="shared" si="0"/>
        <v>2</v>
      </c>
    </row>
    <row r="4" spans="1:20" x14ac:dyDescent="0.45">
      <c r="A4" s="1">
        <v>41805</v>
      </c>
      <c r="B4" s="1">
        <v>41811</v>
      </c>
      <c r="C4">
        <f>tobiData!C4</f>
        <v>0</v>
      </c>
      <c r="D4">
        <f>tobiData!D4</f>
        <v>0</v>
      </c>
      <c r="E4">
        <f>tobiData!E4</f>
        <v>0</v>
      </c>
      <c r="F4">
        <f>tobiData!G4</f>
        <v>3</v>
      </c>
      <c r="G4">
        <f>tobiData!F4+tobiData!H4</f>
        <v>2</v>
      </c>
      <c r="H4">
        <f>tobiData!J4+tobiData!K4+tobiData!L4+tobiData!S4</f>
        <v>0</v>
      </c>
      <c r="I4">
        <f>tobiData!I4+SUM(tobiData!M4:R4)+tobiData!T4</f>
        <v>1</v>
      </c>
      <c r="J4">
        <f t="shared" si="0"/>
        <v>6</v>
      </c>
    </row>
    <row r="5" spans="1:20" x14ac:dyDescent="0.45">
      <c r="A5" s="1">
        <v>41812</v>
      </c>
      <c r="B5" s="1">
        <v>41818</v>
      </c>
      <c r="C5">
        <f>tobiData!C5</f>
        <v>2</v>
      </c>
      <c r="D5">
        <f>tobiData!D5</f>
        <v>0</v>
      </c>
      <c r="E5">
        <f>tobiData!E5</f>
        <v>0</v>
      </c>
      <c r="F5">
        <f>tobiData!G5</f>
        <v>4</v>
      </c>
      <c r="G5">
        <f>tobiData!F5+tobiData!H5</f>
        <v>4</v>
      </c>
      <c r="H5">
        <f>tobiData!J5+tobiData!K5+tobiData!L5+tobiData!S5</f>
        <v>2</v>
      </c>
      <c r="I5">
        <f>tobiData!I5+SUM(tobiData!M5:R5)+tobiData!T5</f>
        <v>0</v>
      </c>
      <c r="J5">
        <f t="shared" si="0"/>
        <v>12</v>
      </c>
    </row>
    <row r="6" spans="1:20" x14ac:dyDescent="0.45">
      <c r="A6" s="1">
        <v>41819</v>
      </c>
      <c r="B6" s="1">
        <v>41825</v>
      </c>
      <c r="C6">
        <f>tobiData!C6</f>
        <v>2</v>
      </c>
      <c r="D6">
        <f>tobiData!D6</f>
        <v>0</v>
      </c>
      <c r="E6">
        <f>tobiData!E6</f>
        <v>0</v>
      </c>
      <c r="F6">
        <f>tobiData!G6</f>
        <v>1</v>
      </c>
      <c r="G6">
        <f>tobiData!F6+tobiData!H6</f>
        <v>3</v>
      </c>
      <c r="H6">
        <f>tobiData!J6+tobiData!K6+tobiData!L6+tobiData!S6</f>
        <v>0</v>
      </c>
      <c r="I6">
        <f>tobiData!I6+SUM(tobiData!M6:R6)+tobiData!T6</f>
        <v>1</v>
      </c>
      <c r="J6">
        <f t="shared" si="0"/>
        <v>7</v>
      </c>
    </row>
    <row r="7" spans="1:20" x14ac:dyDescent="0.45">
      <c r="A7" s="1">
        <v>41826</v>
      </c>
      <c r="B7" s="1">
        <v>41832</v>
      </c>
      <c r="C7">
        <f>tobiData!C7</f>
        <v>0</v>
      </c>
      <c r="D7">
        <f>tobiData!D7</f>
        <v>1</v>
      </c>
      <c r="E7">
        <f>tobiData!E7</f>
        <v>0</v>
      </c>
      <c r="F7">
        <f>tobiData!G7</f>
        <v>2</v>
      </c>
      <c r="G7">
        <f>tobiData!F7+tobiData!H7</f>
        <v>1</v>
      </c>
      <c r="H7">
        <f>tobiData!J7+tobiData!K7+tobiData!L7+tobiData!S7</f>
        <v>5</v>
      </c>
      <c r="I7">
        <f>tobiData!I7+SUM(tobiData!M7:R7)+tobiData!T7</f>
        <v>2</v>
      </c>
      <c r="J7">
        <f t="shared" si="0"/>
        <v>11</v>
      </c>
    </row>
    <row r="8" spans="1:20" x14ac:dyDescent="0.45">
      <c r="A8" s="1">
        <v>41833</v>
      </c>
      <c r="B8" s="1">
        <v>41839</v>
      </c>
      <c r="C8">
        <f>tobiData!C8</f>
        <v>1</v>
      </c>
      <c r="D8">
        <f>tobiData!D8</f>
        <v>3</v>
      </c>
      <c r="E8">
        <f>tobiData!E8</f>
        <v>0</v>
      </c>
      <c r="F8">
        <f>tobiData!G8</f>
        <v>10</v>
      </c>
      <c r="G8">
        <f>tobiData!F8+tobiData!H8</f>
        <v>13</v>
      </c>
      <c r="H8">
        <f>tobiData!J8+tobiData!K8+tobiData!L8+tobiData!S8</f>
        <v>5</v>
      </c>
      <c r="I8">
        <f>tobiData!I8+SUM(tobiData!M8:R8)+tobiData!T8</f>
        <v>15</v>
      </c>
      <c r="J8">
        <f t="shared" si="0"/>
        <v>47</v>
      </c>
    </row>
    <row r="9" spans="1:20" x14ac:dyDescent="0.45">
      <c r="A9" s="1">
        <v>41840</v>
      </c>
      <c r="B9" s="1">
        <v>41846</v>
      </c>
      <c r="C9">
        <f>tobiData!C9</f>
        <v>6</v>
      </c>
      <c r="D9">
        <f>tobiData!D9</f>
        <v>4</v>
      </c>
      <c r="E9">
        <f>tobiData!E9</f>
        <v>1</v>
      </c>
      <c r="F9">
        <f>tobiData!G9</f>
        <v>7</v>
      </c>
      <c r="G9">
        <f>tobiData!F9+tobiData!H9</f>
        <v>5</v>
      </c>
      <c r="H9">
        <f>tobiData!J9+tobiData!K9+tobiData!L9+tobiData!S9</f>
        <v>10</v>
      </c>
      <c r="I9">
        <f>tobiData!I9+SUM(tobiData!M9:R9)+tobiData!T9</f>
        <v>15</v>
      </c>
      <c r="J9">
        <f t="shared" si="0"/>
        <v>48</v>
      </c>
    </row>
    <row r="10" spans="1:20" x14ac:dyDescent="0.45">
      <c r="A10" s="1">
        <v>41847</v>
      </c>
      <c r="B10" s="1">
        <v>41853</v>
      </c>
      <c r="C10">
        <f>tobiData!C10</f>
        <v>8</v>
      </c>
      <c r="D10">
        <f>tobiData!D10</f>
        <v>1</v>
      </c>
      <c r="E10">
        <f>tobiData!E10</f>
        <v>7</v>
      </c>
      <c r="F10">
        <f>tobiData!G10</f>
        <v>17</v>
      </c>
      <c r="G10">
        <f>tobiData!F10+tobiData!H10</f>
        <v>0</v>
      </c>
      <c r="H10">
        <f>tobiData!J10+tobiData!K10+tobiData!L10+tobiData!S10</f>
        <v>12</v>
      </c>
      <c r="I10">
        <f>tobiData!I10+SUM(tobiData!M10:R10)+tobiData!T10</f>
        <v>10</v>
      </c>
      <c r="J10">
        <f t="shared" si="0"/>
        <v>55</v>
      </c>
    </row>
    <row r="11" spans="1:20" x14ac:dyDescent="0.45">
      <c r="A11" s="1">
        <v>41854</v>
      </c>
      <c r="B11" s="1">
        <v>41860</v>
      </c>
      <c r="C11">
        <f>tobiData!C11</f>
        <v>6</v>
      </c>
      <c r="D11">
        <f>tobiData!D11</f>
        <v>5</v>
      </c>
      <c r="E11">
        <f>tobiData!E11</f>
        <v>2</v>
      </c>
      <c r="F11">
        <f>tobiData!G11</f>
        <v>10</v>
      </c>
      <c r="G11">
        <f>tobiData!F11+tobiData!H11</f>
        <v>4</v>
      </c>
      <c r="H11">
        <f>tobiData!J11+tobiData!K11+tobiData!L11+tobiData!S11</f>
        <v>15</v>
      </c>
      <c r="I11">
        <f>tobiData!I11+SUM(tobiData!M11:R11)+tobiData!T11</f>
        <v>7</v>
      </c>
      <c r="J11">
        <f t="shared" si="0"/>
        <v>49</v>
      </c>
    </row>
    <row r="12" spans="1:20" x14ac:dyDescent="0.45">
      <c r="A12" s="1">
        <v>41861</v>
      </c>
      <c r="B12" s="1">
        <v>41867</v>
      </c>
      <c r="C12">
        <f>tobiData!C12</f>
        <v>3</v>
      </c>
      <c r="D12">
        <f>tobiData!D12</f>
        <v>3</v>
      </c>
      <c r="E12">
        <f>tobiData!E12</f>
        <v>2</v>
      </c>
      <c r="F12">
        <f>tobiData!G12</f>
        <v>5</v>
      </c>
      <c r="G12">
        <f>tobiData!F12+tobiData!H12</f>
        <v>5</v>
      </c>
      <c r="H12">
        <f>tobiData!J12+tobiData!K12+tobiData!L12+tobiData!S12</f>
        <v>7</v>
      </c>
      <c r="I12">
        <f>tobiData!I12+SUM(tobiData!M12:R12)+tobiData!T12</f>
        <v>15</v>
      </c>
      <c r="J12">
        <f t="shared" si="0"/>
        <v>40</v>
      </c>
    </row>
    <row r="13" spans="1:20" x14ac:dyDescent="0.45">
      <c r="A13" s="1">
        <v>41868</v>
      </c>
      <c r="B13" s="1">
        <v>41874</v>
      </c>
      <c r="C13">
        <f>tobiData!C13</f>
        <v>9</v>
      </c>
      <c r="D13">
        <f>tobiData!D13</f>
        <v>4</v>
      </c>
      <c r="E13">
        <f>tobiData!E13</f>
        <v>4</v>
      </c>
      <c r="F13">
        <f>tobiData!G13</f>
        <v>5</v>
      </c>
      <c r="G13">
        <f>tobiData!F13+tobiData!H13</f>
        <v>4</v>
      </c>
      <c r="H13">
        <f>tobiData!J13+tobiData!K13+tobiData!L13+tobiData!S13</f>
        <v>13</v>
      </c>
      <c r="I13">
        <f>tobiData!I13+SUM(tobiData!M13:R13)+tobiData!T13</f>
        <v>12</v>
      </c>
      <c r="J13">
        <f t="shared" si="0"/>
        <v>51</v>
      </c>
    </row>
    <row r="14" spans="1:20" x14ac:dyDescent="0.45">
      <c r="A14" s="1">
        <v>41875</v>
      </c>
      <c r="B14" s="1">
        <v>41881</v>
      </c>
      <c r="C14">
        <f>tobiData!C14</f>
        <v>12</v>
      </c>
      <c r="D14">
        <f>tobiData!D14</f>
        <v>8</v>
      </c>
      <c r="E14">
        <f>tobiData!E14</f>
        <v>5</v>
      </c>
      <c r="F14">
        <f>tobiData!G14</f>
        <v>4</v>
      </c>
      <c r="G14">
        <f>tobiData!F14+tobiData!H14</f>
        <v>3</v>
      </c>
      <c r="H14">
        <f>tobiData!J14+tobiData!K14+tobiData!L14+tobiData!S14</f>
        <v>11</v>
      </c>
      <c r="I14">
        <f>tobiData!I14+SUM(tobiData!M14:R14)+tobiData!T14</f>
        <v>10</v>
      </c>
      <c r="J14">
        <f t="shared" si="0"/>
        <v>53</v>
      </c>
    </row>
    <row r="15" spans="1:20" x14ac:dyDescent="0.45">
      <c r="A15" s="1">
        <v>41882</v>
      </c>
      <c r="B15" s="1">
        <v>41888</v>
      </c>
      <c r="C15">
        <f>tobiData!C15</f>
        <v>15</v>
      </c>
      <c r="D15">
        <f>tobiData!D15</f>
        <v>16</v>
      </c>
      <c r="E15">
        <f>tobiData!E15</f>
        <v>11</v>
      </c>
      <c r="F15">
        <f>tobiData!G15</f>
        <v>8</v>
      </c>
      <c r="G15">
        <f>tobiData!F15+tobiData!H15</f>
        <v>0</v>
      </c>
      <c r="H15">
        <f>tobiData!J15+tobiData!K15+tobiData!L15+tobiData!S15</f>
        <v>18</v>
      </c>
      <c r="I15">
        <f>tobiData!I15+SUM(tobiData!M15:R15)+tobiData!T15</f>
        <v>18</v>
      </c>
      <c r="J15">
        <f t="shared" si="0"/>
        <v>86</v>
      </c>
    </row>
    <row r="16" spans="1:20" x14ac:dyDescent="0.45">
      <c r="A16" s="1">
        <v>41889</v>
      </c>
      <c r="B16" s="1">
        <v>41895</v>
      </c>
      <c r="C16">
        <f>tobiData!C16</f>
        <v>19</v>
      </c>
      <c r="D16">
        <f>tobiData!D16</f>
        <v>10</v>
      </c>
      <c r="E16">
        <f>tobiData!E16</f>
        <v>1</v>
      </c>
      <c r="F16">
        <f>tobiData!G16</f>
        <v>3</v>
      </c>
      <c r="G16">
        <f>tobiData!F16+tobiData!H16</f>
        <v>0</v>
      </c>
      <c r="H16">
        <f>tobiData!J16+tobiData!K16+tobiData!L16+tobiData!S16</f>
        <v>22</v>
      </c>
      <c r="I16">
        <f>tobiData!I16+SUM(tobiData!M16:R16)+tobiData!T16</f>
        <v>32</v>
      </c>
      <c r="J16">
        <f t="shared" si="0"/>
        <v>87</v>
      </c>
    </row>
    <row r="17" spans="1:10" x14ac:dyDescent="0.45">
      <c r="A17" s="1">
        <v>41896</v>
      </c>
      <c r="B17" s="1">
        <v>41902</v>
      </c>
      <c r="C17">
        <f>tobiData!C17</f>
        <v>28</v>
      </c>
      <c r="D17">
        <f>tobiData!D17</f>
        <v>14</v>
      </c>
      <c r="E17">
        <f>tobiData!E17</f>
        <v>8</v>
      </c>
      <c r="F17">
        <f>tobiData!G17</f>
        <v>1</v>
      </c>
      <c r="G17">
        <f>tobiData!F17+tobiData!H17</f>
        <v>5</v>
      </c>
      <c r="H17">
        <f>tobiData!J17+tobiData!K17+tobiData!L17+tobiData!S17</f>
        <v>18</v>
      </c>
      <c r="I17">
        <f>tobiData!I17+SUM(tobiData!M17:R17)+tobiData!T17</f>
        <v>25</v>
      </c>
      <c r="J17">
        <f t="shared" si="0"/>
        <v>99</v>
      </c>
    </row>
    <row r="18" spans="1:10" x14ac:dyDescent="0.45">
      <c r="A18" s="1">
        <v>41903</v>
      </c>
      <c r="B18" s="1">
        <v>41909</v>
      </c>
      <c r="C18">
        <f>tobiData!C18</f>
        <v>17</v>
      </c>
      <c r="D18">
        <f>tobiData!D18</f>
        <v>14</v>
      </c>
      <c r="E18">
        <f>tobiData!E18</f>
        <v>6</v>
      </c>
      <c r="F18">
        <f>tobiData!G18</f>
        <v>4</v>
      </c>
      <c r="G18">
        <f>tobiData!F18+tobiData!H18</f>
        <v>5</v>
      </c>
      <c r="H18">
        <f>tobiData!J18+tobiData!K18+tobiData!L18+tobiData!S18</f>
        <v>33</v>
      </c>
      <c r="I18">
        <f>tobiData!I18+SUM(tobiData!M18:R18)+tobiData!T18</f>
        <v>35</v>
      </c>
      <c r="J18">
        <f t="shared" si="0"/>
        <v>114</v>
      </c>
    </row>
    <row r="19" spans="1:10" x14ac:dyDescent="0.45">
      <c r="A19" s="1">
        <v>41910</v>
      </c>
      <c r="B19" s="1">
        <v>41916</v>
      </c>
      <c r="C19">
        <f>tobiData!C19</f>
        <v>23</v>
      </c>
      <c r="D19">
        <f>tobiData!D19</f>
        <v>19</v>
      </c>
      <c r="E19">
        <f>tobiData!E19</f>
        <v>13</v>
      </c>
      <c r="F19">
        <f>tobiData!G19</f>
        <v>14</v>
      </c>
      <c r="G19">
        <f>tobiData!F19+tobiData!H19</f>
        <v>2</v>
      </c>
      <c r="H19">
        <f>tobiData!J19+tobiData!K19+tobiData!L19+tobiData!S19</f>
        <v>50</v>
      </c>
      <c r="I19">
        <f>tobiData!I19+SUM(tobiData!M19:R19)+tobiData!T19</f>
        <v>69</v>
      </c>
      <c r="J19">
        <f t="shared" si="0"/>
        <v>190</v>
      </c>
    </row>
    <row r="20" spans="1:10" x14ac:dyDescent="0.45">
      <c r="A20" s="1">
        <v>41917</v>
      </c>
      <c r="B20" s="1">
        <v>41923</v>
      </c>
      <c r="C20">
        <f>tobiData!C20</f>
        <v>13</v>
      </c>
      <c r="D20">
        <f>tobiData!D20</f>
        <v>10</v>
      </c>
      <c r="E20">
        <f>tobiData!E20</f>
        <v>5</v>
      </c>
      <c r="F20">
        <f>tobiData!G20</f>
        <v>17</v>
      </c>
      <c r="G20">
        <f>tobiData!F20+tobiData!H20</f>
        <v>5</v>
      </c>
      <c r="H20">
        <f>tobiData!J20+tobiData!K20+tobiData!L20+tobiData!S20</f>
        <v>73</v>
      </c>
      <c r="I20">
        <f>tobiData!I20+SUM(tobiData!M20:R20)+tobiData!T20</f>
        <v>26</v>
      </c>
      <c r="J20">
        <f t="shared" si="0"/>
        <v>149</v>
      </c>
    </row>
    <row r="21" spans="1:10" x14ac:dyDescent="0.45">
      <c r="A21" s="1">
        <v>41924</v>
      </c>
      <c r="B21" s="1">
        <v>41930</v>
      </c>
      <c r="C21">
        <f>tobiData!C21</f>
        <v>29</v>
      </c>
      <c r="D21">
        <f>tobiData!D21</f>
        <v>9</v>
      </c>
      <c r="E21">
        <f>tobiData!E21</f>
        <v>2</v>
      </c>
      <c r="F21">
        <f>tobiData!G21</f>
        <v>1</v>
      </c>
      <c r="G21">
        <f>tobiData!F21+tobiData!H21</f>
        <v>1</v>
      </c>
      <c r="H21">
        <f>tobiData!J21+tobiData!K21+tobiData!L21+tobiData!S21</f>
        <v>15</v>
      </c>
      <c r="I21">
        <f>tobiData!I21+SUM(tobiData!M21:R21)+tobiData!T21</f>
        <v>17</v>
      </c>
      <c r="J21">
        <f t="shared" si="0"/>
        <v>74</v>
      </c>
    </row>
    <row r="22" spans="1:10" x14ac:dyDescent="0.45">
      <c r="A22" s="1">
        <v>41931</v>
      </c>
      <c r="B22" s="1">
        <v>41937</v>
      </c>
      <c r="C22">
        <f>tobiData!C22</f>
        <v>18</v>
      </c>
      <c r="D22">
        <f>tobiData!D22</f>
        <v>6</v>
      </c>
      <c r="E22">
        <f>tobiData!E22</f>
        <v>3</v>
      </c>
      <c r="F22">
        <f>tobiData!G22</f>
        <v>7</v>
      </c>
      <c r="G22">
        <f>tobiData!F22+tobiData!H22</f>
        <v>1</v>
      </c>
      <c r="H22">
        <f>tobiData!J22+tobiData!K22+tobiData!L22+tobiData!S22</f>
        <v>16</v>
      </c>
      <c r="I22">
        <f>tobiData!I22+SUM(tobiData!M22:R22)+tobiData!T22</f>
        <v>11</v>
      </c>
      <c r="J22">
        <f t="shared" si="0"/>
        <v>62</v>
      </c>
    </row>
    <row r="23" spans="1:10" x14ac:dyDescent="0.45">
      <c r="A23" s="1">
        <v>41938</v>
      </c>
      <c r="B23" s="1">
        <v>41944</v>
      </c>
      <c r="C23">
        <f>tobiData!C23</f>
        <v>11</v>
      </c>
      <c r="D23">
        <f>tobiData!D23</f>
        <v>4</v>
      </c>
      <c r="E23">
        <f>tobiData!E23</f>
        <v>2</v>
      </c>
      <c r="F23">
        <f>tobiData!G23</f>
        <v>6</v>
      </c>
      <c r="G23">
        <f>tobiData!F23+tobiData!H23</f>
        <v>0</v>
      </c>
      <c r="H23">
        <f>tobiData!J23+tobiData!K23+tobiData!L23+tobiData!S23</f>
        <v>13</v>
      </c>
      <c r="I23">
        <f>tobiData!I23+SUM(tobiData!M23:R23)+tobiData!T23</f>
        <v>12</v>
      </c>
      <c r="J23">
        <f t="shared" si="0"/>
        <v>48</v>
      </c>
    </row>
    <row r="24" spans="1:10" x14ac:dyDescent="0.45">
      <c r="A24" s="1">
        <v>41945</v>
      </c>
      <c r="B24" s="1">
        <v>41951</v>
      </c>
      <c r="C24">
        <f>tobiData!C24</f>
        <v>9</v>
      </c>
      <c r="D24">
        <f>tobiData!D24</f>
        <v>4</v>
      </c>
      <c r="E24">
        <f>tobiData!E24</f>
        <v>0</v>
      </c>
      <c r="F24">
        <f>tobiData!G24</f>
        <v>2</v>
      </c>
      <c r="G24">
        <f>tobiData!F24+tobiData!H24</f>
        <v>0</v>
      </c>
      <c r="H24">
        <f>tobiData!J24+tobiData!K24+tobiData!L24+tobiData!S24</f>
        <v>12</v>
      </c>
      <c r="I24">
        <f>tobiData!I24+SUM(tobiData!M24:R24)+tobiData!T24</f>
        <v>5</v>
      </c>
      <c r="J24">
        <f t="shared" si="0"/>
        <v>32</v>
      </c>
    </row>
    <row r="25" spans="1:10" x14ac:dyDescent="0.45">
      <c r="A25" s="1">
        <v>41952</v>
      </c>
      <c r="B25" s="1">
        <v>41972</v>
      </c>
      <c r="C25">
        <f>tobiData!C25</f>
        <v>12</v>
      </c>
      <c r="D25">
        <f>tobiData!D25</f>
        <v>1</v>
      </c>
      <c r="E25">
        <f>tobiData!E25</f>
        <v>2</v>
      </c>
      <c r="F25">
        <f>tobiData!G25</f>
        <v>0</v>
      </c>
      <c r="G25">
        <f>tobiData!F25+tobiData!H25</f>
        <v>2</v>
      </c>
      <c r="H25">
        <f>tobiData!J25+tobiData!K25+tobiData!L25+tobiData!S25</f>
        <v>8</v>
      </c>
      <c r="I25">
        <f>tobiData!I25+SUM(tobiData!M25:R25)+tobiData!T25</f>
        <v>20</v>
      </c>
      <c r="J25">
        <f t="shared" si="0"/>
        <v>45</v>
      </c>
    </row>
    <row r="26" spans="1:10" x14ac:dyDescent="0.45">
      <c r="A26" s="1">
        <v>41973</v>
      </c>
      <c r="B26" s="1">
        <v>41979</v>
      </c>
      <c r="C26">
        <f>tobiData!C26</f>
        <v>2</v>
      </c>
      <c r="D26">
        <f>tobiData!D26</f>
        <v>0</v>
      </c>
      <c r="E26">
        <f>tobiData!E26</f>
        <v>1</v>
      </c>
      <c r="F26">
        <f>tobiData!G26</f>
        <v>1</v>
      </c>
      <c r="G26">
        <f>tobiData!F26+tobiData!H26</f>
        <v>1</v>
      </c>
      <c r="H26">
        <f>tobiData!J26+tobiData!K26+tobiData!L26+tobiData!S26</f>
        <v>1</v>
      </c>
      <c r="I26">
        <f>tobiData!I26+SUM(tobiData!M26:R26)+tobiData!T26</f>
        <v>1</v>
      </c>
      <c r="J26">
        <f t="shared" si="0"/>
        <v>7</v>
      </c>
    </row>
    <row r="27" spans="1:10" x14ac:dyDescent="0.45">
      <c r="A27" s="1">
        <v>41980</v>
      </c>
      <c r="B27" s="1">
        <v>41993</v>
      </c>
      <c r="C27">
        <f>tobiData!C27</f>
        <v>3</v>
      </c>
      <c r="D27">
        <f>tobiData!D27</f>
        <v>0</v>
      </c>
      <c r="E27">
        <f>tobiData!E27</f>
        <v>0</v>
      </c>
      <c r="F27">
        <f>tobiData!G27</f>
        <v>2</v>
      </c>
      <c r="G27">
        <f>tobiData!F27+tobiData!H27</f>
        <v>0</v>
      </c>
      <c r="H27">
        <f>tobiData!J27+tobiData!K27+tobiData!L27+tobiData!S27</f>
        <v>1</v>
      </c>
      <c r="I27">
        <f>tobiData!I27+SUM(tobiData!M27:R27)+tobiData!T27</f>
        <v>5</v>
      </c>
      <c r="J27">
        <f t="shared" si="0"/>
        <v>11</v>
      </c>
    </row>
    <row r="28" spans="1:10" x14ac:dyDescent="0.45">
      <c r="A28" s="1">
        <v>41994</v>
      </c>
      <c r="B28" s="1">
        <v>42007</v>
      </c>
      <c r="C28">
        <f>tobiData!C28</f>
        <v>3</v>
      </c>
      <c r="D28">
        <f>tobiData!D28</f>
        <v>2</v>
      </c>
      <c r="E28">
        <f>tobiData!E28</f>
        <v>3</v>
      </c>
      <c r="F28">
        <f>tobiData!G28</f>
        <v>0</v>
      </c>
      <c r="G28">
        <f>tobiData!F28+tobiData!H28</f>
        <v>2</v>
      </c>
      <c r="H28">
        <f>tobiData!J28+tobiData!K28+tobiData!L28+tobiData!S28</f>
        <v>7</v>
      </c>
      <c r="I28">
        <f>tobiData!I28+SUM(tobiData!M28:R28)+tobiData!T28</f>
        <v>10</v>
      </c>
      <c r="J28">
        <f t="shared" si="0"/>
        <v>27</v>
      </c>
    </row>
    <row r="29" spans="1:10" x14ac:dyDescent="0.45">
      <c r="A29" s="1"/>
      <c r="B29" s="1"/>
      <c r="J29">
        <f>SUM(J2:J28)</f>
        <v>1417</v>
      </c>
    </row>
    <row r="30" spans="1:10" x14ac:dyDescent="0.45">
      <c r="A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C30" sqref="C30"/>
    </sheetView>
  </sheetViews>
  <sheetFormatPr defaultRowHeight="14.25" x14ac:dyDescent="0.45"/>
  <cols>
    <col min="1" max="1" width="14.06640625" style="2" bestFit="1" customWidth="1"/>
    <col min="2" max="2" width="11.59765625" style="2" bestFit="1" customWidth="1"/>
    <col min="3" max="3" width="10.796875" bestFit="1" customWidth="1"/>
    <col min="4" max="4" width="11.73046875" bestFit="1" customWidth="1"/>
    <col min="5" max="5" width="12.796875" bestFit="1" customWidth="1"/>
    <col min="6" max="6" width="18.33203125" bestFit="1" customWidth="1"/>
    <col min="7" max="7" width="20.33203125" bestFit="1" customWidth="1"/>
    <col min="8" max="8" width="25.59765625" bestFit="1" customWidth="1"/>
  </cols>
  <sheetData>
    <row r="1" spans="1:11" x14ac:dyDescent="0.45">
      <c r="A1" s="2" t="s">
        <v>1</v>
      </c>
      <c r="B1" s="2" t="s">
        <v>3</v>
      </c>
      <c r="C1" t="s">
        <v>0</v>
      </c>
      <c r="D1" t="s">
        <v>5</v>
      </c>
      <c r="E1" t="s">
        <v>2</v>
      </c>
      <c r="F1" t="s">
        <v>6</v>
      </c>
      <c r="G1" t="s">
        <v>7</v>
      </c>
      <c r="H1" t="s">
        <v>8</v>
      </c>
      <c r="J1" t="s">
        <v>17</v>
      </c>
      <c r="K1" t="s">
        <v>18</v>
      </c>
    </row>
    <row r="2" spans="1:11" x14ac:dyDescent="0.45">
      <c r="A2" s="2">
        <v>41791</v>
      </c>
      <c r="B2" s="2">
        <v>41797</v>
      </c>
      <c r="C2">
        <v>5</v>
      </c>
      <c r="D2">
        <f t="shared" ref="D2:D29" si="0">C2/MAX($C$2:$C$43)</f>
        <v>2.5773195876288658E-2</v>
      </c>
      <c r="E2">
        <v>0</v>
      </c>
      <c r="F2">
        <f>E2/MAX($E$2:$E50)</f>
        <v>0</v>
      </c>
      <c r="G2">
        <v>0</v>
      </c>
      <c r="H2">
        <f>G2/MAX($E$2:$E50)</f>
        <v>0</v>
      </c>
      <c r="I2" t="s">
        <v>27</v>
      </c>
      <c r="J2">
        <f>CORREL(D2:D19,H2:H19)</f>
        <v>0.87105635663606251</v>
      </c>
    </row>
    <row r="3" spans="1:11" x14ac:dyDescent="0.45">
      <c r="A3" s="2">
        <v>41798</v>
      </c>
      <c r="B3" s="2">
        <v>41804</v>
      </c>
      <c r="C3">
        <v>2</v>
      </c>
      <c r="D3">
        <f t="shared" si="0"/>
        <v>1.0309278350515464E-2</v>
      </c>
      <c r="E3">
        <v>0</v>
      </c>
      <c r="F3">
        <f>E3/MAX($E$2:$E51)</f>
        <v>0</v>
      </c>
      <c r="G3">
        <v>0</v>
      </c>
      <c r="H3">
        <f>G3/MAX($E$2:$E51)</f>
        <v>0</v>
      </c>
      <c r="I3" t="s">
        <v>28</v>
      </c>
      <c r="J3">
        <f>CORREL(D2:D29,H2:H29)</f>
        <v>0.3947855412782737</v>
      </c>
    </row>
    <row r="4" spans="1:11" x14ac:dyDescent="0.45">
      <c r="A4" s="2">
        <v>41805</v>
      </c>
      <c r="B4" s="2">
        <v>41811</v>
      </c>
      <c r="C4">
        <v>6</v>
      </c>
      <c r="D4">
        <f t="shared" si="0"/>
        <v>3.0927835051546393E-2</v>
      </c>
      <c r="E4">
        <v>0</v>
      </c>
      <c r="F4">
        <f>E4/MAX($E$2:$E52)</f>
        <v>0</v>
      </c>
      <c r="G4">
        <v>119</v>
      </c>
      <c r="H4">
        <f>G4/MAX($E$2:$E52)</f>
        <v>2.9869477911646587E-2</v>
      </c>
    </row>
    <row r="5" spans="1:11" x14ac:dyDescent="0.45">
      <c r="A5" s="2">
        <v>41812</v>
      </c>
      <c r="B5" s="2">
        <v>41818</v>
      </c>
      <c r="C5">
        <v>11</v>
      </c>
      <c r="D5">
        <f t="shared" si="0"/>
        <v>5.6701030927835051E-2</v>
      </c>
      <c r="E5">
        <v>119</v>
      </c>
      <c r="F5">
        <f>E5/MAX($E$2:$E53)</f>
        <v>2.9869477911646587E-2</v>
      </c>
      <c r="G5">
        <v>61</v>
      </c>
      <c r="H5">
        <f>G5/MAX($E$2:$E53)</f>
        <v>1.5311244979919678E-2</v>
      </c>
    </row>
    <row r="6" spans="1:11" x14ac:dyDescent="0.45">
      <c r="A6" s="2">
        <v>41819</v>
      </c>
      <c r="B6" s="2">
        <v>41825</v>
      </c>
      <c r="C6">
        <v>7</v>
      </c>
      <c r="D6">
        <f t="shared" si="0"/>
        <v>3.608247422680412E-2</v>
      </c>
      <c r="E6">
        <v>61</v>
      </c>
      <c r="F6">
        <f>E6/MAX($E$2:$E54)</f>
        <v>1.5311244979919678E-2</v>
      </c>
      <c r="G6">
        <v>121</v>
      </c>
      <c r="H6">
        <f>G6/MAX($E$2:$E54)</f>
        <v>3.03714859437751E-2</v>
      </c>
    </row>
    <row r="7" spans="1:11" x14ac:dyDescent="0.45">
      <c r="A7" s="2">
        <v>41826</v>
      </c>
      <c r="B7" s="2">
        <v>41832</v>
      </c>
      <c r="C7">
        <v>11</v>
      </c>
      <c r="D7">
        <f t="shared" si="0"/>
        <v>5.6701030927835051E-2</v>
      </c>
      <c r="E7">
        <v>121</v>
      </c>
      <c r="F7">
        <f>E7/MAX($E$2:$E55)</f>
        <v>3.03714859437751E-2</v>
      </c>
      <c r="G7">
        <v>202</v>
      </c>
      <c r="H7">
        <f>G7/MAX($E$2:$E55)</f>
        <v>5.0702811244979919E-2</v>
      </c>
    </row>
    <row r="8" spans="1:11" x14ac:dyDescent="0.45">
      <c r="A8" s="2">
        <v>41833</v>
      </c>
      <c r="B8" s="2">
        <v>41839</v>
      </c>
      <c r="C8">
        <v>47</v>
      </c>
      <c r="D8">
        <f t="shared" si="0"/>
        <v>0.2422680412371134</v>
      </c>
      <c r="E8">
        <v>202</v>
      </c>
      <c r="F8">
        <f>E8/MAX($E$2:$E56)</f>
        <v>5.0702811244979919E-2</v>
      </c>
      <c r="G8">
        <v>140</v>
      </c>
      <c r="H8">
        <f>G8/MAX($E$2:$E56)</f>
        <v>3.5140562248995984E-2</v>
      </c>
    </row>
    <row r="9" spans="1:11" x14ac:dyDescent="0.45">
      <c r="A9" s="2">
        <v>41840</v>
      </c>
      <c r="B9" s="2">
        <v>41846</v>
      </c>
      <c r="C9">
        <v>48</v>
      </c>
      <c r="D9">
        <f t="shared" si="0"/>
        <v>0.24742268041237114</v>
      </c>
      <c r="E9">
        <v>140</v>
      </c>
      <c r="F9">
        <f>E9/MAX($E$2:$E57)</f>
        <v>3.5140562248995984E-2</v>
      </c>
      <c r="G9">
        <v>390</v>
      </c>
      <c r="H9">
        <f>G9/MAX($E$2:$E57)</f>
        <v>9.7891566265060237E-2</v>
      </c>
    </row>
    <row r="10" spans="1:11" x14ac:dyDescent="0.45">
      <c r="A10" s="2">
        <v>41847</v>
      </c>
      <c r="B10" s="2">
        <v>41853</v>
      </c>
      <c r="C10">
        <v>55</v>
      </c>
      <c r="D10">
        <f t="shared" si="0"/>
        <v>0.28350515463917525</v>
      </c>
      <c r="E10">
        <v>390</v>
      </c>
      <c r="F10">
        <f>E10/MAX($E$2:$E58)</f>
        <v>9.7891566265060237E-2</v>
      </c>
      <c r="G10">
        <v>563</v>
      </c>
      <c r="H10">
        <f>G10/MAX($E$2:$E58)</f>
        <v>0.14131526104417672</v>
      </c>
    </row>
    <row r="11" spans="1:11" x14ac:dyDescent="0.45">
      <c r="A11" s="2">
        <v>41854</v>
      </c>
      <c r="B11" s="2">
        <v>41860</v>
      </c>
      <c r="C11">
        <v>49</v>
      </c>
      <c r="D11">
        <f t="shared" si="0"/>
        <v>0.25257731958762886</v>
      </c>
      <c r="E11">
        <v>563</v>
      </c>
      <c r="F11">
        <f>E11/MAX($E$2:$E59)</f>
        <v>0.14131526104417672</v>
      </c>
      <c r="G11">
        <v>953</v>
      </c>
      <c r="H11">
        <f>G11/MAX($E$2:$E59)</f>
        <v>0.23920682730923695</v>
      </c>
    </row>
    <row r="12" spans="1:11" x14ac:dyDescent="0.45">
      <c r="A12" s="2">
        <v>41861</v>
      </c>
      <c r="B12" s="2">
        <v>41867</v>
      </c>
      <c r="C12">
        <v>39</v>
      </c>
      <c r="D12">
        <f t="shared" si="0"/>
        <v>0.20103092783505155</v>
      </c>
      <c r="E12">
        <v>953</v>
      </c>
      <c r="F12">
        <f>E12/MAX($E$2:$E60)</f>
        <v>0.23920682730923695</v>
      </c>
      <c r="G12">
        <v>1174</v>
      </c>
      <c r="H12">
        <f>G12/MAX($E$2:$E60)</f>
        <v>0.29467871485943775</v>
      </c>
    </row>
    <row r="13" spans="1:11" x14ac:dyDescent="0.45">
      <c r="A13" s="2">
        <v>41868</v>
      </c>
      <c r="B13" s="2">
        <v>41874</v>
      </c>
      <c r="C13">
        <v>51</v>
      </c>
      <c r="D13">
        <f t="shared" si="0"/>
        <v>0.26288659793814434</v>
      </c>
      <c r="E13">
        <v>1174</v>
      </c>
      <c r="F13">
        <f>E13/MAX($E$2:$E61)</f>
        <v>0.29467871485943775</v>
      </c>
      <c r="G13">
        <v>356</v>
      </c>
      <c r="H13">
        <f>G13/MAX($E$2:$E61)</f>
        <v>8.9357429718875503E-2</v>
      </c>
    </row>
    <row r="14" spans="1:11" x14ac:dyDescent="0.45">
      <c r="A14" s="2">
        <v>41875</v>
      </c>
      <c r="B14" s="2">
        <v>41881</v>
      </c>
      <c r="C14">
        <v>52</v>
      </c>
      <c r="D14">
        <f t="shared" si="0"/>
        <v>0.26804123711340205</v>
      </c>
      <c r="E14">
        <v>356</v>
      </c>
      <c r="F14">
        <f>E14/MAX($E$2:$E62)</f>
        <v>8.9357429718875503E-2</v>
      </c>
      <c r="G14">
        <v>762</v>
      </c>
      <c r="H14">
        <f>G14/MAX($E$2:$E62)</f>
        <v>0.19126506024096385</v>
      </c>
    </row>
    <row r="15" spans="1:11" x14ac:dyDescent="0.45">
      <c r="A15" s="2">
        <v>41882</v>
      </c>
      <c r="B15" s="2">
        <v>41888</v>
      </c>
      <c r="C15">
        <v>82</v>
      </c>
      <c r="D15">
        <f t="shared" si="0"/>
        <v>0.42268041237113402</v>
      </c>
      <c r="E15">
        <v>762</v>
      </c>
      <c r="F15">
        <f>E15/MAX($E$2:$E63)</f>
        <v>0.19126506024096385</v>
      </c>
      <c r="G15">
        <v>530</v>
      </c>
      <c r="H15">
        <f>G15/MAX($E$2:$E63)</f>
        <v>0.13303212851405621</v>
      </c>
    </row>
    <row r="16" spans="1:11" x14ac:dyDescent="0.45">
      <c r="A16" s="2">
        <v>41889</v>
      </c>
      <c r="B16" s="2">
        <v>41895</v>
      </c>
      <c r="C16">
        <v>86</v>
      </c>
      <c r="D16">
        <f t="shared" si="0"/>
        <v>0.44329896907216493</v>
      </c>
      <c r="E16">
        <v>530</v>
      </c>
      <c r="F16">
        <f>E16/MAX($E$2:$E64)</f>
        <v>0.13303212851405621</v>
      </c>
      <c r="G16">
        <v>906</v>
      </c>
      <c r="H16">
        <f>G16/MAX($E$2:$E64)</f>
        <v>0.22740963855421686</v>
      </c>
    </row>
    <row r="17" spans="1:8" x14ac:dyDescent="0.45">
      <c r="A17" s="2">
        <v>41896</v>
      </c>
      <c r="B17" s="2">
        <v>41902</v>
      </c>
      <c r="C17">
        <v>100</v>
      </c>
      <c r="D17">
        <f t="shared" si="0"/>
        <v>0.51546391752577314</v>
      </c>
      <c r="E17">
        <v>906</v>
      </c>
      <c r="F17">
        <f>E17/MAX($E$2:$E65)</f>
        <v>0.22740963855421686</v>
      </c>
      <c r="G17">
        <v>1029</v>
      </c>
      <c r="H17">
        <f>G17/MAX($E$2:$E65)</f>
        <v>0.25828313253012047</v>
      </c>
    </row>
    <row r="18" spans="1:8" x14ac:dyDescent="0.45">
      <c r="A18" s="2">
        <v>41903</v>
      </c>
      <c r="B18" s="2">
        <v>41909</v>
      </c>
      <c r="C18">
        <v>112</v>
      </c>
      <c r="D18">
        <f t="shared" si="0"/>
        <v>0.57731958762886593</v>
      </c>
      <c r="E18">
        <v>1029</v>
      </c>
      <c r="F18">
        <f>E18/MAX($E$2:$E66)</f>
        <v>0.25828313253012047</v>
      </c>
      <c r="G18">
        <v>730</v>
      </c>
      <c r="H18">
        <f>G18/MAX($E$2:$E66)</f>
        <v>0.18323293172690763</v>
      </c>
    </row>
    <row r="19" spans="1:8" x14ac:dyDescent="0.45">
      <c r="A19" s="2">
        <v>41910</v>
      </c>
      <c r="B19" s="2">
        <v>41916</v>
      </c>
      <c r="C19">
        <v>194</v>
      </c>
      <c r="D19">
        <f t="shared" si="0"/>
        <v>1</v>
      </c>
      <c r="E19">
        <v>730</v>
      </c>
      <c r="F19">
        <f>E19/MAX($E$2:$E67)</f>
        <v>0.18323293172690763</v>
      </c>
      <c r="G19">
        <v>2437</v>
      </c>
      <c r="H19">
        <f>G19/MAX($E$2:$E67)</f>
        <v>0.61169678714859432</v>
      </c>
    </row>
    <row r="20" spans="1:8" x14ac:dyDescent="0.45">
      <c r="A20" s="2">
        <v>41917</v>
      </c>
      <c r="B20" s="2">
        <v>41923</v>
      </c>
      <c r="C20">
        <v>149</v>
      </c>
      <c r="D20">
        <f t="shared" si="0"/>
        <v>0.76804123711340211</v>
      </c>
      <c r="E20">
        <v>2437</v>
      </c>
      <c r="F20">
        <f>E20/MAX($E$2:$E68)</f>
        <v>0.61169678714859432</v>
      </c>
      <c r="G20">
        <v>1380</v>
      </c>
      <c r="H20">
        <f>G20/MAX($E$2:$E68)</f>
        <v>0.34638554216867468</v>
      </c>
    </row>
    <row r="21" spans="1:8" x14ac:dyDescent="0.45">
      <c r="A21" s="2">
        <v>41924</v>
      </c>
      <c r="B21" s="2">
        <v>41930</v>
      </c>
      <c r="C21">
        <v>76</v>
      </c>
      <c r="D21">
        <f t="shared" si="0"/>
        <v>0.39175257731958762</v>
      </c>
      <c r="E21">
        <v>1380</v>
      </c>
      <c r="F21">
        <f>E21/MAX($E$2:$E69)</f>
        <v>0.34638554216867468</v>
      </c>
      <c r="G21">
        <v>1371</v>
      </c>
      <c r="H21">
        <f>G21/MAX($E$2:$E69)</f>
        <v>0.34412650602409639</v>
      </c>
    </row>
    <row r="22" spans="1:8" x14ac:dyDescent="0.45">
      <c r="A22" s="2">
        <v>41931</v>
      </c>
      <c r="B22" s="2">
        <v>41937</v>
      </c>
      <c r="C22">
        <v>62</v>
      </c>
      <c r="D22">
        <f t="shared" si="0"/>
        <v>0.31958762886597936</v>
      </c>
      <c r="E22">
        <v>1371</v>
      </c>
      <c r="F22">
        <f>E22/MAX($E$2:$E70)</f>
        <v>0.34412650602409639</v>
      </c>
      <c r="G22">
        <v>1363</v>
      </c>
      <c r="H22">
        <f>G22/MAX($E$2:$E70)</f>
        <v>0.34211847389558231</v>
      </c>
    </row>
    <row r="23" spans="1:8" x14ac:dyDescent="0.45">
      <c r="A23" s="2">
        <v>41938</v>
      </c>
      <c r="B23" s="2">
        <v>41944</v>
      </c>
      <c r="C23">
        <v>48</v>
      </c>
      <c r="D23">
        <f t="shared" si="0"/>
        <v>0.24742268041237114</v>
      </c>
      <c r="E23">
        <v>1363</v>
      </c>
      <c r="F23">
        <f>E23/MAX($E$2:$E71)</f>
        <v>0.34211847389558231</v>
      </c>
      <c r="G23">
        <v>1163</v>
      </c>
      <c r="H23">
        <f>G23/MAX($E$2:$E71)</f>
        <v>0.29191767068273095</v>
      </c>
    </row>
    <row r="24" spans="1:8" x14ac:dyDescent="0.45">
      <c r="A24" s="2">
        <v>41945</v>
      </c>
      <c r="B24" s="2">
        <v>41951</v>
      </c>
      <c r="C24">
        <v>32</v>
      </c>
      <c r="D24">
        <f t="shared" si="0"/>
        <v>0.16494845360824742</v>
      </c>
      <c r="E24">
        <v>1163</v>
      </c>
      <c r="F24">
        <f>E24/MAX($E$2:$E72)</f>
        <v>0.29191767068273095</v>
      </c>
      <c r="G24">
        <v>1036</v>
      </c>
      <c r="H24">
        <f>G24/MAX($E$2:$E72)</f>
        <v>0.26004016064257029</v>
      </c>
    </row>
    <row r="25" spans="1:8" x14ac:dyDescent="0.45">
      <c r="A25" s="2">
        <v>41952</v>
      </c>
      <c r="B25" s="2">
        <v>41972</v>
      </c>
      <c r="C25">
        <v>45</v>
      </c>
      <c r="D25">
        <f t="shared" si="0"/>
        <v>0.23195876288659795</v>
      </c>
      <c r="E25">
        <v>1036</v>
      </c>
      <c r="F25">
        <f>E25/MAX($E$2:$E73)</f>
        <v>0.26004016064257029</v>
      </c>
      <c r="G25">
        <v>3984</v>
      </c>
      <c r="H25">
        <f>G25/MAX($E$2:$E73)</f>
        <v>1</v>
      </c>
    </row>
    <row r="26" spans="1:8" x14ac:dyDescent="0.45">
      <c r="A26" s="2">
        <v>41973</v>
      </c>
      <c r="B26" s="2">
        <v>41979</v>
      </c>
      <c r="C26">
        <v>7</v>
      </c>
      <c r="D26">
        <f t="shared" si="0"/>
        <v>3.608247422680412E-2</v>
      </c>
      <c r="E26">
        <v>3984</v>
      </c>
      <c r="F26">
        <f>E26/MAX($E$2:$E74)</f>
        <v>1</v>
      </c>
      <c r="G26">
        <v>1679</v>
      </c>
      <c r="H26">
        <f>G26/MAX($E$2:$E74)</f>
        <v>0.42143574297188757</v>
      </c>
    </row>
    <row r="27" spans="1:8" x14ac:dyDescent="0.45">
      <c r="A27" s="2">
        <v>41980</v>
      </c>
      <c r="B27" s="2">
        <v>41993</v>
      </c>
      <c r="C27">
        <v>11</v>
      </c>
      <c r="D27">
        <f t="shared" si="0"/>
        <v>5.6701030927835051E-2</v>
      </c>
      <c r="E27">
        <v>1679</v>
      </c>
      <c r="F27">
        <f>E27/MAX($E$2:$E75)</f>
        <v>0.42143574297188757</v>
      </c>
      <c r="G27">
        <v>1661</v>
      </c>
      <c r="H27">
        <f>G27/MAX($E$2:$E75)</f>
        <v>0.41691767068273095</v>
      </c>
    </row>
    <row r="28" spans="1:8" x14ac:dyDescent="0.45">
      <c r="A28" s="2">
        <v>41994</v>
      </c>
      <c r="B28" s="2">
        <v>42007</v>
      </c>
      <c r="C28">
        <v>27</v>
      </c>
      <c r="D28">
        <f t="shared" si="0"/>
        <v>0.13917525773195877</v>
      </c>
      <c r="E28">
        <v>1661</v>
      </c>
      <c r="F28">
        <f>E28/MAX($E$2:$E76)</f>
        <v>0.41691767068273095</v>
      </c>
      <c r="G28">
        <v>239</v>
      </c>
      <c r="H28">
        <f>G28/MAX($E$2:$E76)</f>
        <v>5.9989959839357426E-2</v>
      </c>
    </row>
    <row r="29" spans="1:8" x14ac:dyDescent="0.45">
      <c r="A29" s="2">
        <v>42008</v>
      </c>
      <c r="B29" s="2">
        <v>42014</v>
      </c>
      <c r="C29">
        <v>12</v>
      </c>
      <c r="D29">
        <f t="shared" si="0"/>
        <v>6.1855670103092786E-2</v>
      </c>
      <c r="E29">
        <v>239</v>
      </c>
      <c r="F29">
        <f>E29/MAX($E$2:$E77)</f>
        <v>5.9989959839357426E-2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E17" workbookViewId="0">
      <selection activeCell="J33" sqref="J33"/>
    </sheetView>
  </sheetViews>
  <sheetFormatPr defaultRowHeight="14.25" x14ac:dyDescent="0.45"/>
  <cols>
    <col min="1" max="2" width="14.265625" bestFit="1" customWidth="1"/>
    <col min="11" max="11" width="20.33203125" bestFit="1" customWidth="1"/>
    <col min="12" max="12" width="25.59765625" customWidth="1"/>
    <col min="22" max="22" width="25.59765625" bestFit="1" customWidth="1"/>
    <col min="23" max="23" width="25.59765625" customWidth="1"/>
    <col min="25" max="25" width="10.796875" bestFit="1" customWidth="1"/>
  </cols>
  <sheetData>
    <row r="1" spans="1:27" ht="42.75" x14ac:dyDescent="0.45">
      <c r="A1" t="s">
        <v>1</v>
      </c>
      <c r="B1" t="s">
        <v>3</v>
      </c>
      <c r="C1" s="3" t="s">
        <v>11</v>
      </c>
      <c r="D1" s="3" t="s">
        <v>12</v>
      </c>
      <c r="E1" s="3" t="s">
        <v>10</v>
      </c>
      <c r="F1" s="3" t="s">
        <v>9</v>
      </c>
      <c r="G1" t="s">
        <v>13</v>
      </c>
      <c r="H1" t="s">
        <v>14</v>
      </c>
      <c r="I1" t="s">
        <v>15</v>
      </c>
      <c r="J1" t="s">
        <v>32</v>
      </c>
      <c r="K1" t="s">
        <v>36</v>
      </c>
      <c r="L1" t="s">
        <v>38</v>
      </c>
      <c r="M1" t="s">
        <v>33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37</v>
      </c>
      <c r="W1" t="s">
        <v>39</v>
      </c>
      <c r="X1" t="s">
        <v>34</v>
      </c>
      <c r="Y1" t="s">
        <v>7</v>
      </c>
      <c r="Z1" t="s">
        <v>8</v>
      </c>
      <c r="AA1" t="s">
        <v>0</v>
      </c>
    </row>
    <row r="2" spans="1:27" x14ac:dyDescent="0.45">
      <c r="A2" s="1">
        <v>41791</v>
      </c>
      <c r="B2" s="1">
        <v>41797</v>
      </c>
      <c r="C2">
        <v>0</v>
      </c>
      <c r="D2">
        <v>0</v>
      </c>
      <c r="E2">
        <v>0</v>
      </c>
      <c r="F2">
        <v>1</v>
      </c>
      <c r="G2">
        <v>1</v>
      </c>
      <c r="H2">
        <v>2</v>
      </c>
      <c r="I2">
        <v>1</v>
      </c>
      <c r="J2">
        <f>C2+D2</f>
        <v>0</v>
      </c>
      <c r="K2">
        <f>C2+I2</f>
        <v>1</v>
      </c>
      <c r="L2">
        <f>M2-F2-G2</f>
        <v>3</v>
      </c>
      <c r="M2">
        <f>SUM(C2:I2)</f>
        <v>5</v>
      </c>
      <c r="N2">
        <f t="shared" ref="N2:U17" si="0">C2/MAX($J$2:$J$28)</f>
        <v>0</v>
      </c>
      <c r="O2">
        <f t="shared" si="0"/>
        <v>0</v>
      </c>
      <c r="P2">
        <f t="shared" si="0"/>
        <v>0</v>
      </c>
      <c r="Q2">
        <f t="shared" si="0"/>
        <v>2.3809523809523808E-2</v>
      </c>
      <c r="R2">
        <f t="shared" si="0"/>
        <v>2.3809523809523808E-2</v>
      </c>
      <c r="S2">
        <f t="shared" si="0"/>
        <v>4.7619047619047616E-2</v>
      </c>
      <c r="T2">
        <f t="shared" si="0"/>
        <v>2.3809523809523808E-2</v>
      </c>
      <c r="U2">
        <f t="shared" si="0"/>
        <v>0</v>
      </c>
      <c r="V2">
        <f t="shared" ref="V2:V28" si="1">K2/MAX($K$2:$K$28)</f>
        <v>1.0869565217391304E-2</v>
      </c>
      <c r="W2">
        <f t="shared" ref="W2:W28" si="2">L2/MAX($L$2:$L$28)</f>
        <v>1.7241379310344827E-2</v>
      </c>
      <c r="X2">
        <f t="shared" ref="X2:X28" si="3">M2/MAX($M$2:$M$28)</f>
        <v>2.6315789473684209E-2</v>
      </c>
      <c r="Y2">
        <v>0</v>
      </c>
      <c r="Z2">
        <f t="shared" ref="Z2:Z28" si="4">Y2/MAX(Y$2:Y$28)</f>
        <v>0</v>
      </c>
      <c r="AA2">
        <v>5</v>
      </c>
    </row>
    <row r="3" spans="1:27" x14ac:dyDescent="0.45">
      <c r="A3" s="1">
        <v>41798</v>
      </c>
      <c r="B3" s="1">
        <v>41804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f t="shared" ref="J3:J28" si="5">C3+D3</f>
        <v>1</v>
      </c>
      <c r="K3">
        <f t="shared" ref="K3:K28" si="6">C3+I3</f>
        <v>1</v>
      </c>
      <c r="L3">
        <f t="shared" ref="L3:L28" si="7">M3-F3-G3</f>
        <v>2</v>
      </c>
      <c r="M3">
        <f t="shared" ref="M3:M28" si="8">SUM(C3:I3)</f>
        <v>2</v>
      </c>
      <c r="N3">
        <f t="shared" si="0"/>
        <v>2.3809523809523808E-2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2.3809523809523808E-2</v>
      </c>
      <c r="T3">
        <f t="shared" si="0"/>
        <v>0</v>
      </c>
      <c r="U3">
        <f t="shared" si="0"/>
        <v>2.3809523809523808E-2</v>
      </c>
      <c r="V3">
        <f t="shared" si="1"/>
        <v>1.0869565217391304E-2</v>
      </c>
      <c r="W3">
        <f t="shared" si="2"/>
        <v>1.1494252873563218E-2</v>
      </c>
      <c r="X3">
        <f t="shared" si="3"/>
        <v>1.0526315789473684E-2</v>
      </c>
      <c r="Y3">
        <v>0</v>
      </c>
      <c r="Z3">
        <f t="shared" si="4"/>
        <v>0</v>
      </c>
      <c r="AA3">
        <v>2</v>
      </c>
    </row>
    <row r="4" spans="1:27" x14ac:dyDescent="0.45">
      <c r="A4" s="1">
        <v>41805</v>
      </c>
      <c r="B4" s="1">
        <v>41811</v>
      </c>
      <c r="C4">
        <v>0</v>
      </c>
      <c r="D4">
        <v>0</v>
      </c>
      <c r="E4">
        <v>0</v>
      </c>
      <c r="F4">
        <v>3</v>
      </c>
      <c r="G4">
        <v>2</v>
      </c>
      <c r="H4">
        <v>0</v>
      </c>
      <c r="I4">
        <v>1</v>
      </c>
      <c r="J4">
        <f t="shared" si="5"/>
        <v>0</v>
      </c>
      <c r="K4">
        <f t="shared" si="6"/>
        <v>1</v>
      </c>
      <c r="L4">
        <f t="shared" si="7"/>
        <v>1</v>
      </c>
      <c r="M4">
        <f t="shared" si="8"/>
        <v>6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7.1428571428571425E-2</v>
      </c>
      <c r="R4">
        <f t="shared" si="0"/>
        <v>4.7619047619047616E-2</v>
      </c>
      <c r="S4">
        <f t="shared" si="0"/>
        <v>0</v>
      </c>
      <c r="T4">
        <f t="shared" si="0"/>
        <v>2.3809523809523808E-2</v>
      </c>
      <c r="U4">
        <f t="shared" si="0"/>
        <v>0</v>
      </c>
      <c r="V4">
        <f t="shared" si="1"/>
        <v>1.0869565217391304E-2</v>
      </c>
      <c r="W4">
        <f t="shared" si="2"/>
        <v>5.7471264367816091E-3</v>
      </c>
      <c r="X4">
        <f t="shared" si="3"/>
        <v>3.1578947368421054E-2</v>
      </c>
      <c r="Y4">
        <v>0</v>
      </c>
      <c r="Z4">
        <f t="shared" si="4"/>
        <v>0</v>
      </c>
      <c r="AA4">
        <v>6</v>
      </c>
    </row>
    <row r="5" spans="1:27" x14ac:dyDescent="0.45">
      <c r="A5" s="1">
        <v>41812</v>
      </c>
      <c r="B5" s="1">
        <v>41818</v>
      </c>
      <c r="C5">
        <v>2</v>
      </c>
      <c r="D5">
        <v>0</v>
      </c>
      <c r="E5">
        <v>0</v>
      </c>
      <c r="F5">
        <v>4</v>
      </c>
      <c r="G5">
        <v>4</v>
      </c>
      <c r="H5">
        <v>2</v>
      </c>
      <c r="I5">
        <v>0</v>
      </c>
      <c r="J5">
        <f t="shared" si="5"/>
        <v>2</v>
      </c>
      <c r="K5">
        <f t="shared" si="6"/>
        <v>2</v>
      </c>
      <c r="L5">
        <f t="shared" si="7"/>
        <v>4</v>
      </c>
      <c r="M5">
        <f t="shared" si="8"/>
        <v>12</v>
      </c>
      <c r="N5">
        <f t="shared" si="0"/>
        <v>4.7619047619047616E-2</v>
      </c>
      <c r="O5">
        <f t="shared" si="0"/>
        <v>0</v>
      </c>
      <c r="P5">
        <f t="shared" si="0"/>
        <v>0</v>
      </c>
      <c r="Q5">
        <f t="shared" si="0"/>
        <v>9.5238095238095233E-2</v>
      </c>
      <c r="R5">
        <f t="shared" si="0"/>
        <v>9.5238095238095233E-2</v>
      </c>
      <c r="S5">
        <f t="shared" si="0"/>
        <v>4.7619047619047616E-2</v>
      </c>
      <c r="T5">
        <f t="shared" si="0"/>
        <v>0</v>
      </c>
      <c r="U5">
        <f t="shared" si="0"/>
        <v>4.7619047619047616E-2</v>
      </c>
      <c r="V5">
        <f t="shared" si="1"/>
        <v>2.1739130434782608E-2</v>
      </c>
      <c r="W5">
        <f t="shared" si="2"/>
        <v>2.2988505747126436E-2</v>
      </c>
      <c r="X5">
        <f t="shared" si="3"/>
        <v>6.3157894736842107E-2</v>
      </c>
      <c r="Y5">
        <v>119</v>
      </c>
      <c r="Z5">
        <f t="shared" si="4"/>
        <v>2.9869477911646587E-2</v>
      </c>
      <c r="AA5">
        <v>11</v>
      </c>
    </row>
    <row r="6" spans="1:27" x14ac:dyDescent="0.45">
      <c r="A6" s="1">
        <v>41819</v>
      </c>
      <c r="B6" s="1">
        <v>41825</v>
      </c>
      <c r="C6">
        <v>2</v>
      </c>
      <c r="D6">
        <v>0</v>
      </c>
      <c r="E6">
        <v>0</v>
      </c>
      <c r="F6">
        <v>1</v>
      </c>
      <c r="G6">
        <v>3</v>
      </c>
      <c r="H6">
        <v>0</v>
      </c>
      <c r="I6">
        <v>1</v>
      </c>
      <c r="J6">
        <f t="shared" si="5"/>
        <v>2</v>
      </c>
      <c r="K6">
        <f t="shared" si="6"/>
        <v>3</v>
      </c>
      <c r="L6">
        <f t="shared" si="7"/>
        <v>3</v>
      </c>
      <c r="M6">
        <f t="shared" si="8"/>
        <v>7</v>
      </c>
      <c r="N6">
        <f t="shared" si="0"/>
        <v>4.7619047619047616E-2</v>
      </c>
      <c r="O6">
        <f t="shared" si="0"/>
        <v>0</v>
      </c>
      <c r="P6">
        <f t="shared" si="0"/>
        <v>0</v>
      </c>
      <c r="Q6">
        <f t="shared" si="0"/>
        <v>2.3809523809523808E-2</v>
      </c>
      <c r="R6">
        <f t="shared" si="0"/>
        <v>7.1428571428571425E-2</v>
      </c>
      <c r="S6">
        <f t="shared" si="0"/>
        <v>0</v>
      </c>
      <c r="T6">
        <f t="shared" si="0"/>
        <v>2.3809523809523808E-2</v>
      </c>
      <c r="U6">
        <f t="shared" si="0"/>
        <v>4.7619047619047616E-2</v>
      </c>
      <c r="V6">
        <f t="shared" si="1"/>
        <v>3.2608695652173912E-2</v>
      </c>
      <c r="W6">
        <f t="shared" si="2"/>
        <v>1.7241379310344827E-2</v>
      </c>
      <c r="X6">
        <f t="shared" si="3"/>
        <v>3.6842105263157891E-2</v>
      </c>
      <c r="Y6">
        <v>61</v>
      </c>
      <c r="Z6">
        <f t="shared" si="4"/>
        <v>1.5311244979919678E-2</v>
      </c>
      <c r="AA6">
        <v>7</v>
      </c>
    </row>
    <row r="7" spans="1:27" x14ac:dyDescent="0.45">
      <c r="A7" s="1">
        <v>41826</v>
      </c>
      <c r="B7" s="1">
        <v>41832</v>
      </c>
      <c r="C7">
        <v>0</v>
      </c>
      <c r="D7">
        <v>1</v>
      </c>
      <c r="E7">
        <v>0</v>
      </c>
      <c r="F7">
        <v>2</v>
      </c>
      <c r="G7">
        <v>1</v>
      </c>
      <c r="H7">
        <v>5</v>
      </c>
      <c r="I7">
        <v>2</v>
      </c>
      <c r="J7">
        <f t="shared" si="5"/>
        <v>1</v>
      </c>
      <c r="K7">
        <f t="shared" si="6"/>
        <v>2</v>
      </c>
      <c r="L7">
        <f t="shared" si="7"/>
        <v>8</v>
      </c>
      <c r="M7">
        <f t="shared" si="8"/>
        <v>11</v>
      </c>
      <c r="N7">
        <f t="shared" si="0"/>
        <v>0</v>
      </c>
      <c r="O7">
        <f t="shared" si="0"/>
        <v>2.3809523809523808E-2</v>
      </c>
      <c r="P7">
        <f t="shared" si="0"/>
        <v>0</v>
      </c>
      <c r="Q7">
        <f t="shared" si="0"/>
        <v>4.7619047619047616E-2</v>
      </c>
      <c r="R7">
        <f t="shared" si="0"/>
        <v>2.3809523809523808E-2</v>
      </c>
      <c r="S7">
        <f t="shared" si="0"/>
        <v>0.11904761904761904</v>
      </c>
      <c r="T7">
        <f t="shared" si="0"/>
        <v>4.7619047619047616E-2</v>
      </c>
      <c r="U7">
        <f t="shared" si="0"/>
        <v>2.3809523809523808E-2</v>
      </c>
      <c r="V7">
        <f t="shared" si="1"/>
        <v>2.1739130434782608E-2</v>
      </c>
      <c r="W7">
        <f t="shared" si="2"/>
        <v>4.5977011494252873E-2</v>
      </c>
      <c r="X7">
        <f t="shared" si="3"/>
        <v>5.7894736842105263E-2</v>
      </c>
      <c r="Y7">
        <v>121</v>
      </c>
      <c r="Z7">
        <f t="shared" si="4"/>
        <v>3.03714859437751E-2</v>
      </c>
      <c r="AA7">
        <v>11</v>
      </c>
    </row>
    <row r="8" spans="1:27" x14ac:dyDescent="0.45">
      <c r="A8" s="1">
        <v>41833</v>
      </c>
      <c r="B8" s="1">
        <v>41839</v>
      </c>
      <c r="C8">
        <v>1</v>
      </c>
      <c r="D8">
        <v>3</v>
      </c>
      <c r="E8">
        <v>0</v>
      </c>
      <c r="F8">
        <v>10</v>
      </c>
      <c r="G8">
        <v>13</v>
      </c>
      <c r="H8">
        <v>5</v>
      </c>
      <c r="I8">
        <v>15</v>
      </c>
      <c r="J8">
        <f t="shared" si="5"/>
        <v>4</v>
      </c>
      <c r="K8">
        <f t="shared" si="6"/>
        <v>16</v>
      </c>
      <c r="L8">
        <f t="shared" si="7"/>
        <v>24</v>
      </c>
      <c r="M8">
        <f t="shared" si="8"/>
        <v>47</v>
      </c>
      <c r="N8">
        <f t="shared" si="0"/>
        <v>2.3809523809523808E-2</v>
      </c>
      <c r="O8">
        <f t="shared" si="0"/>
        <v>7.1428571428571425E-2</v>
      </c>
      <c r="P8">
        <f t="shared" si="0"/>
        <v>0</v>
      </c>
      <c r="Q8">
        <f t="shared" si="0"/>
        <v>0.23809523809523808</v>
      </c>
      <c r="R8">
        <f t="shared" si="0"/>
        <v>0.30952380952380953</v>
      </c>
      <c r="S8">
        <f t="shared" si="0"/>
        <v>0.11904761904761904</v>
      </c>
      <c r="T8">
        <f t="shared" si="0"/>
        <v>0.35714285714285715</v>
      </c>
      <c r="U8">
        <f t="shared" si="0"/>
        <v>9.5238095238095233E-2</v>
      </c>
      <c r="V8">
        <f t="shared" si="1"/>
        <v>0.17391304347826086</v>
      </c>
      <c r="W8">
        <f t="shared" si="2"/>
        <v>0.13793103448275862</v>
      </c>
      <c r="X8">
        <f t="shared" si="3"/>
        <v>0.24736842105263157</v>
      </c>
      <c r="Y8">
        <v>202</v>
      </c>
      <c r="Z8">
        <f t="shared" si="4"/>
        <v>5.0702811244979919E-2</v>
      </c>
      <c r="AA8">
        <v>47</v>
      </c>
    </row>
    <row r="9" spans="1:27" x14ac:dyDescent="0.45">
      <c r="A9" s="1">
        <v>41840</v>
      </c>
      <c r="B9" s="1">
        <v>41846</v>
      </c>
      <c r="C9">
        <v>6</v>
      </c>
      <c r="D9">
        <v>4</v>
      </c>
      <c r="E9">
        <v>1</v>
      </c>
      <c r="F9">
        <v>7</v>
      </c>
      <c r="G9">
        <v>5</v>
      </c>
      <c r="H9">
        <v>10</v>
      </c>
      <c r="I9">
        <v>15</v>
      </c>
      <c r="J9">
        <f t="shared" si="5"/>
        <v>10</v>
      </c>
      <c r="K9">
        <f t="shared" si="6"/>
        <v>21</v>
      </c>
      <c r="L9">
        <f t="shared" si="7"/>
        <v>36</v>
      </c>
      <c r="M9">
        <f t="shared" si="8"/>
        <v>48</v>
      </c>
      <c r="N9">
        <f t="shared" si="0"/>
        <v>0.14285714285714285</v>
      </c>
      <c r="O9">
        <f t="shared" si="0"/>
        <v>9.5238095238095233E-2</v>
      </c>
      <c r="P9">
        <f t="shared" si="0"/>
        <v>2.3809523809523808E-2</v>
      </c>
      <c r="Q9">
        <f t="shared" si="0"/>
        <v>0.16666666666666666</v>
      </c>
      <c r="R9">
        <f t="shared" si="0"/>
        <v>0.11904761904761904</v>
      </c>
      <c r="S9">
        <f t="shared" si="0"/>
        <v>0.23809523809523808</v>
      </c>
      <c r="T9">
        <f t="shared" si="0"/>
        <v>0.35714285714285715</v>
      </c>
      <c r="U9">
        <f t="shared" si="0"/>
        <v>0.23809523809523808</v>
      </c>
      <c r="V9">
        <f t="shared" si="1"/>
        <v>0.22826086956521738</v>
      </c>
      <c r="W9">
        <f t="shared" si="2"/>
        <v>0.20689655172413793</v>
      </c>
      <c r="X9">
        <f t="shared" si="3"/>
        <v>0.25263157894736843</v>
      </c>
      <c r="Y9">
        <v>140</v>
      </c>
      <c r="Z9">
        <f t="shared" si="4"/>
        <v>3.5140562248995984E-2</v>
      </c>
      <c r="AA9">
        <v>48</v>
      </c>
    </row>
    <row r="10" spans="1:27" x14ac:dyDescent="0.45">
      <c r="A10" s="1">
        <v>41847</v>
      </c>
      <c r="B10" s="1">
        <v>41853</v>
      </c>
      <c r="C10">
        <v>8</v>
      </c>
      <c r="D10">
        <v>1</v>
      </c>
      <c r="E10">
        <v>7</v>
      </c>
      <c r="F10">
        <v>17</v>
      </c>
      <c r="G10">
        <v>0</v>
      </c>
      <c r="H10">
        <v>12</v>
      </c>
      <c r="I10">
        <v>10</v>
      </c>
      <c r="J10">
        <f t="shared" si="5"/>
        <v>9</v>
      </c>
      <c r="K10">
        <f t="shared" si="6"/>
        <v>18</v>
      </c>
      <c r="L10">
        <f t="shared" si="7"/>
        <v>38</v>
      </c>
      <c r="M10">
        <f t="shared" si="8"/>
        <v>55</v>
      </c>
      <c r="N10">
        <f t="shared" si="0"/>
        <v>0.19047619047619047</v>
      </c>
      <c r="O10">
        <f t="shared" si="0"/>
        <v>2.3809523809523808E-2</v>
      </c>
      <c r="P10">
        <f t="shared" si="0"/>
        <v>0.16666666666666666</v>
      </c>
      <c r="Q10">
        <f t="shared" si="0"/>
        <v>0.40476190476190477</v>
      </c>
      <c r="R10">
        <f t="shared" si="0"/>
        <v>0</v>
      </c>
      <c r="S10">
        <f t="shared" si="0"/>
        <v>0.2857142857142857</v>
      </c>
      <c r="T10">
        <f t="shared" si="0"/>
        <v>0.23809523809523808</v>
      </c>
      <c r="U10">
        <f t="shared" si="0"/>
        <v>0.21428571428571427</v>
      </c>
      <c r="V10">
        <f t="shared" si="1"/>
        <v>0.19565217391304349</v>
      </c>
      <c r="W10">
        <f t="shared" si="2"/>
        <v>0.21839080459770116</v>
      </c>
      <c r="X10">
        <f t="shared" si="3"/>
        <v>0.28947368421052633</v>
      </c>
      <c r="Y10">
        <v>390</v>
      </c>
      <c r="Z10">
        <f t="shared" si="4"/>
        <v>9.7891566265060237E-2</v>
      </c>
      <c r="AA10">
        <v>55</v>
      </c>
    </row>
    <row r="11" spans="1:27" x14ac:dyDescent="0.45">
      <c r="A11" s="1">
        <v>41854</v>
      </c>
      <c r="B11" s="1">
        <v>41860</v>
      </c>
      <c r="C11">
        <v>6</v>
      </c>
      <c r="D11">
        <v>5</v>
      </c>
      <c r="E11">
        <v>2</v>
      </c>
      <c r="F11">
        <v>10</v>
      </c>
      <c r="G11">
        <v>4</v>
      </c>
      <c r="H11">
        <v>15</v>
      </c>
      <c r="I11">
        <v>7</v>
      </c>
      <c r="J11">
        <f t="shared" si="5"/>
        <v>11</v>
      </c>
      <c r="K11">
        <f t="shared" si="6"/>
        <v>13</v>
      </c>
      <c r="L11">
        <f t="shared" si="7"/>
        <v>35</v>
      </c>
      <c r="M11">
        <f t="shared" si="8"/>
        <v>49</v>
      </c>
      <c r="N11">
        <f t="shared" si="0"/>
        <v>0.14285714285714285</v>
      </c>
      <c r="O11">
        <f t="shared" si="0"/>
        <v>0.11904761904761904</v>
      </c>
      <c r="P11">
        <f t="shared" si="0"/>
        <v>4.7619047619047616E-2</v>
      </c>
      <c r="Q11">
        <f t="shared" si="0"/>
        <v>0.23809523809523808</v>
      </c>
      <c r="R11">
        <f t="shared" si="0"/>
        <v>9.5238095238095233E-2</v>
      </c>
      <c r="S11">
        <f t="shared" si="0"/>
        <v>0.35714285714285715</v>
      </c>
      <c r="T11">
        <f t="shared" si="0"/>
        <v>0.16666666666666666</v>
      </c>
      <c r="U11">
        <f t="shared" si="0"/>
        <v>0.26190476190476192</v>
      </c>
      <c r="V11">
        <f t="shared" si="1"/>
        <v>0.14130434782608695</v>
      </c>
      <c r="W11">
        <f t="shared" si="2"/>
        <v>0.20114942528735633</v>
      </c>
      <c r="X11">
        <f t="shared" si="3"/>
        <v>0.25789473684210529</v>
      </c>
      <c r="Y11">
        <v>563</v>
      </c>
      <c r="Z11">
        <f t="shared" si="4"/>
        <v>0.14131526104417672</v>
      </c>
      <c r="AA11">
        <v>49</v>
      </c>
    </row>
    <row r="12" spans="1:27" x14ac:dyDescent="0.45">
      <c r="A12" s="1">
        <v>41861</v>
      </c>
      <c r="B12" s="1">
        <v>41867</v>
      </c>
      <c r="C12">
        <v>3</v>
      </c>
      <c r="D12">
        <v>3</v>
      </c>
      <c r="E12">
        <v>2</v>
      </c>
      <c r="F12">
        <v>5</v>
      </c>
      <c r="G12">
        <v>5</v>
      </c>
      <c r="H12">
        <v>7</v>
      </c>
      <c r="I12">
        <v>15</v>
      </c>
      <c r="J12">
        <f t="shared" si="5"/>
        <v>6</v>
      </c>
      <c r="K12">
        <f t="shared" si="6"/>
        <v>18</v>
      </c>
      <c r="L12">
        <f t="shared" si="7"/>
        <v>30</v>
      </c>
      <c r="M12">
        <f t="shared" si="8"/>
        <v>40</v>
      </c>
      <c r="N12">
        <f t="shared" si="0"/>
        <v>7.1428571428571425E-2</v>
      </c>
      <c r="O12">
        <f t="shared" si="0"/>
        <v>7.1428571428571425E-2</v>
      </c>
      <c r="P12">
        <f t="shared" si="0"/>
        <v>4.7619047619047616E-2</v>
      </c>
      <c r="Q12">
        <f t="shared" si="0"/>
        <v>0.11904761904761904</v>
      </c>
      <c r="R12">
        <f t="shared" si="0"/>
        <v>0.11904761904761904</v>
      </c>
      <c r="S12">
        <f t="shared" si="0"/>
        <v>0.16666666666666666</v>
      </c>
      <c r="T12">
        <f t="shared" si="0"/>
        <v>0.35714285714285715</v>
      </c>
      <c r="U12">
        <f t="shared" si="0"/>
        <v>0.14285714285714285</v>
      </c>
      <c r="V12">
        <f t="shared" si="1"/>
        <v>0.19565217391304349</v>
      </c>
      <c r="W12">
        <f t="shared" si="2"/>
        <v>0.17241379310344829</v>
      </c>
      <c r="X12">
        <f t="shared" si="3"/>
        <v>0.21052631578947367</v>
      </c>
      <c r="Y12">
        <v>953</v>
      </c>
      <c r="Z12">
        <f t="shared" si="4"/>
        <v>0.23920682730923695</v>
      </c>
      <c r="AA12">
        <v>39</v>
      </c>
    </row>
    <row r="13" spans="1:27" x14ac:dyDescent="0.45">
      <c r="A13" s="1">
        <v>41868</v>
      </c>
      <c r="B13" s="1">
        <v>41874</v>
      </c>
      <c r="C13">
        <v>9</v>
      </c>
      <c r="D13">
        <v>4</v>
      </c>
      <c r="E13">
        <v>4</v>
      </c>
      <c r="F13">
        <v>5</v>
      </c>
      <c r="G13">
        <v>4</v>
      </c>
      <c r="H13">
        <v>13</v>
      </c>
      <c r="I13">
        <v>12</v>
      </c>
      <c r="J13">
        <f t="shared" si="5"/>
        <v>13</v>
      </c>
      <c r="K13">
        <f t="shared" si="6"/>
        <v>21</v>
      </c>
      <c r="L13">
        <f t="shared" si="7"/>
        <v>42</v>
      </c>
      <c r="M13">
        <f t="shared" si="8"/>
        <v>51</v>
      </c>
      <c r="N13">
        <f t="shared" si="0"/>
        <v>0.21428571428571427</v>
      </c>
      <c r="O13">
        <f t="shared" si="0"/>
        <v>9.5238095238095233E-2</v>
      </c>
      <c r="P13">
        <f t="shared" si="0"/>
        <v>9.5238095238095233E-2</v>
      </c>
      <c r="Q13">
        <f t="shared" si="0"/>
        <v>0.11904761904761904</v>
      </c>
      <c r="R13">
        <f t="shared" si="0"/>
        <v>9.5238095238095233E-2</v>
      </c>
      <c r="S13">
        <f t="shared" si="0"/>
        <v>0.30952380952380953</v>
      </c>
      <c r="T13">
        <f t="shared" si="0"/>
        <v>0.2857142857142857</v>
      </c>
      <c r="U13">
        <f t="shared" si="0"/>
        <v>0.30952380952380953</v>
      </c>
      <c r="V13">
        <f t="shared" si="1"/>
        <v>0.22826086956521738</v>
      </c>
      <c r="W13">
        <f t="shared" si="2"/>
        <v>0.2413793103448276</v>
      </c>
      <c r="X13">
        <f t="shared" si="3"/>
        <v>0.26842105263157895</v>
      </c>
      <c r="Y13">
        <v>1174</v>
      </c>
      <c r="Z13">
        <f t="shared" si="4"/>
        <v>0.29467871485943775</v>
      </c>
      <c r="AA13">
        <v>51</v>
      </c>
    </row>
    <row r="14" spans="1:27" x14ac:dyDescent="0.45">
      <c r="A14" s="1">
        <v>41875</v>
      </c>
      <c r="B14" s="1">
        <v>41881</v>
      </c>
      <c r="C14">
        <v>12</v>
      </c>
      <c r="D14">
        <v>8</v>
      </c>
      <c r="E14">
        <v>5</v>
      </c>
      <c r="F14">
        <v>4</v>
      </c>
      <c r="G14">
        <v>3</v>
      </c>
      <c r="H14">
        <v>11</v>
      </c>
      <c r="I14">
        <v>10</v>
      </c>
      <c r="J14">
        <f t="shared" si="5"/>
        <v>20</v>
      </c>
      <c r="K14">
        <f t="shared" si="6"/>
        <v>22</v>
      </c>
      <c r="L14">
        <f t="shared" si="7"/>
        <v>46</v>
      </c>
      <c r="M14">
        <f t="shared" si="8"/>
        <v>53</v>
      </c>
      <c r="N14">
        <f t="shared" si="0"/>
        <v>0.2857142857142857</v>
      </c>
      <c r="O14">
        <f t="shared" si="0"/>
        <v>0.19047619047619047</v>
      </c>
      <c r="P14">
        <f t="shared" si="0"/>
        <v>0.11904761904761904</v>
      </c>
      <c r="Q14">
        <f t="shared" si="0"/>
        <v>9.5238095238095233E-2</v>
      </c>
      <c r="R14">
        <f t="shared" si="0"/>
        <v>7.1428571428571425E-2</v>
      </c>
      <c r="S14">
        <f t="shared" si="0"/>
        <v>0.26190476190476192</v>
      </c>
      <c r="T14">
        <f t="shared" si="0"/>
        <v>0.23809523809523808</v>
      </c>
      <c r="U14">
        <f t="shared" si="0"/>
        <v>0.47619047619047616</v>
      </c>
      <c r="V14">
        <f t="shared" si="1"/>
        <v>0.2391304347826087</v>
      </c>
      <c r="W14">
        <f t="shared" si="2"/>
        <v>0.26436781609195403</v>
      </c>
      <c r="X14">
        <f t="shared" si="3"/>
        <v>0.27894736842105261</v>
      </c>
      <c r="Y14">
        <v>356</v>
      </c>
      <c r="Z14">
        <f t="shared" si="4"/>
        <v>8.9357429718875503E-2</v>
      </c>
      <c r="AA14">
        <v>52</v>
      </c>
    </row>
    <row r="15" spans="1:27" x14ac:dyDescent="0.45">
      <c r="A15" s="1">
        <v>41882</v>
      </c>
      <c r="B15" s="1">
        <v>41888</v>
      </c>
      <c r="C15">
        <v>15</v>
      </c>
      <c r="D15">
        <v>16</v>
      </c>
      <c r="E15">
        <v>11</v>
      </c>
      <c r="F15">
        <v>8</v>
      </c>
      <c r="G15">
        <v>0</v>
      </c>
      <c r="H15">
        <v>18</v>
      </c>
      <c r="I15">
        <v>18</v>
      </c>
      <c r="J15">
        <f t="shared" si="5"/>
        <v>31</v>
      </c>
      <c r="K15">
        <f t="shared" si="6"/>
        <v>33</v>
      </c>
      <c r="L15">
        <f t="shared" si="7"/>
        <v>78</v>
      </c>
      <c r="M15">
        <f t="shared" si="8"/>
        <v>86</v>
      </c>
      <c r="N15">
        <f t="shared" si="0"/>
        <v>0.35714285714285715</v>
      </c>
      <c r="O15">
        <f t="shared" si="0"/>
        <v>0.38095238095238093</v>
      </c>
      <c r="P15">
        <f t="shared" si="0"/>
        <v>0.26190476190476192</v>
      </c>
      <c r="Q15">
        <f t="shared" si="0"/>
        <v>0.19047619047619047</v>
      </c>
      <c r="R15">
        <f t="shared" si="0"/>
        <v>0</v>
      </c>
      <c r="S15">
        <f t="shared" si="0"/>
        <v>0.42857142857142855</v>
      </c>
      <c r="T15">
        <f t="shared" si="0"/>
        <v>0.42857142857142855</v>
      </c>
      <c r="U15">
        <f t="shared" si="0"/>
        <v>0.73809523809523814</v>
      </c>
      <c r="V15">
        <f t="shared" si="1"/>
        <v>0.35869565217391303</v>
      </c>
      <c r="W15">
        <f t="shared" si="2"/>
        <v>0.44827586206896552</v>
      </c>
      <c r="X15">
        <f t="shared" si="3"/>
        <v>0.45263157894736844</v>
      </c>
      <c r="Y15">
        <v>762</v>
      </c>
      <c r="Z15">
        <f t="shared" si="4"/>
        <v>0.19126506024096385</v>
      </c>
      <c r="AA15">
        <v>82</v>
      </c>
    </row>
    <row r="16" spans="1:27" x14ac:dyDescent="0.45">
      <c r="A16" s="1">
        <v>41889</v>
      </c>
      <c r="B16" s="1">
        <v>41895</v>
      </c>
      <c r="C16">
        <v>19</v>
      </c>
      <c r="D16">
        <v>10</v>
      </c>
      <c r="E16">
        <v>1</v>
      </c>
      <c r="F16">
        <v>3</v>
      </c>
      <c r="G16">
        <v>0</v>
      </c>
      <c r="H16">
        <v>22</v>
      </c>
      <c r="I16">
        <v>32</v>
      </c>
      <c r="J16">
        <f t="shared" si="5"/>
        <v>29</v>
      </c>
      <c r="K16">
        <f t="shared" si="6"/>
        <v>51</v>
      </c>
      <c r="L16">
        <f t="shared" si="7"/>
        <v>84</v>
      </c>
      <c r="M16">
        <f t="shared" si="8"/>
        <v>87</v>
      </c>
      <c r="N16">
        <f t="shared" si="0"/>
        <v>0.45238095238095238</v>
      </c>
      <c r="O16">
        <f t="shared" si="0"/>
        <v>0.23809523809523808</v>
      </c>
      <c r="P16">
        <f t="shared" si="0"/>
        <v>2.3809523809523808E-2</v>
      </c>
      <c r="Q16">
        <f t="shared" si="0"/>
        <v>7.1428571428571425E-2</v>
      </c>
      <c r="R16">
        <f t="shared" si="0"/>
        <v>0</v>
      </c>
      <c r="S16">
        <f t="shared" si="0"/>
        <v>0.52380952380952384</v>
      </c>
      <c r="T16">
        <f t="shared" si="0"/>
        <v>0.76190476190476186</v>
      </c>
      <c r="U16">
        <f t="shared" si="0"/>
        <v>0.69047619047619047</v>
      </c>
      <c r="V16">
        <f t="shared" si="1"/>
        <v>0.55434782608695654</v>
      </c>
      <c r="W16">
        <f t="shared" si="2"/>
        <v>0.48275862068965519</v>
      </c>
      <c r="X16">
        <f t="shared" si="3"/>
        <v>0.45789473684210524</v>
      </c>
      <c r="Y16">
        <v>530</v>
      </c>
      <c r="Z16">
        <f t="shared" si="4"/>
        <v>0.13303212851405621</v>
      </c>
      <c r="AA16">
        <v>86</v>
      </c>
    </row>
    <row r="17" spans="1:27" x14ac:dyDescent="0.45">
      <c r="A17" s="1">
        <v>41896</v>
      </c>
      <c r="B17" s="1">
        <v>41902</v>
      </c>
      <c r="C17">
        <v>28</v>
      </c>
      <c r="D17">
        <v>14</v>
      </c>
      <c r="E17">
        <v>8</v>
      </c>
      <c r="F17">
        <v>1</v>
      </c>
      <c r="G17">
        <v>5</v>
      </c>
      <c r="H17">
        <v>18</v>
      </c>
      <c r="I17">
        <v>25</v>
      </c>
      <c r="J17">
        <f t="shared" si="5"/>
        <v>42</v>
      </c>
      <c r="K17">
        <f t="shared" si="6"/>
        <v>53</v>
      </c>
      <c r="L17">
        <f t="shared" si="7"/>
        <v>93</v>
      </c>
      <c r="M17">
        <f t="shared" si="8"/>
        <v>99</v>
      </c>
      <c r="N17">
        <f t="shared" si="0"/>
        <v>0.66666666666666663</v>
      </c>
      <c r="O17">
        <f t="shared" si="0"/>
        <v>0.33333333333333331</v>
      </c>
      <c r="P17">
        <f t="shared" si="0"/>
        <v>0.19047619047619047</v>
      </c>
      <c r="Q17">
        <f t="shared" si="0"/>
        <v>2.3809523809523808E-2</v>
      </c>
      <c r="R17">
        <f t="shared" si="0"/>
        <v>0.11904761904761904</v>
      </c>
      <c r="S17">
        <f t="shared" si="0"/>
        <v>0.42857142857142855</v>
      </c>
      <c r="T17">
        <f t="shared" si="0"/>
        <v>0.59523809523809523</v>
      </c>
      <c r="U17">
        <f t="shared" si="0"/>
        <v>1</v>
      </c>
      <c r="V17">
        <f t="shared" si="1"/>
        <v>0.57608695652173914</v>
      </c>
      <c r="W17">
        <f t="shared" si="2"/>
        <v>0.53448275862068961</v>
      </c>
      <c r="X17">
        <f t="shared" si="3"/>
        <v>0.52105263157894732</v>
      </c>
      <c r="Y17">
        <v>906</v>
      </c>
      <c r="Z17">
        <f t="shared" si="4"/>
        <v>0.22740963855421686</v>
      </c>
      <c r="AA17">
        <v>100</v>
      </c>
    </row>
    <row r="18" spans="1:27" x14ac:dyDescent="0.45">
      <c r="A18" s="1">
        <v>41903</v>
      </c>
      <c r="B18" s="1">
        <v>41909</v>
      </c>
      <c r="C18">
        <v>17</v>
      </c>
      <c r="D18">
        <v>14</v>
      </c>
      <c r="E18">
        <v>6</v>
      </c>
      <c r="F18">
        <v>4</v>
      </c>
      <c r="G18">
        <v>5</v>
      </c>
      <c r="H18">
        <v>33</v>
      </c>
      <c r="I18">
        <v>35</v>
      </c>
      <c r="J18">
        <f t="shared" si="5"/>
        <v>31</v>
      </c>
      <c r="K18">
        <f t="shared" si="6"/>
        <v>52</v>
      </c>
      <c r="L18">
        <f t="shared" si="7"/>
        <v>105</v>
      </c>
      <c r="M18">
        <f t="shared" si="8"/>
        <v>114</v>
      </c>
      <c r="N18">
        <f t="shared" ref="N18:U28" si="9">C18/MAX($J$2:$J$28)</f>
        <v>0.40476190476190477</v>
      </c>
      <c r="O18">
        <f t="shared" si="9"/>
        <v>0.33333333333333331</v>
      </c>
      <c r="P18">
        <f t="shared" si="9"/>
        <v>0.14285714285714285</v>
      </c>
      <c r="Q18">
        <f t="shared" si="9"/>
        <v>9.5238095238095233E-2</v>
      </c>
      <c r="R18">
        <f t="shared" si="9"/>
        <v>0.11904761904761904</v>
      </c>
      <c r="S18">
        <f t="shared" si="9"/>
        <v>0.7857142857142857</v>
      </c>
      <c r="T18">
        <f t="shared" si="9"/>
        <v>0.83333333333333337</v>
      </c>
      <c r="U18">
        <f t="shared" si="9"/>
        <v>0.73809523809523814</v>
      </c>
      <c r="V18">
        <f t="shared" si="1"/>
        <v>0.56521739130434778</v>
      </c>
      <c r="W18">
        <f t="shared" si="2"/>
        <v>0.60344827586206895</v>
      </c>
      <c r="X18">
        <f t="shared" si="3"/>
        <v>0.6</v>
      </c>
      <c r="Y18">
        <v>1029</v>
      </c>
      <c r="Z18">
        <f t="shared" si="4"/>
        <v>0.25828313253012047</v>
      </c>
      <c r="AA18">
        <v>112</v>
      </c>
    </row>
    <row r="19" spans="1:27" x14ac:dyDescent="0.45">
      <c r="A19" s="1">
        <v>41910</v>
      </c>
      <c r="B19" s="1">
        <v>41916</v>
      </c>
      <c r="C19">
        <v>23</v>
      </c>
      <c r="D19">
        <v>19</v>
      </c>
      <c r="E19">
        <v>13</v>
      </c>
      <c r="F19">
        <v>14</v>
      </c>
      <c r="G19">
        <v>2</v>
      </c>
      <c r="H19">
        <v>50</v>
      </c>
      <c r="I19">
        <v>69</v>
      </c>
      <c r="J19">
        <f t="shared" si="5"/>
        <v>42</v>
      </c>
      <c r="K19">
        <f t="shared" si="6"/>
        <v>92</v>
      </c>
      <c r="L19">
        <f t="shared" si="7"/>
        <v>174</v>
      </c>
      <c r="M19">
        <f t="shared" si="8"/>
        <v>190</v>
      </c>
      <c r="N19">
        <f t="shared" si="9"/>
        <v>0.54761904761904767</v>
      </c>
      <c r="O19">
        <f t="shared" si="9"/>
        <v>0.45238095238095238</v>
      </c>
      <c r="P19">
        <f t="shared" si="9"/>
        <v>0.30952380952380953</v>
      </c>
      <c r="Q19">
        <f t="shared" si="9"/>
        <v>0.33333333333333331</v>
      </c>
      <c r="R19">
        <f t="shared" si="9"/>
        <v>4.7619047619047616E-2</v>
      </c>
      <c r="S19">
        <f t="shared" si="9"/>
        <v>1.1904761904761905</v>
      </c>
      <c r="T19">
        <f t="shared" si="9"/>
        <v>1.6428571428571428</v>
      </c>
      <c r="U19">
        <f t="shared" si="9"/>
        <v>1</v>
      </c>
      <c r="V19">
        <f t="shared" si="1"/>
        <v>1</v>
      </c>
      <c r="W19">
        <f t="shared" si="2"/>
        <v>1</v>
      </c>
      <c r="X19">
        <f t="shared" si="3"/>
        <v>1</v>
      </c>
      <c r="Y19">
        <v>730</v>
      </c>
      <c r="Z19">
        <f t="shared" si="4"/>
        <v>0.18323293172690763</v>
      </c>
      <c r="AA19">
        <v>194</v>
      </c>
    </row>
    <row r="20" spans="1:27" x14ac:dyDescent="0.45">
      <c r="A20" s="1">
        <v>41917</v>
      </c>
      <c r="B20" s="1">
        <v>41923</v>
      </c>
      <c r="C20">
        <v>13</v>
      </c>
      <c r="D20">
        <v>10</v>
      </c>
      <c r="E20">
        <v>5</v>
      </c>
      <c r="F20">
        <v>17</v>
      </c>
      <c r="G20">
        <v>5</v>
      </c>
      <c r="H20">
        <v>73</v>
      </c>
      <c r="I20">
        <v>26</v>
      </c>
      <c r="J20">
        <f t="shared" si="5"/>
        <v>23</v>
      </c>
      <c r="K20">
        <f t="shared" si="6"/>
        <v>39</v>
      </c>
      <c r="L20">
        <f t="shared" si="7"/>
        <v>127</v>
      </c>
      <c r="M20">
        <f t="shared" si="8"/>
        <v>149</v>
      </c>
      <c r="N20">
        <f t="shared" si="9"/>
        <v>0.30952380952380953</v>
      </c>
      <c r="O20">
        <f t="shared" si="9"/>
        <v>0.23809523809523808</v>
      </c>
      <c r="P20">
        <f t="shared" si="9"/>
        <v>0.11904761904761904</v>
      </c>
      <c r="Q20">
        <f t="shared" si="9"/>
        <v>0.40476190476190477</v>
      </c>
      <c r="R20">
        <f t="shared" si="9"/>
        <v>0.11904761904761904</v>
      </c>
      <c r="S20">
        <f t="shared" si="9"/>
        <v>1.7380952380952381</v>
      </c>
      <c r="T20">
        <f t="shared" si="9"/>
        <v>0.61904761904761907</v>
      </c>
      <c r="U20">
        <f t="shared" si="9"/>
        <v>0.54761904761904767</v>
      </c>
      <c r="V20">
        <f t="shared" si="1"/>
        <v>0.42391304347826086</v>
      </c>
      <c r="W20">
        <f t="shared" si="2"/>
        <v>0.72988505747126442</v>
      </c>
      <c r="X20">
        <f t="shared" si="3"/>
        <v>0.78421052631578947</v>
      </c>
      <c r="Y20">
        <v>2437</v>
      </c>
      <c r="Z20">
        <f t="shared" si="4"/>
        <v>0.61169678714859432</v>
      </c>
      <c r="AA20">
        <v>149</v>
      </c>
    </row>
    <row r="21" spans="1:27" x14ac:dyDescent="0.45">
      <c r="A21" s="1">
        <v>41924</v>
      </c>
      <c r="B21" s="1">
        <v>41930</v>
      </c>
      <c r="C21">
        <v>29</v>
      </c>
      <c r="D21">
        <v>9</v>
      </c>
      <c r="E21">
        <v>2</v>
      </c>
      <c r="F21">
        <v>1</v>
      </c>
      <c r="G21">
        <v>1</v>
      </c>
      <c r="H21">
        <v>15</v>
      </c>
      <c r="I21">
        <v>17</v>
      </c>
      <c r="J21">
        <f t="shared" si="5"/>
        <v>38</v>
      </c>
      <c r="K21">
        <f t="shared" si="6"/>
        <v>46</v>
      </c>
      <c r="L21">
        <f t="shared" si="7"/>
        <v>72</v>
      </c>
      <c r="M21">
        <f t="shared" si="8"/>
        <v>74</v>
      </c>
      <c r="N21">
        <f t="shared" si="9"/>
        <v>0.69047619047619047</v>
      </c>
      <c r="O21">
        <f t="shared" si="9"/>
        <v>0.21428571428571427</v>
      </c>
      <c r="P21">
        <f t="shared" si="9"/>
        <v>4.7619047619047616E-2</v>
      </c>
      <c r="Q21">
        <f t="shared" si="9"/>
        <v>2.3809523809523808E-2</v>
      </c>
      <c r="R21">
        <f t="shared" si="9"/>
        <v>2.3809523809523808E-2</v>
      </c>
      <c r="S21">
        <f t="shared" si="9"/>
        <v>0.35714285714285715</v>
      </c>
      <c r="T21">
        <f t="shared" si="9"/>
        <v>0.40476190476190477</v>
      </c>
      <c r="U21">
        <f t="shared" si="9"/>
        <v>0.90476190476190477</v>
      </c>
      <c r="V21">
        <f t="shared" si="1"/>
        <v>0.5</v>
      </c>
      <c r="W21">
        <f t="shared" si="2"/>
        <v>0.41379310344827586</v>
      </c>
      <c r="X21">
        <f t="shared" si="3"/>
        <v>0.38947368421052631</v>
      </c>
      <c r="Y21">
        <v>1380</v>
      </c>
      <c r="Z21">
        <f t="shared" si="4"/>
        <v>0.34638554216867468</v>
      </c>
      <c r="AA21">
        <v>76</v>
      </c>
    </row>
    <row r="22" spans="1:27" x14ac:dyDescent="0.45">
      <c r="A22" s="1">
        <v>41931</v>
      </c>
      <c r="B22" s="1">
        <v>41937</v>
      </c>
      <c r="C22">
        <v>18</v>
      </c>
      <c r="D22">
        <v>6</v>
      </c>
      <c r="E22">
        <v>3</v>
      </c>
      <c r="F22">
        <v>7</v>
      </c>
      <c r="G22">
        <v>1</v>
      </c>
      <c r="H22">
        <v>16</v>
      </c>
      <c r="I22">
        <v>11</v>
      </c>
      <c r="J22">
        <f t="shared" si="5"/>
        <v>24</v>
      </c>
      <c r="K22">
        <f t="shared" si="6"/>
        <v>29</v>
      </c>
      <c r="L22">
        <f t="shared" si="7"/>
        <v>54</v>
      </c>
      <c r="M22">
        <f t="shared" si="8"/>
        <v>62</v>
      </c>
      <c r="N22">
        <f t="shared" si="9"/>
        <v>0.42857142857142855</v>
      </c>
      <c r="O22">
        <f t="shared" si="9"/>
        <v>0.14285714285714285</v>
      </c>
      <c r="P22">
        <f t="shared" si="9"/>
        <v>7.1428571428571425E-2</v>
      </c>
      <c r="Q22">
        <f t="shared" si="9"/>
        <v>0.16666666666666666</v>
      </c>
      <c r="R22">
        <f t="shared" si="9"/>
        <v>2.3809523809523808E-2</v>
      </c>
      <c r="S22">
        <f t="shared" si="9"/>
        <v>0.38095238095238093</v>
      </c>
      <c r="T22">
        <f t="shared" si="9"/>
        <v>0.26190476190476192</v>
      </c>
      <c r="U22">
        <f t="shared" si="9"/>
        <v>0.5714285714285714</v>
      </c>
      <c r="V22">
        <f t="shared" si="1"/>
        <v>0.31521739130434784</v>
      </c>
      <c r="W22">
        <f t="shared" si="2"/>
        <v>0.31034482758620691</v>
      </c>
      <c r="X22">
        <f t="shared" si="3"/>
        <v>0.32631578947368423</v>
      </c>
      <c r="Y22">
        <v>1371</v>
      </c>
      <c r="Z22">
        <f t="shared" si="4"/>
        <v>0.34412650602409639</v>
      </c>
      <c r="AA22">
        <v>62</v>
      </c>
    </row>
    <row r="23" spans="1:27" x14ac:dyDescent="0.45">
      <c r="A23" s="1">
        <v>41938</v>
      </c>
      <c r="B23" s="1">
        <v>41944</v>
      </c>
      <c r="C23">
        <v>11</v>
      </c>
      <c r="D23">
        <v>4</v>
      </c>
      <c r="E23">
        <v>2</v>
      </c>
      <c r="F23">
        <v>6</v>
      </c>
      <c r="G23">
        <v>0</v>
      </c>
      <c r="H23">
        <v>13</v>
      </c>
      <c r="I23">
        <v>12</v>
      </c>
      <c r="J23">
        <f t="shared" si="5"/>
        <v>15</v>
      </c>
      <c r="K23">
        <f t="shared" si="6"/>
        <v>23</v>
      </c>
      <c r="L23">
        <f t="shared" si="7"/>
        <v>42</v>
      </c>
      <c r="M23">
        <f t="shared" si="8"/>
        <v>48</v>
      </c>
      <c r="N23">
        <f t="shared" si="9"/>
        <v>0.26190476190476192</v>
      </c>
      <c r="O23">
        <f t="shared" si="9"/>
        <v>9.5238095238095233E-2</v>
      </c>
      <c r="P23">
        <f t="shared" si="9"/>
        <v>4.7619047619047616E-2</v>
      </c>
      <c r="Q23">
        <f t="shared" si="9"/>
        <v>0.14285714285714285</v>
      </c>
      <c r="R23">
        <f t="shared" si="9"/>
        <v>0</v>
      </c>
      <c r="S23">
        <f t="shared" si="9"/>
        <v>0.30952380952380953</v>
      </c>
      <c r="T23">
        <f t="shared" si="9"/>
        <v>0.2857142857142857</v>
      </c>
      <c r="U23">
        <f t="shared" si="9"/>
        <v>0.35714285714285715</v>
      </c>
      <c r="V23">
        <f t="shared" si="1"/>
        <v>0.25</v>
      </c>
      <c r="W23">
        <f t="shared" si="2"/>
        <v>0.2413793103448276</v>
      </c>
      <c r="X23">
        <f t="shared" si="3"/>
        <v>0.25263157894736843</v>
      </c>
      <c r="Y23">
        <v>1363</v>
      </c>
      <c r="Z23">
        <f t="shared" si="4"/>
        <v>0.34211847389558231</v>
      </c>
      <c r="AA23">
        <v>48</v>
      </c>
    </row>
    <row r="24" spans="1:27" x14ac:dyDescent="0.45">
      <c r="A24" s="1">
        <v>41945</v>
      </c>
      <c r="B24" s="1">
        <v>41951</v>
      </c>
      <c r="C24">
        <v>9</v>
      </c>
      <c r="D24">
        <v>4</v>
      </c>
      <c r="E24">
        <v>0</v>
      </c>
      <c r="F24">
        <v>2</v>
      </c>
      <c r="G24">
        <v>0</v>
      </c>
      <c r="H24">
        <v>12</v>
      </c>
      <c r="I24">
        <v>5</v>
      </c>
      <c r="J24">
        <f t="shared" si="5"/>
        <v>13</v>
      </c>
      <c r="K24">
        <f t="shared" si="6"/>
        <v>14</v>
      </c>
      <c r="L24">
        <f t="shared" si="7"/>
        <v>30</v>
      </c>
      <c r="M24">
        <f t="shared" si="8"/>
        <v>32</v>
      </c>
      <c r="N24">
        <f t="shared" si="9"/>
        <v>0.21428571428571427</v>
      </c>
      <c r="O24">
        <f t="shared" si="9"/>
        <v>9.5238095238095233E-2</v>
      </c>
      <c r="P24">
        <f t="shared" si="9"/>
        <v>0</v>
      </c>
      <c r="Q24">
        <f t="shared" si="9"/>
        <v>4.7619047619047616E-2</v>
      </c>
      <c r="R24">
        <f t="shared" si="9"/>
        <v>0</v>
      </c>
      <c r="S24">
        <f t="shared" si="9"/>
        <v>0.2857142857142857</v>
      </c>
      <c r="T24">
        <f t="shared" si="9"/>
        <v>0.11904761904761904</v>
      </c>
      <c r="U24">
        <f t="shared" si="9"/>
        <v>0.30952380952380953</v>
      </c>
      <c r="V24">
        <f t="shared" si="1"/>
        <v>0.15217391304347827</v>
      </c>
      <c r="W24">
        <f t="shared" si="2"/>
        <v>0.17241379310344829</v>
      </c>
      <c r="X24">
        <f t="shared" si="3"/>
        <v>0.16842105263157894</v>
      </c>
      <c r="Y24">
        <v>1163</v>
      </c>
      <c r="Z24">
        <f t="shared" si="4"/>
        <v>0.29191767068273095</v>
      </c>
      <c r="AA24">
        <v>32</v>
      </c>
    </row>
    <row r="25" spans="1:27" x14ac:dyDescent="0.45">
      <c r="A25" s="1">
        <v>41952</v>
      </c>
      <c r="B25" s="1">
        <v>41972</v>
      </c>
      <c r="C25">
        <v>12</v>
      </c>
      <c r="D25">
        <v>1</v>
      </c>
      <c r="E25">
        <v>2</v>
      </c>
      <c r="F25">
        <v>0</v>
      </c>
      <c r="G25">
        <v>2</v>
      </c>
      <c r="H25">
        <v>8</v>
      </c>
      <c r="I25">
        <v>20</v>
      </c>
      <c r="J25">
        <f t="shared" si="5"/>
        <v>13</v>
      </c>
      <c r="K25">
        <f t="shared" si="6"/>
        <v>32</v>
      </c>
      <c r="L25">
        <f t="shared" si="7"/>
        <v>43</v>
      </c>
      <c r="M25">
        <f t="shared" si="8"/>
        <v>45</v>
      </c>
      <c r="N25">
        <f t="shared" si="9"/>
        <v>0.2857142857142857</v>
      </c>
      <c r="O25">
        <f t="shared" si="9"/>
        <v>2.3809523809523808E-2</v>
      </c>
      <c r="P25">
        <f t="shared" si="9"/>
        <v>4.7619047619047616E-2</v>
      </c>
      <c r="Q25">
        <f t="shared" si="9"/>
        <v>0</v>
      </c>
      <c r="R25">
        <f t="shared" si="9"/>
        <v>4.7619047619047616E-2</v>
      </c>
      <c r="S25">
        <f t="shared" si="9"/>
        <v>0.19047619047619047</v>
      </c>
      <c r="T25">
        <f t="shared" si="9"/>
        <v>0.47619047619047616</v>
      </c>
      <c r="U25">
        <f t="shared" si="9"/>
        <v>0.30952380952380953</v>
      </c>
      <c r="V25">
        <f t="shared" si="1"/>
        <v>0.34782608695652173</v>
      </c>
      <c r="W25">
        <f t="shared" si="2"/>
        <v>0.2471264367816092</v>
      </c>
      <c r="X25">
        <f t="shared" si="3"/>
        <v>0.23684210526315788</v>
      </c>
      <c r="Y25">
        <v>1036</v>
      </c>
      <c r="Z25">
        <f t="shared" si="4"/>
        <v>0.26004016064257029</v>
      </c>
      <c r="AA25">
        <v>45</v>
      </c>
    </row>
    <row r="26" spans="1:27" x14ac:dyDescent="0.45">
      <c r="A26" s="1">
        <v>41973</v>
      </c>
      <c r="B26" s="1">
        <v>41979</v>
      </c>
      <c r="C26">
        <v>2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f t="shared" si="5"/>
        <v>2</v>
      </c>
      <c r="K26">
        <f t="shared" si="6"/>
        <v>3</v>
      </c>
      <c r="L26">
        <f t="shared" si="7"/>
        <v>5</v>
      </c>
      <c r="M26">
        <f t="shared" si="8"/>
        <v>7</v>
      </c>
      <c r="N26">
        <f t="shared" si="9"/>
        <v>4.7619047619047616E-2</v>
      </c>
      <c r="O26">
        <f t="shared" si="9"/>
        <v>0</v>
      </c>
      <c r="P26">
        <f t="shared" si="9"/>
        <v>2.3809523809523808E-2</v>
      </c>
      <c r="Q26">
        <f t="shared" si="9"/>
        <v>2.3809523809523808E-2</v>
      </c>
      <c r="R26">
        <f t="shared" si="9"/>
        <v>2.3809523809523808E-2</v>
      </c>
      <c r="S26">
        <f t="shared" si="9"/>
        <v>2.3809523809523808E-2</v>
      </c>
      <c r="T26">
        <f t="shared" si="9"/>
        <v>2.3809523809523808E-2</v>
      </c>
      <c r="U26">
        <f t="shared" si="9"/>
        <v>4.7619047619047616E-2</v>
      </c>
      <c r="V26">
        <f t="shared" si="1"/>
        <v>3.2608695652173912E-2</v>
      </c>
      <c r="W26">
        <f t="shared" si="2"/>
        <v>2.8735632183908046E-2</v>
      </c>
      <c r="X26">
        <f t="shared" si="3"/>
        <v>3.6842105263157891E-2</v>
      </c>
      <c r="Y26">
        <v>3984</v>
      </c>
      <c r="Z26">
        <f t="shared" si="4"/>
        <v>1</v>
      </c>
      <c r="AA26">
        <v>7</v>
      </c>
    </row>
    <row r="27" spans="1:27" x14ac:dyDescent="0.45">
      <c r="A27" s="1">
        <v>41980</v>
      </c>
      <c r="B27" s="1">
        <v>41993</v>
      </c>
      <c r="C27">
        <v>3</v>
      </c>
      <c r="D27">
        <v>0</v>
      </c>
      <c r="E27">
        <v>0</v>
      </c>
      <c r="F27">
        <v>2</v>
      </c>
      <c r="G27">
        <v>0</v>
      </c>
      <c r="H27">
        <v>1</v>
      </c>
      <c r="I27">
        <v>5</v>
      </c>
      <c r="J27">
        <f t="shared" si="5"/>
        <v>3</v>
      </c>
      <c r="K27">
        <f t="shared" si="6"/>
        <v>8</v>
      </c>
      <c r="L27">
        <f t="shared" si="7"/>
        <v>9</v>
      </c>
      <c r="M27">
        <f t="shared" si="8"/>
        <v>11</v>
      </c>
      <c r="N27">
        <f t="shared" si="9"/>
        <v>7.1428571428571425E-2</v>
      </c>
      <c r="O27">
        <f t="shared" si="9"/>
        <v>0</v>
      </c>
      <c r="P27">
        <f t="shared" si="9"/>
        <v>0</v>
      </c>
      <c r="Q27">
        <f t="shared" si="9"/>
        <v>4.7619047619047616E-2</v>
      </c>
      <c r="R27">
        <f t="shared" si="9"/>
        <v>0</v>
      </c>
      <c r="S27">
        <f t="shared" si="9"/>
        <v>2.3809523809523808E-2</v>
      </c>
      <c r="T27">
        <f t="shared" si="9"/>
        <v>0.11904761904761904</v>
      </c>
      <c r="U27">
        <f t="shared" si="9"/>
        <v>7.1428571428571425E-2</v>
      </c>
      <c r="V27">
        <f t="shared" si="1"/>
        <v>8.6956521739130432E-2</v>
      </c>
      <c r="W27">
        <f t="shared" si="2"/>
        <v>5.1724137931034482E-2</v>
      </c>
      <c r="X27">
        <f t="shared" si="3"/>
        <v>5.7894736842105263E-2</v>
      </c>
      <c r="Y27">
        <v>1679</v>
      </c>
      <c r="Z27">
        <f t="shared" si="4"/>
        <v>0.42143574297188757</v>
      </c>
      <c r="AA27">
        <v>11</v>
      </c>
    </row>
    <row r="28" spans="1:27" x14ac:dyDescent="0.45">
      <c r="A28" s="1">
        <v>41994</v>
      </c>
      <c r="B28" s="1">
        <v>42007</v>
      </c>
      <c r="C28">
        <v>3</v>
      </c>
      <c r="D28">
        <v>2</v>
      </c>
      <c r="E28">
        <v>3</v>
      </c>
      <c r="F28">
        <v>0</v>
      </c>
      <c r="G28">
        <v>2</v>
      </c>
      <c r="H28">
        <v>7</v>
      </c>
      <c r="I28">
        <v>10</v>
      </c>
      <c r="J28">
        <f t="shared" si="5"/>
        <v>5</v>
      </c>
      <c r="K28">
        <f t="shared" si="6"/>
        <v>13</v>
      </c>
      <c r="L28">
        <f t="shared" si="7"/>
        <v>25</v>
      </c>
      <c r="M28">
        <f t="shared" si="8"/>
        <v>27</v>
      </c>
      <c r="N28">
        <f t="shared" si="9"/>
        <v>7.1428571428571425E-2</v>
      </c>
      <c r="O28">
        <f t="shared" si="9"/>
        <v>4.7619047619047616E-2</v>
      </c>
      <c r="P28">
        <f t="shared" si="9"/>
        <v>7.1428571428571425E-2</v>
      </c>
      <c r="Q28">
        <f t="shared" si="9"/>
        <v>0</v>
      </c>
      <c r="R28">
        <f t="shared" si="9"/>
        <v>4.7619047619047616E-2</v>
      </c>
      <c r="S28">
        <f t="shared" si="9"/>
        <v>0.16666666666666666</v>
      </c>
      <c r="T28">
        <f t="shared" si="9"/>
        <v>0.23809523809523808</v>
      </c>
      <c r="U28">
        <f t="shared" si="9"/>
        <v>0.11904761904761904</v>
      </c>
      <c r="V28">
        <f t="shared" si="1"/>
        <v>0.14130434782608695</v>
      </c>
      <c r="W28">
        <f t="shared" si="2"/>
        <v>0.14367816091954022</v>
      </c>
      <c r="X28">
        <f t="shared" si="3"/>
        <v>0.14210526315789473</v>
      </c>
      <c r="Y28">
        <v>1661</v>
      </c>
      <c r="Z28">
        <f t="shared" si="4"/>
        <v>0.41691767068273095</v>
      </c>
      <c r="AA28">
        <v>27</v>
      </c>
    </row>
    <row r="29" spans="1:27" x14ac:dyDescent="0.45">
      <c r="A29" s="1" t="s">
        <v>35</v>
      </c>
      <c r="B29" s="1"/>
      <c r="M29">
        <f>SUM(M2:M28)</f>
        <v>1417</v>
      </c>
      <c r="AA29">
        <f>SUM(AA2:AA28)</f>
        <v>1414</v>
      </c>
    </row>
    <row r="30" spans="1:27" x14ac:dyDescent="0.45">
      <c r="A30" t="s">
        <v>29</v>
      </c>
      <c r="N30">
        <f t="shared" ref="N30:AA30" si="10">CORREL(N2:N19,$Z$2:$Z$19)</f>
        <v>0.66509319577748705</v>
      </c>
      <c r="O30">
        <f t="shared" si="10"/>
        <v>0.65755296807287045</v>
      </c>
      <c r="P30">
        <f t="shared" si="10"/>
        <v>0.62683377355059233</v>
      </c>
      <c r="Q30">
        <f t="shared" si="10"/>
        <v>0.21569030163737005</v>
      </c>
      <c r="R30">
        <f t="shared" si="10"/>
        <v>0.12304321062741772</v>
      </c>
      <c r="S30">
        <f t="shared" si="10"/>
        <v>0.62968169604843904</v>
      </c>
      <c r="T30">
        <f t="shared" si="10"/>
        <v>0.56341406308542896</v>
      </c>
      <c r="U30">
        <f t="shared" si="10"/>
        <v>0.67763479189480325</v>
      </c>
      <c r="V30">
        <f t="shared" si="10"/>
        <v>0.62833813698788676</v>
      </c>
      <c r="W30">
        <f t="shared" si="10"/>
        <v>0.65440619682328494</v>
      </c>
      <c r="X30">
        <f t="shared" si="10"/>
        <v>0.65511157102768147</v>
      </c>
      <c r="Y30">
        <f t="shared" si="10"/>
        <v>0.99999999999999978</v>
      </c>
      <c r="Z30">
        <f t="shared" si="10"/>
        <v>0.99999999999999978</v>
      </c>
      <c r="AA30">
        <f t="shared" si="10"/>
        <v>0.64584705193262071</v>
      </c>
    </row>
    <row r="31" spans="1:27" x14ac:dyDescent="0.45">
      <c r="A31" t="s">
        <v>31</v>
      </c>
      <c r="N31">
        <f t="shared" ref="N31:AA31" si="11">CORREL(N19:N28,$Z$19:$Z$28)</f>
        <v>-0.50447959203967108</v>
      </c>
      <c r="O31">
        <f t="shared" si="11"/>
        <v>-0.38752605802507517</v>
      </c>
      <c r="P31">
        <f t="shared" si="11"/>
        <v>-0.30936408564555895</v>
      </c>
      <c r="Q31">
        <f t="shared" si="11"/>
        <v>-7.0147271719550111E-2</v>
      </c>
      <c r="R31">
        <f t="shared" si="11"/>
        <v>0.17878975781789078</v>
      </c>
      <c r="S31">
        <f t="shared" si="11"/>
        <v>-7.7341544185951405E-2</v>
      </c>
      <c r="T31">
        <f t="shared" si="11"/>
        <v>-0.438151804316602</v>
      </c>
      <c r="U31">
        <f t="shared" si="11"/>
        <v>-0.48753251674877007</v>
      </c>
      <c r="V31">
        <f t="shared" si="11"/>
        <v>-0.50680136700895184</v>
      </c>
      <c r="W31">
        <f t="shared" si="11"/>
        <v>-0.34119325065243894</v>
      </c>
      <c r="X31">
        <f t="shared" si="11"/>
        <v>-0.30881224653602568</v>
      </c>
      <c r="Y31">
        <f t="shared" si="11"/>
        <v>1.0000000000000002</v>
      </c>
      <c r="Z31">
        <f t="shared" si="11"/>
        <v>1</v>
      </c>
      <c r="AA31">
        <f t="shared" si="11"/>
        <v>-0.31253023506653022</v>
      </c>
    </row>
    <row r="32" spans="1:27" x14ac:dyDescent="0.45">
      <c r="A32" t="s">
        <v>30</v>
      </c>
      <c r="N32">
        <f t="shared" ref="N32:AA32" si="12">CORREL(N2:N28,$Z$2:$Z$28)</f>
        <v>0.17273347543348908</v>
      </c>
      <c r="O32">
        <f t="shared" si="12"/>
        <v>7.5593711043902265E-2</v>
      </c>
      <c r="P32">
        <f t="shared" si="12"/>
        <v>9.1673298595225591E-2</v>
      </c>
      <c r="Q32">
        <f t="shared" si="12"/>
        <v>6.457051977943982E-3</v>
      </c>
      <c r="R32">
        <f t="shared" si="12"/>
        <v>-0.14438590233545287</v>
      </c>
      <c r="S32">
        <f t="shared" si="12"/>
        <v>0.27562882345148265</v>
      </c>
      <c r="T32">
        <f t="shared" si="12"/>
        <v>7.0909948432936076E-2</v>
      </c>
      <c r="U32">
        <f t="shared" si="12"/>
        <v>0.14089813991826661</v>
      </c>
      <c r="V32">
        <f t="shared" si="12"/>
        <v>0.11735754233588959</v>
      </c>
      <c r="W32">
        <f t="shared" si="12"/>
        <v>0.18036849563690904</v>
      </c>
      <c r="X32">
        <f t="shared" si="12"/>
        <v>0.1600769424395643</v>
      </c>
      <c r="Y32">
        <f t="shared" si="12"/>
        <v>1.0000000000000002</v>
      </c>
      <c r="Z32">
        <f t="shared" si="12"/>
        <v>1</v>
      </c>
      <c r="AA32">
        <f t="shared" si="12"/>
        <v>0.16093247588664517</v>
      </c>
    </row>
    <row r="45" spans="1:1" x14ac:dyDescent="0.45">
      <c r="A45" s="1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L1" workbookViewId="0">
      <selection activeCell="N4" sqref="N4:U28"/>
    </sheetView>
  </sheetViews>
  <sheetFormatPr defaultRowHeight="14.25" x14ac:dyDescent="0.45"/>
  <cols>
    <col min="1" max="2" width="14.265625" bestFit="1" customWidth="1"/>
    <col min="11" max="11" width="20.33203125" bestFit="1" customWidth="1"/>
    <col min="12" max="12" width="25.59765625" customWidth="1"/>
    <col min="22" max="22" width="25.59765625" bestFit="1" customWidth="1"/>
    <col min="23" max="23" width="25.59765625" customWidth="1"/>
    <col min="25" max="25" width="10.796875" bestFit="1" customWidth="1"/>
  </cols>
  <sheetData>
    <row r="1" spans="1:27" ht="42.75" x14ac:dyDescent="0.45">
      <c r="A1" t="s">
        <v>1</v>
      </c>
      <c r="B1" t="s">
        <v>3</v>
      </c>
      <c r="C1" s="3" t="s">
        <v>11</v>
      </c>
      <c r="D1" s="3" t="s">
        <v>12</v>
      </c>
      <c r="E1" s="3" t="s">
        <v>10</v>
      </c>
      <c r="F1" s="3" t="s">
        <v>9</v>
      </c>
      <c r="G1" t="s">
        <v>13</v>
      </c>
      <c r="H1" t="s">
        <v>14</v>
      </c>
      <c r="I1" t="s">
        <v>15</v>
      </c>
      <c r="J1" t="s">
        <v>32</v>
      </c>
      <c r="K1" t="s">
        <v>36</v>
      </c>
      <c r="L1" t="s">
        <v>38</v>
      </c>
      <c r="M1" t="s">
        <v>33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37</v>
      </c>
      <c r="W1" t="s">
        <v>39</v>
      </c>
      <c r="X1" t="s">
        <v>34</v>
      </c>
      <c r="Y1" t="s">
        <v>7</v>
      </c>
      <c r="Z1" t="s">
        <v>8</v>
      </c>
      <c r="AA1" t="s">
        <v>0</v>
      </c>
    </row>
    <row r="2" spans="1:27" x14ac:dyDescent="0.45">
      <c r="A2" s="1">
        <v>41791</v>
      </c>
      <c r="B2" s="1">
        <v>41797</v>
      </c>
      <c r="C2">
        <v>0</v>
      </c>
      <c r="D2">
        <v>0</v>
      </c>
      <c r="E2">
        <v>0</v>
      </c>
      <c r="F2">
        <v>1</v>
      </c>
      <c r="G2">
        <v>1</v>
      </c>
      <c r="H2">
        <v>2</v>
      </c>
      <c r="I2">
        <v>1</v>
      </c>
      <c r="J2">
        <f>C2+D2</f>
        <v>0</v>
      </c>
      <c r="K2">
        <f>C2+I2</f>
        <v>1</v>
      </c>
      <c r="L2">
        <f>M2-F2-G2</f>
        <v>3</v>
      </c>
      <c r="M2">
        <f>SUM(C2:I2)</f>
        <v>5</v>
      </c>
      <c r="N2">
        <f t="shared" ref="N2" si="0">C2/MAX($J$2:$J$28)</f>
        <v>0</v>
      </c>
      <c r="O2">
        <f t="shared" ref="O2" si="1">D2/MAX($J$2:$J$28)</f>
        <v>0</v>
      </c>
      <c r="P2">
        <f t="shared" ref="P2" si="2">E2/MAX($J$2:$J$28)</f>
        <v>0</v>
      </c>
      <c r="Q2">
        <f t="shared" ref="Q2" si="3">F2/MAX($J$2:$J$28)</f>
        <v>2.3809523809523808E-2</v>
      </c>
      <c r="R2">
        <f t="shared" ref="R2" si="4">G2/MAX($J$2:$J$28)</f>
        <v>2.3809523809523808E-2</v>
      </c>
      <c r="S2">
        <f t="shared" ref="S2" si="5">H2/MAX($J$2:$J$28)</f>
        <v>4.7619047619047616E-2</v>
      </c>
      <c r="T2">
        <f t="shared" ref="T2" si="6">I2/MAX($J$2:$J$28)</f>
        <v>2.3809523809523808E-2</v>
      </c>
      <c r="U2">
        <f t="shared" ref="U2" si="7">J2/MAX($J$2:$J$28)</f>
        <v>0</v>
      </c>
      <c r="V2">
        <f t="shared" ref="V2:V28" si="8">K2/MAX($K$2:$K$28)</f>
        <v>1.0869565217391304E-2</v>
      </c>
      <c r="W2">
        <f t="shared" ref="W2:W28" si="9">L2/MAX($L$2:$L$28)</f>
        <v>1.7241379310344827E-2</v>
      </c>
      <c r="X2">
        <f t="shared" ref="X2:X28" si="10">M2/MAX($M$2:$M$28)</f>
        <v>2.6315789473684209E-2</v>
      </c>
      <c r="Y2">
        <v>0</v>
      </c>
      <c r="Z2">
        <f t="shared" ref="Z2:Z28" si="11">Y2/MAX(Y$2:Y$28)</f>
        <v>0</v>
      </c>
      <c r="AA2">
        <v>5</v>
      </c>
    </row>
    <row r="3" spans="1:27" x14ac:dyDescent="0.45">
      <c r="A3" s="1">
        <v>41798</v>
      </c>
      <c r="B3" s="1">
        <v>41804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f t="shared" ref="J3:J28" si="12">C3+D3</f>
        <v>1</v>
      </c>
      <c r="K3">
        <f t="shared" ref="K3:K28" si="13">C3+I3</f>
        <v>1</v>
      </c>
      <c r="L3">
        <f t="shared" ref="L3:L28" si="14">M3-F3-G3</f>
        <v>2</v>
      </c>
      <c r="M3">
        <f t="shared" ref="M3:M28" si="15">SUM(C3:I3)</f>
        <v>2</v>
      </c>
      <c r="N3">
        <f t="shared" ref="N3:N28" si="16">C3/MAX($J$2:$J$28)</f>
        <v>2.3809523809523808E-2</v>
      </c>
      <c r="O3">
        <f t="shared" ref="O3:O28" si="17">D3/MAX($J$2:$J$28)</f>
        <v>0</v>
      </c>
      <c r="P3">
        <f t="shared" ref="P3:P28" si="18">E3/MAX($J$2:$J$28)</f>
        <v>0</v>
      </c>
      <c r="Q3">
        <f t="shared" ref="Q3:Q28" si="19">F3/MAX($J$2:$J$28)</f>
        <v>0</v>
      </c>
      <c r="R3">
        <f t="shared" ref="R3:R28" si="20">G3/MAX($J$2:$J$28)</f>
        <v>0</v>
      </c>
      <c r="S3">
        <f t="shared" ref="S3:S28" si="21">H3/MAX($J$2:$J$28)</f>
        <v>2.3809523809523808E-2</v>
      </c>
      <c r="T3">
        <f t="shared" ref="T3:T28" si="22">I3/MAX($J$2:$J$28)</f>
        <v>0</v>
      </c>
      <c r="U3">
        <f t="shared" ref="U3:U28" si="23">J3/MAX($J$2:$J$28)</f>
        <v>2.3809523809523808E-2</v>
      </c>
      <c r="V3">
        <f t="shared" si="8"/>
        <v>1.0869565217391304E-2</v>
      </c>
      <c r="W3">
        <f t="shared" si="9"/>
        <v>1.1494252873563218E-2</v>
      </c>
      <c r="X3">
        <f t="shared" si="10"/>
        <v>1.0526315789473684E-2</v>
      </c>
      <c r="Y3">
        <v>0</v>
      </c>
      <c r="Z3">
        <f t="shared" si="11"/>
        <v>0</v>
      </c>
      <c r="AA3">
        <v>2</v>
      </c>
    </row>
    <row r="4" spans="1:27" x14ac:dyDescent="0.45">
      <c r="A4" s="1">
        <v>41805</v>
      </c>
      <c r="B4" s="1">
        <v>41811</v>
      </c>
      <c r="C4">
        <v>0</v>
      </c>
      <c r="D4">
        <v>0</v>
      </c>
      <c r="E4">
        <v>0</v>
      </c>
      <c r="F4">
        <v>3</v>
      </c>
      <c r="G4">
        <v>2</v>
      </c>
      <c r="H4">
        <v>0</v>
      </c>
      <c r="I4">
        <v>1</v>
      </c>
      <c r="J4">
        <f t="shared" si="12"/>
        <v>0</v>
      </c>
      <c r="K4">
        <f t="shared" si="13"/>
        <v>1</v>
      </c>
      <c r="L4">
        <f t="shared" si="14"/>
        <v>1</v>
      </c>
      <c r="M4">
        <f t="shared" si="15"/>
        <v>6</v>
      </c>
      <c r="N4">
        <f t="shared" si="16"/>
        <v>0</v>
      </c>
      <c r="O4">
        <f t="shared" si="17"/>
        <v>0</v>
      </c>
      <c r="P4">
        <f t="shared" si="18"/>
        <v>0</v>
      </c>
      <c r="Q4">
        <f t="shared" si="19"/>
        <v>7.1428571428571425E-2</v>
      </c>
      <c r="R4">
        <f t="shared" si="20"/>
        <v>4.7619047619047616E-2</v>
      </c>
      <c r="S4">
        <f t="shared" si="21"/>
        <v>0</v>
      </c>
      <c r="T4">
        <f t="shared" si="22"/>
        <v>2.3809523809523808E-2</v>
      </c>
      <c r="U4">
        <f t="shared" si="23"/>
        <v>0</v>
      </c>
      <c r="V4">
        <f t="shared" si="8"/>
        <v>1.0869565217391304E-2</v>
      </c>
      <c r="W4">
        <f t="shared" si="9"/>
        <v>5.7471264367816091E-3</v>
      </c>
      <c r="X4">
        <f t="shared" si="10"/>
        <v>3.1578947368421054E-2</v>
      </c>
      <c r="Y4">
        <v>119</v>
      </c>
      <c r="Z4">
        <f t="shared" si="11"/>
        <v>2.9869477911646587E-2</v>
      </c>
      <c r="AA4">
        <v>6</v>
      </c>
    </row>
    <row r="5" spans="1:27" x14ac:dyDescent="0.45">
      <c r="A5" s="1">
        <v>41812</v>
      </c>
      <c r="B5" s="1">
        <v>41818</v>
      </c>
      <c r="C5">
        <v>2</v>
      </c>
      <c r="D5">
        <v>0</v>
      </c>
      <c r="E5">
        <v>0</v>
      </c>
      <c r="F5">
        <v>4</v>
      </c>
      <c r="G5">
        <v>4</v>
      </c>
      <c r="H5">
        <v>2</v>
      </c>
      <c r="I5">
        <v>0</v>
      </c>
      <c r="J5">
        <f t="shared" si="12"/>
        <v>2</v>
      </c>
      <c r="K5">
        <f t="shared" si="13"/>
        <v>2</v>
      </c>
      <c r="L5">
        <f t="shared" si="14"/>
        <v>4</v>
      </c>
      <c r="M5">
        <f t="shared" si="15"/>
        <v>12</v>
      </c>
      <c r="N5">
        <f t="shared" si="16"/>
        <v>4.7619047619047616E-2</v>
      </c>
      <c r="O5">
        <f t="shared" si="17"/>
        <v>0</v>
      </c>
      <c r="P5">
        <f t="shared" si="18"/>
        <v>0</v>
      </c>
      <c r="Q5">
        <f t="shared" si="19"/>
        <v>9.5238095238095233E-2</v>
      </c>
      <c r="R5">
        <f t="shared" si="20"/>
        <v>9.5238095238095233E-2</v>
      </c>
      <c r="S5">
        <f t="shared" si="21"/>
        <v>4.7619047619047616E-2</v>
      </c>
      <c r="T5">
        <f t="shared" si="22"/>
        <v>0</v>
      </c>
      <c r="U5">
        <f t="shared" si="23"/>
        <v>4.7619047619047616E-2</v>
      </c>
      <c r="V5">
        <f t="shared" si="8"/>
        <v>2.1739130434782608E-2</v>
      </c>
      <c r="W5">
        <f t="shared" si="9"/>
        <v>2.2988505747126436E-2</v>
      </c>
      <c r="X5">
        <f t="shared" si="10"/>
        <v>6.3157894736842107E-2</v>
      </c>
      <c r="Y5">
        <v>61</v>
      </c>
      <c r="Z5">
        <f t="shared" si="11"/>
        <v>1.5311244979919678E-2</v>
      </c>
      <c r="AA5">
        <v>11</v>
      </c>
    </row>
    <row r="6" spans="1:27" x14ac:dyDescent="0.45">
      <c r="A6" s="1">
        <v>41819</v>
      </c>
      <c r="B6" s="1">
        <v>41825</v>
      </c>
      <c r="C6">
        <v>2</v>
      </c>
      <c r="D6">
        <v>0</v>
      </c>
      <c r="E6">
        <v>0</v>
      </c>
      <c r="F6">
        <v>1</v>
      </c>
      <c r="G6">
        <v>3</v>
      </c>
      <c r="H6">
        <v>0</v>
      </c>
      <c r="I6">
        <v>1</v>
      </c>
      <c r="J6">
        <f t="shared" si="12"/>
        <v>2</v>
      </c>
      <c r="K6">
        <f t="shared" si="13"/>
        <v>3</v>
      </c>
      <c r="L6">
        <f t="shared" si="14"/>
        <v>3</v>
      </c>
      <c r="M6">
        <f t="shared" si="15"/>
        <v>7</v>
      </c>
      <c r="N6">
        <f t="shared" si="16"/>
        <v>4.7619047619047616E-2</v>
      </c>
      <c r="O6">
        <f t="shared" si="17"/>
        <v>0</v>
      </c>
      <c r="P6">
        <f t="shared" si="18"/>
        <v>0</v>
      </c>
      <c r="Q6">
        <f t="shared" si="19"/>
        <v>2.3809523809523808E-2</v>
      </c>
      <c r="R6">
        <f t="shared" si="20"/>
        <v>7.1428571428571425E-2</v>
      </c>
      <c r="S6">
        <f t="shared" si="21"/>
        <v>0</v>
      </c>
      <c r="T6">
        <f t="shared" si="22"/>
        <v>2.3809523809523808E-2</v>
      </c>
      <c r="U6">
        <f t="shared" si="23"/>
        <v>4.7619047619047616E-2</v>
      </c>
      <c r="V6">
        <f t="shared" si="8"/>
        <v>3.2608695652173912E-2</v>
      </c>
      <c r="W6">
        <f t="shared" si="9"/>
        <v>1.7241379310344827E-2</v>
      </c>
      <c r="X6">
        <f t="shared" si="10"/>
        <v>3.6842105263157891E-2</v>
      </c>
      <c r="Y6">
        <v>121</v>
      </c>
      <c r="Z6">
        <f t="shared" si="11"/>
        <v>3.03714859437751E-2</v>
      </c>
      <c r="AA6">
        <v>7</v>
      </c>
    </row>
    <row r="7" spans="1:27" x14ac:dyDescent="0.45">
      <c r="A7" s="1">
        <v>41826</v>
      </c>
      <c r="B7" s="1">
        <v>41832</v>
      </c>
      <c r="C7">
        <v>0</v>
      </c>
      <c r="D7">
        <v>1</v>
      </c>
      <c r="E7">
        <v>0</v>
      </c>
      <c r="F7">
        <v>2</v>
      </c>
      <c r="G7">
        <v>1</v>
      </c>
      <c r="H7">
        <v>5</v>
      </c>
      <c r="I7">
        <v>2</v>
      </c>
      <c r="J7">
        <f t="shared" si="12"/>
        <v>1</v>
      </c>
      <c r="K7">
        <f t="shared" si="13"/>
        <v>2</v>
      </c>
      <c r="L7">
        <f t="shared" si="14"/>
        <v>8</v>
      </c>
      <c r="M7">
        <f t="shared" si="15"/>
        <v>11</v>
      </c>
      <c r="N7">
        <f t="shared" si="16"/>
        <v>0</v>
      </c>
      <c r="O7">
        <f t="shared" si="17"/>
        <v>2.3809523809523808E-2</v>
      </c>
      <c r="P7">
        <f t="shared" si="18"/>
        <v>0</v>
      </c>
      <c r="Q7">
        <f t="shared" si="19"/>
        <v>4.7619047619047616E-2</v>
      </c>
      <c r="R7">
        <f t="shared" si="20"/>
        <v>2.3809523809523808E-2</v>
      </c>
      <c r="S7">
        <f t="shared" si="21"/>
        <v>0.11904761904761904</v>
      </c>
      <c r="T7">
        <f t="shared" si="22"/>
        <v>4.7619047619047616E-2</v>
      </c>
      <c r="U7">
        <f t="shared" si="23"/>
        <v>2.3809523809523808E-2</v>
      </c>
      <c r="V7">
        <f t="shared" si="8"/>
        <v>2.1739130434782608E-2</v>
      </c>
      <c r="W7">
        <f t="shared" si="9"/>
        <v>4.5977011494252873E-2</v>
      </c>
      <c r="X7">
        <f t="shared" si="10"/>
        <v>5.7894736842105263E-2</v>
      </c>
      <c r="Y7">
        <v>202</v>
      </c>
      <c r="Z7">
        <f t="shared" si="11"/>
        <v>5.0702811244979919E-2</v>
      </c>
      <c r="AA7">
        <v>11</v>
      </c>
    </row>
    <row r="8" spans="1:27" x14ac:dyDescent="0.45">
      <c r="A8" s="1">
        <v>41833</v>
      </c>
      <c r="B8" s="1">
        <v>41839</v>
      </c>
      <c r="C8">
        <v>1</v>
      </c>
      <c r="D8">
        <v>3</v>
      </c>
      <c r="E8">
        <v>0</v>
      </c>
      <c r="F8">
        <v>10</v>
      </c>
      <c r="G8">
        <v>13</v>
      </c>
      <c r="H8">
        <v>5</v>
      </c>
      <c r="I8">
        <v>15</v>
      </c>
      <c r="J8">
        <f t="shared" si="12"/>
        <v>4</v>
      </c>
      <c r="K8">
        <f t="shared" si="13"/>
        <v>16</v>
      </c>
      <c r="L8">
        <f t="shared" si="14"/>
        <v>24</v>
      </c>
      <c r="M8">
        <f t="shared" si="15"/>
        <v>47</v>
      </c>
      <c r="N8">
        <f t="shared" si="16"/>
        <v>2.3809523809523808E-2</v>
      </c>
      <c r="O8">
        <f t="shared" si="17"/>
        <v>7.1428571428571425E-2</v>
      </c>
      <c r="P8">
        <f t="shared" si="18"/>
        <v>0</v>
      </c>
      <c r="Q8">
        <f t="shared" si="19"/>
        <v>0.23809523809523808</v>
      </c>
      <c r="R8">
        <f t="shared" si="20"/>
        <v>0.30952380952380953</v>
      </c>
      <c r="S8">
        <f t="shared" si="21"/>
        <v>0.11904761904761904</v>
      </c>
      <c r="T8">
        <f t="shared" si="22"/>
        <v>0.35714285714285715</v>
      </c>
      <c r="U8">
        <f t="shared" si="23"/>
        <v>9.5238095238095233E-2</v>
      </c>
      <c r="V8">
        <f t="shared" si="8"/>
        <v>0.17391304347826086</v>
      </c>
      <c r="W8">
        <f t="shared" si="9"/>
        <v>0.13793103448275862</v>
      </c>
      <c r="X8">
        <f t="shared" si="10"/>
        <v>0.24736842105263157</v>
      </c>
      <c r="Y8">
        <v>140</v>
      </c>
      <c r="Z8">
        <f t="shared" si="11"/>
        <v>3.5140562248995984E-2</v>
      </c>
      <c r="AA8">
        <v>47</v>
      </c>
    </row>
    <row r="9" spans="1:27" x14ac:dyDescent="0.45">
      <c r="A9" s="1">
        <v>41840</v>
      </c>
      <c r="B9" s="1">
        <v>41846</v>
      </c>
      <c r="C9">
        <v>6</v>
      </c>
      <c r="D9">
        <v>4</v>
      </c>
      <c r="E9">
        <v>1</v>
      </c>
      <c r="F9">
        <v>7</v>
      </c>
      <c r="G9">
        <v>5</v>
      </c>
      <c r="H9">
        <v>10</v>
      </c>
      <c r="I9">
        <v>15</v>
      </c>
      <c r="J9">
        <f t="shared" si="12"/>
        <v>10</v>
      </c>
      <c r="K9">
        <f t="shared" si="13"/>
        <v>21</v>
      </c>
      <c r="L9">
        <f t="shared" si="14"/>
        <v>36</v>
      </c>
      <c r="M9">
        <f t="shared" si="15"/>
        <v>48</v>
      </c>
      <c r="N9">
        <f t="shared" si="16"/>
        <v>0.14285714285714285</v>
      </c>
      <c r="O9">
        <f t="shared" si="17"/>
        <v>9.5238095238095233E-2</v>
      </c>
      <c r="P9">
        <f t="shared" si="18"/>
        <v>2.3809523809523808E-2</v>
      </c>
      <c r="Q9">
        <f t="shared" si="19"/>
        <v>0.16666666666666666</v>
      </c>
      <c r="R9">
        <f t="shared" si="20"/>
        <v>0.11904761904761904</v>
      </c>
      <c r="S9">
        <f t="shared" si="21"/>
        <v>0.23809523809523808</v>
      </c>
      <c r="T9">
        <f t="shared" si="22"/>
        <v>0.35714285714285715</v>
      </c>
      <c r="U9">
        <f t="shared" si="23"/>
        <v>0.23809523809523808</v>
      </c>
      <c r="V9">
        <f t="shared" si="8"/>
        <v>0.22826086956521738</v>
      </c>
      <c r="W9">
        <f t="shared" si="9"/>
        <v>0.20689655172413793</v>
      </c>
      <c r="X9">
        <f t="shared" si="10"/>
        <v>0.25263157894736843</v>
      </c>
      <c r="Y9">
        <v>390</v>
      </c>
      <c r="Z9">
        <f t="shared" si="11"/>
        <v>9.7891566265060237E-2</v>
      </c>
      <c r="AA9">
        <v>48</v>
      </c>
    </row>
    <row r="10" spans="1:27" x14ac:dyDescent="0.45">
      <c r="A10" s="1">
        <v>41847</v>
      </c>
      <c r="B10" s="1">
        <v>41853</v>
      </c>
      <c r="C10">
        <v>8</v>
      </c>
      <c r="D10">
        <v>1</v>
      </c>
      <c r="E10">
        <v>7</v>
      </c>
      <c r="F10">
        <v>17</v>
      </c>
      <c r="G10">
        <v>0</v>
      </c>
      <c r="H10">
        <v>12</v>
      </c>
      <c r="I10">
        <v>10</v>
      </c>
      <c r="J10">
        <f t="shared" si="12"/>
        <v>9</v>
      </c>
      <c r="K10">
        <f t="shared" si="13"/>
        <v>18</v>
      </c>
      <c r="L10">
        <f t="shared" si="14"/>
        <v>38</v>
      </c>
      <c r="M10">
        <f t="shared" si="15"/>
        <v>55</v>
      </c>
      <c r="N10">
        <f t="shared" si="16"/>
        <v>0.19047619047619047</v>
      </c>
      <c r="O10">
        <f t="shared" si="17"/>
        <v>2.3809523809523808E-2</v>
      </c>
      <c r="P10">
        <f t="shared" si="18"/>
        <v>0.16666666666666666</v>
      </c>
      <c r="Q10">
        <f t="shared" si="19"/>
        <v>0.40476190476190477</v>
      </c>
      <c r="R10">
        <f t="shared" si="20"/>
        <v>0</v>
      </c>
      <c r="S10">
        <f t="shared" si="21"/>
        <v>0.2857142857142857</v>
      </c>
      <c r="T10">
        <f t="shared" si="22"/>
        <v>0.23809523809523808</v>
      </c>
      <c r="U10">
        <f t="shared" si="23"/>
        <v>0.21428571428571427</v>
      </c>
      <c r="V10">
        <f t="shared" si="8"/>
        <v>0.19565217391304349</v>
      </c>
      <c r="W10">
        <f t="shared" si="9"/>
        <v>0.21839080459770116</v>
      </c>
      <c r="X10">
        <f t="shared" si="10"/>
        <v>0.28947368421052633</v>
      </c>
      <c r="Y10">
        <v>563</v>
      </c>
      <c r="Z10">
        <f t="shared" si="11"/>
        <v>0.14131526104417672</v>
      </c>
      <c r="AA10">
        <v>55</v>
      </c>
    </row>
    <row r="11" spans="1:27" x14ac:dyDescent="0.45">
      <c r="A11" s="1">
        <v>41854</v>
      </c>
      <c r="B11" s="1">
        <v>41860</v>
      </c>
      <c r="C11">
        <v>6</v>
      </c>
      <c r="D11">
        <v>5</v>
      </c>
      <c r="E11">
        <v>2</v>
      </c>
      <c r="F11">
        <v>10</v>
      </c>
      <c r="G11">
        <v>4</v>
      </c>
      <c r="H11">
        <v>15</v>
      </c>
      <c r="I11">
        <v>7</v>
      </c>
      <c r="J11">
        <f t="shared" si="12"/>
        <v>11</v>
      </c>
      <c r="K11">
        <f t="shared" si="13"/>
        <v>13</v>
      </c>
      <c r="L11">
        <f t="shared" si="14"/>
        <v>35</v>
      </c>
      <c r="M11">
        <f t="shared" si="15"/>
        <v>49</v>
      </c>
      <c r="N11">
        <f t="shared" si="16"/>
        <v>0.14285714285714285</v>
      </c>
      <c r="O11">
        <f t="shared" si="17"/>
        <v>0.11904761904761904</v>
      </c>
      <c r="P11">
        <f t="shared" si="18"/>
        <v>4.7619047619047616E-2</v>
      </c>
      <c r="Q11">
        <f t="shared" si="19"/>
        <v>0.23809523809523808</v>
      </c>
      <c r="R11">
        <f t="shared" si="20"/>
        <v>9.5238095238095233E-2</v>
      </c>
      <c r="S11">
        <f t="shared" si="21"/>
        <v>0.35714285714285715</v>
      </c>
      <c r="T11">
        <f t="shared" si="22"/>
        <v>0.16666666666666666</v>
      </c>
      <c r="U11">
        <f t="shared" si="23"/>
        <v>0.26190476190476192</v>
      </c>
      <c r="V11">
        <f t="shared" si="8"/>
        <v>0.14130434782608695</v>
      </c>
      <c r="W11">
        <f t="shared" si="9"/>
        <v>0.20114942528735633</v>
      </c>
      <c r="X11">
        <f t="shared" si="10"/>
        <v>0.25789473684210529</v>
      </c>
      <c r="Y11">
        <v>953</v>
      </c>
      <c r="Z11">
        <f t="shared" si="11"/>
        <v>0.23920682730923695</v>
      </c>
      <c r="AA11">
        <v>49</v>
      </c>
    </row>
    <row r="12" spans="1:27" x14ac:dyDescent="0.45">
      <c r="A12" s="1">
        <v>41861</v>
      </c>
      <c r="B12" s="1">
        <v>41867</v>
      </c>
      <c r="C12">
        <v>3</v>
      </c>
      <c r="D12">
        <v>3</v>
      </c>
      <c r="E12">
        <v>2</v>
      </c>
      <c r="F12">
        <v>5</v>
      </c>
      <c r="G12">
        <v>5</v>
      </c>
      <c r="H12">
        <v>7</v>
      </c>
      <c r="I12">
        <v>15</v>
      </c>
      <c r="J12">
        <f t="shared" si="12"/>
        <v>6</v>
      </c>
      <c r="K12">
        <f t="shared" si="13"/>
        <v>18</v>
      </c>
      <c r="L12">
        <f t="shared" si="14"/>
        <v>30</v>
      </c>
      <c r="M12">
        <f t="shared" si="15"/>
        <v>40</v>
      </c>
      <c r="N12">
        <f t="shared" si="16"/>
        <v>7.1428571428571425E-2</v>
      </c>
      <c r="O12">
        <f t="shared" si="17"/>
        <v>7.1428571428571425E-2</v>
      </c>
      <c r="P12">
        <f t="shared" si="18"/>
        <v>4.7619047619047616E-2</v>
      </c>
      <c r="Q12">
        <f t="shared" si="19"/>
        <v>0.11904761904761904</v>
      </c>
      <c r="R12">
        <f t="shared" si="20"/>
        <v>0.11904761904761904</v>
      </c>
      <c r="S12">
        <f t="shared" si="21"/>
        <v>0.16666666666666666</v>
      </c>
      <c r="T12">
        <f t="shared" si="22"/>
        <v>0.35714285714285715</v>
      </c>
      <c r="U12">
        <f t="shared" si="23"/>
        <v>0.14285714285714285</v>
      </c>
      <c r="V12">
        <f t="shared" si="8"/>
        <v>0.19565217391304349</v>
      </c>
      <c r="W12">
        <f t="shared" si="9"/>
        <v>0.17241379310344829</v>
      </c>
      <c r="X12">
        <f t="shared" si="10"/>
        <v>0.21052631578947367</v>
      </c>
      <c r="Y12">
        <v>1174</v>
      </c>
      <c r="Z12">
        <f t="shared" si="11"/>
        <v>0.29467871485943775</v>
      </c>
      <c r="AA12">
        <v>39</v>
      </c>
    </row>
    <row r="13" spans="1:27" x14ac:dyDescent="0.45">
      <c r="A13" s="1">
        <v>41868</v>
      </c>
      <c r="B13" s="1">
        <v>41874</v>
      </c>
      <c r="C13">
        <v>9</v>
      </c>
      <c r="D13">
        <v>4</v>
      </c>
      <c r="E13">
        <v>4</v>
      </c>
      <c r="F13">
        <v>5</v>
      </c>
      <c r="G13">
        <v>4</v>
      </c>
      <c r="H13">
        <v>13</v>
      </c>
      <c r="I13">
        <v>12</v>
      </c>
      <c r="J13">
        <f t="shared" si="12"/>
        <v>13</v>
      </c>
      <c r="K13">
        <f t="shared" si="13"/>
        <v>21</v>
      </c>
      <c r="L13">
        <f t="shared" si="14"/>
        <v>42</v>
      </c>
      <c r="M13">
        <f t="shared" si="15"/>
        <v>51</v>
      </c>
      <c r="N13">
        <f t="shared" si="16"/>
        <v>0.21428571428571427</v>
      </c>
      <c r="O13">
        <f t="shared" si="17"/>
        <v>9.5238095238095233E-2</v>
      </c>
      <c r="P13">
        <f t="shared" si="18"/>
        <v>9.5238095238095233E-2</v>
      </c>
      <c r="Q13">
        <f t="shared" si="19"/>
        <v>0.11904761904761904</v>
      </c>
      <c r="R13">
        <f t="shared" si="20"/>
        <v>9.5238095238095233E-2</v>
      </c>
      <c r="S13">
        <f t="shared" si="21"/>
        <v>0.30952380952380953</v>
      </c>
      <c r="T13">
        <f t="shared" si="22"/>
        <v>0.2857142857142857</v>
      </c>
      <c r="U13">
        <f t="shared" si="23"/>
        <v>0.30952380952380953</v>
      </c>
      <c r="V13">
        <f t="shared" si="8"/>
        <v>0.22826086956521738</v>
      </c>
      <c r="W13">
        <f t="shared" si="9"/>
        <v>0.2413793103448276</v>
      </c>
      <c r="X13">
        <f t="shared" si="10"/>
        <v>0.26842105263157895</v>
      </c>
      <c r="Y13">
        <v>356</v>
      </c>
      <c r="Z13">
        <f t="shared" si="11"/>
        <v>8.9357429718875503E-2</v>
      </c>
      <c r="AA13">
        <v>51</v>
      </c>
    </row>
    <row r="14" spans="1:27" x14ac:dyDescent="0.45">
      <c r="A14" s="1">
        <v>41875</v>
      </c>
      <c r="B14" s="1">
        <v>41881</v>
      </c>
      <c r="C14">
        <v>12</v>
      </c>
      <c r="D14">
        <v>8</v>
      </c>
      <c r="E14">
        <v>5</v>
      </c>
      <c r="F14">
        <v>4</v>
      </c>
      <c r="G14">
        <v>3</v>
      </c>
      <c r="H14">
        <v>11</v>
      </c>
      <c r="I14">
        <v>10</v>
      </c>
      <c r="J14">
        <f t="shared" si="12"/>
        <v>20</v>
      </c>
      <c r="K14">
        <f t="shared" si="13"/>
        <v>22</v>
      </c>
      <c r="L14">
        <f t="shared" si="14"/>
        <v>46</v>
      </c>
      <c r="M14">
        <f t="shared" si="15"/>
        <v>53</v>
      </c>
      <c r="N14">
        <f t="shared" si="16"/>
        <v>0.2857142857142857</v>
      </c>
      <c r="O14">
        <f t="shared" si="17"/>
        <v>0.19047619047619047</v>
      </c>
      <c r="P14">
        <f t="shared" si="18"/>
        <v>0.11904761904761904</v>
      </c>
      <c r="Q14">
        <f t="shared" si="19"/>
        <v>9.5238095238095233E-2</v>
      </c>
      <c r="R14">
        <f t="shared" si="20"/>
        <v>7.1428571428571425E-2</v>
      </c>
      <c r="S14">
        <f t="shared" si="21"/>
        <v>0.26190476190476192</v>
      </c>
      <c r="T14">
        <f t="shared" si="22"/>
        <v>0.23809523809523808</v>
      </c>
      <c r="U14">
        <f t="shared" si="23"/>
        <v>0.47619047619047616</v>
      </c>
      <c r="V14">
        <f t="shared" si="8"/>
        <v>0.2391304347826087</v>
      </c>
      <c r="W14">
        <f t="shared" si="9"/>
        <v>0.26436781609195403</v>
      </c>
      <c r="X14">
        <f t="shared" si="10"/>
        <v>0.27894736842105261</v>
      </c>
      <c r="Y14">
        <v>762</v>
      </c>
      <c r="Z14">
        <f t="shared" si="11"/>
        <v>0.19126506024096385</v>
      </c>
      <c r="AA14">
        <v>52</v>
      </c>
    </row>
    <row r="15" spans="1:27" x14ac:dyDescent="0.45">
      <c r="A15" s="1">
        <v>41882</v>
      </c>
      <c r="B15" s="1">
        <v>41888</v>
      </c>
      <c r="C15">
        <v>15</v>
      </c>
      <c r="D15">
        <v>16</v>
      </c>
      <c r="E15">
        <v>11</v>
      </c>
      <c r="F15">
        <v>8</v>
      </c>
      <c r="G15">
        <v>0</v>
      </c>
      <c r="H15">
        <v>18</v>
      </c>
      <c r="I15">
        <v>18</v>
      </c>
      <c r="J15">
        <f t="shared" si="12"/>
        <v>31</v>
      </c>
      <c r="K15">
        <f t="shared" si="13"/>
        <v>33</v>
      </c>
      <c r="L15">
        <f t="shared" si="14"/>
        <v>78</v>
      </c>
      <c r="M15">
        <f t="shared" si="15"/>
        <v>86</v>
      </c>
      <c r="N15">
        <f t="shared" si="16"/>
        <v>0.35714285714285715</v>
      </c>
      <c r="O15">
        <f t="shared" si="17"/>
        <v>0.38095238095238093</v>
      </c>
      <c r="P15">
        <f t="shared" si="18"/>
        <v>0.26190476190476192</v>
      </c>
      <c r="Q15">
        <f t="shared" si="19"/>
        <v>0.19047619047619047</v>
      </c>
      <c r="R15">
        <f t="shared" si="20"/>
        <v>0</v>
      </c>
      <c r="S15">
        <f t="shared" si="21"/>
        <v>0.42857142857142855</v>
      </c>
      <c r="T15">
        <f t="shared" si="22"/>
        <v>0.42857142857142855</v>
      </c>
      <c r="U15">
        <f t="shared" si="23"/>
        <v>0.73809523809523814</v>
      </c>
      <c r="V15">
        <f t="shared" si="8"/>
        <v>0.35869565217391303</v>
      </c>
      <c r="W15">
        <f t="shared" si="9"/>
        <v>0.44827586206896552</v>
      </c>
      <c r="X15">
        <f t="shared" si="10"/>
        <v>0.45263157894736844</v>
      </c>
      <c r="Y15">
        <v>530</v>
      </c>
      <c r="Z15">
        <f t="shared" si="11"/>
        <v>0.13303212851405621</v>
      </c>
      <c r="AA15">
        <v>82</v>
      </c>
    </row>
    <row r="16" spans="1:27" x14ac:dyDescent="0.45">
      <c r="A16" s="1">
        <v>41889</v>
      </c>
      <c r="B16" s="1">
        <v>41895</v>
      </c>
      <c r="C16">
        <v>19</v>
      </c>
      <c r="D16">
        <v>10</v>
      </c>
      <c r="E16">
        <v>1</v>
      </c>
      <c r="F16">
        <v>3</v>
      </c>
      <c r="G16">
        <v>0</v>
      </c>
      <c r="H16">
        <v>22</v>
      </c>
      <c r="I16">
        <v>32</v>
      </c>
      <c r="J16">
        <f t="shared" si="12"/>
        <v>29</v>
      </c>
      <c r="K16">
        <f t="shared" si="13"/>
        <v>51</v>
      </c>
      <c r="L16">
        <f t="shared" si="14"/>
        <v>84</v>
      </c>
      <c r="M16">
        <f t="shared" si="15"/>
        <v>87</v>
      </c>
      <c r="N16">
        <f t="shared" si="16"/>
        <v>0.45238095238095238</v>
      </c>
      <c r="O16">
        <f t="shared" si="17"/>
        <v>0.23809523809523808</v>
      </c>
      <c r="P16">
        <f t="shared" si="18"/>
        <v>2.3809523809523808E-2</v>
      </c>
      <c r="Q16">
        <f t="shared" si="19"/>
        <v>7.1428571428571425E-2</v>
      </c>
      <c r="R16">
        <f t="shared" si="20"/>
        <v>0</v>
      </c>
      <c r="S16">
        <f t="shared" si="21"/>
        <v>0.52380952380952384</v>
      </c>
      <c r="T16">
        <f t="shared" si="22"/>
        <v>0.76190476190476186</v>
      </c>
      <c r="U16">
        <f t="shared" si="23"/>
        <v>0.69047619047619047</v>
      </c>
      <c r="V16">
        <f t="shared" si="8"/>
        <v>0.55434782608695654</v>
      </c>
      <c r="W16">
        <f t="shared" si="9"/>
        <v>0.48275862068965519</v>
      </c>
      <c r="X16">
        <f t="shared" si="10"/>
        <v>0.45789473684210524</v>
      </c>
      <c r="Y16">
        <v>906</v>
      </c>
      <c r="Z16">
        <f t="shared" si="11"/>
        <v>0.22740963855421686</v>
      </c>
      <c r="AA16">
        <v>86</v>
      </c>
    </row>
    <row r="17" spans="1:27" x14ac:dyDescent="0.45">
      <c r="A17" s="1">
        <v>41896</v>
      </c>
      <c r="B17" s="1">
        <v>41902</v>
      </c>
      <c r="C17">
        <v>28</v>
      </c>
      <c r="D17">
        <v>14</v>
      </c>
      <c r="E17">
        <v>8</v>
      </c>
      <c r="F17">
        <v>1</v>
      </c>
      <c r="G17">
        <v>5</v>
      </c>
      <c r="H17">
        <v>18</v>
      </c>
      <c r="I17">
        <v>25</v>
      </c>
      <c r="J17">
        <f t="shared" si="12"/>
        <v>42</v>
      </c>
      <c r="K17">
        <f t="shared" si="13"/>
        <v>53</v>
      </c>
      <c r="L17">
        <f t="shared" si="14"/>
        <v>93</v>
      </c>
      <c r="M17">
        <f t="shared" si="15"/>
        <v>99</v>
      </c>
      <c r="N17">
        <f t="shared" si="16"/>
        <v>0.66666666666666663</v>
      </c>
      <c r="O17">
        <f t="shared" si="17"/>
        <v>0.33333333333333331</v>
      </c>
      <c r="P17">
        <f t="shared" si="18"/>
        <v>0.19047619047619047</v>
      </c>
      <c r="Q17">
        <f t="shared" si="19"/>
        <v>2.3809523809523808E-2</v>
      </c>
      <c r="R17">
        <f t="shared" si="20"/>
        <v>0.11904761904761904</v>
      </c>
      <c r="S17">
        <f t="shared" si="21"/>
        <v>0.42857142857142855</v>
      </c>
      <c r="T17">
        <f t="shared" si="22"/>
        <v>0.59523809523809523</v>
      </c>
      <c r="U17">
        <f t="shared" si="23"/>
        <v>1</v>
      </c>
      <c r="V17">
        <f t="shared" si="8"/>
        <v>0.57608695652173914</v>
      </c>
      <c r="W17">
        <f t="shared" si="9"/>
        <v>0.53448275862068961</v>
      </c>
      <c r="X17">
        <f t="shared" si="10"/>
        <v>0.52105263157894732</v>
      </c>
      <c r="Y17">
        <v>1029</v>
      </c>
      <c r="Z17">
        <f t="shared" si="11"/>
        <v>0.25828313253012047</v>
      </c>
      <c r="AA17">
        <v>100</v>
      </c>
    </row>
    <row r="18" spans="1:27" x14ac:dyDescent="0.45">
      <c r="A18" s="1">
        <v>41903</v>
      </c>
      <c r="B18" s="1">
        <v>41909</v>
      </c>
      <c r="C18">
        <v>17</v>
      </c>
      <c r="D18">
        <v>14</v>
      </c>
      <c r="E18">
        <v>6</v>
      </c>
      <c r="F18">
        <v>4</v>
      </c>
      <c r="G18">
        <v>5</v>
      </c>
      <c r="H18">
        <v>33</v>
      </c>
      <c r="I18">
        <v>35</v>
      </c>
      <c r="J18">
        <f t="shared" si="12"/>
        <v>31</v>
      </c>
      <c r="K18">
        <f t="shared" si="13"/>
        <v>52</v>
      </c>
      <c r="L18">
        <f t="shared" si="14"/>
        <v>105</v>
      </c>
      <c r="M18">
        <f t="shared" si="15"/>
        <v>114</v>
      </c>
      <c r="N18">
        <f t="shared" si="16"/>
        <v>0.40476190476190477</v>
      </c>
      <c r="O18">
        <f t="shared" si="17"/>
        <v>0.33333333333333331</v>
      </c>
      <c r="P18">
        <f t="shared" si="18"/>
        <v>0.14285714285714285</v>
      </c>
      <c r="Q18">
        <f t="shared" si="19"/>
        <v>9.5238095238095233E-2</v>
      </c>
      <c r="R18">
        <f t="shared" si="20"/>
        <v>0.11904761904761904</v>
      </c>
      <c r="S18">
        <f t="shared" si="21"/>
        <v>0.7857142857142857</v>
      </c>
      <c r="T18">
        <f t="shared" si="22"/>
        <v>0.83333333333333337</v>
      </c>
      <c r="U18">
        <f t="shared" si="23"/>
        <v>0.73809523809523814</v>
      </c>
      <c r="V18">
        <f t="shared" si="8"/>
        <v>0.56521739130434778</v>
      </c>
      <c r="W18">
        <f t="shared" si="9"/>
        <v>0.60344827586206895</v>
      </c>
      <c r="X18">
        <f t="shared" si="10"/>
        <v>0.6</v>
      </c>
      <c r="Y18">
        <v>730</v>
      </c>
      <c r="Z18">
        <f t="shared" si="11"/>
        <v>0.18323293172690763</v>
      </c>
      <c r="AA18">
        <v>112</v>
      </c>
    </row>
    <row r="19" spans="1:27" x14ac:dyDescent="0.45">
      <c r="A19" s="1">
        <v>41910</v>
      </c>
      <c r="B19" s="1">
        <v>41916</v>
      </c>
      <c r="C19">
        <v>23</v>
      </c>
      <c r="D19">
        <v>19</v>
      </c>
      <c r="E19">
        <v>13</v>
      </c>
      <c r="F19">
        <v>14</v>
      </c>
      <c r="G19">
        <v>2</v>
      </c>
      <c r="H19">
        <v>50</v>
      </c>
      <c r="I19">
        <v>69</v>
      </c>
      <c r="J19">
        <f t="shared" si="12"/>
        <v>42</v>
      </c>
      <c r="K19">
        <f t="shared" si="13"/>
        <v>92</v>
      </c>
      <c r="L19">
        <f t="shared" si="14"/>
        <v>174</v>
      </c>
      <c r="M19">
        <f t="shared" si="15"/>
        <v>190</v>
      </c>
      <c r="N19">
        <f t="shared" si="16"/>
        <v>0.54761904761904767</v>
      </c>
      <c r="O19">
        <f t="shared" si="17"/>
        <v>0.45238095238095238</v>
      </c>
      <c r="P19">
        <f t="shared" si="18"/>
        <v>0.30952380952380953</v>
      </c>
      <c r="Q19">
        <f t="shared" si="19"/>
        <v>0.33333333333333331</v>
      </c>
      <c r="R19">
        <f t="shared" si="20"/>
        <v>4.7619047619047616E-2</v>
      </c>
      <c r="S19">
        <f t="shared" si="21"/>
        <v>1.1904761904761905</v>
      </c>
      <c r="T19">
        <f t="shared" si="22"/>
        <v>1.6428571428571428</v>
      </c>
      <c r="U19">
        <f t="shared" si="23"/>
        <v>1</v>
      </c>
      <c r="V19">
        <f t="shared" si="8"/>
        <v>1</v>
      </c>
      <c r="W19">
        <f t="shared" si="9"/>
        <v>1</v>
      </c>
      <c r="X19">
        <f t="shared" si="10"/>
        <v>1</v>
      </c>
      <c r="Y19">
        <v>2437</v>
      </c>
      <c r="Z19">
        <f t="shared" si="11"/>
        <v>0.61169678714859432</v>
      </c>
      <c r="AA19">
        <v>194</v>
      </c>
    </row>
    <row r="20" spans="1:27" x14ac:dyDescent="0.45">
      <c r="A20" s="1">
        <v>41917</v>
      </c>
      <c r="B20" s="1">
        <v>41923</v>
      </c>
      <c r="C20">
        <v>13</v>
      </c>
      <c r="D20">
        <v>10</v>
      </c>
      <c r="E20">
        <v>5</v>
      </c>
      <c r="F20">
        <v>17</v>
      </c>
      <c r="G20">
        <v>5</v>
      </c>
      <c r="H20">
        <v>73</v>
      </c>
      <c r="I20">
        <v>26</v>
      </c>
      <c r="J20">
        <f t="shared" si="12"/>
        <v>23</v>
      </c>
      <c r="K20">
        <f t="shared" si="13"/>
        <v>39</v>
      </c>
      <c r="L20">
        <f t="shared" si="14"/>
        <v>127</v>
      </c>
      <c r="M20">
        <f t="shared" si="15"/>
        <v>149</v>
      </c>
      <c r="N20">
        <f t="shared" si="16"/>
        <v>0.30952380952380953</v>
      </c>
      <c r="O20">
        <f t="shared" si="17"/>
        <v>0.23809523809523808</v>
      </c>
      <c r="P20">
        <f t="shared" si="18"/>
        <v>0.11904761904761904</v>
      </c>
      <c r="Q20">
        <f t="shared" si="19"/>
        <v>0.40476190476190477</v>
      </c>
      <c r="R20">
        <f t="shared" si="20"/>
        <v>0.11904761904761904</v>
      </c>
      <c r="S20">
        <f t="shared" si="21"/>
        <v>1.7380952380952381</v>
      </c>
      <c r="T20">
        <f t="shared" si="22"/>
        <v>0.61904761904761907</v>
      </c>
      <c r="U20">
        <f t="shared" si="23"/>
        <v>0.54761904761904767</v>
      </c>
      <c r="V20">
        <f t="shared" si="8"/>
        <v>0.42391304347826086</v>
      </c>
      <c r="W20">
        <f t="shared" si="9"/>
        <v>0.72988505747126442</v>
      </c>
      <c r="X20">
        <f t="shared" si="10"/>
        <v>0.78421052631578947</v>
      </c>
      <c r="Y20">
        <v>1380</v>
      </c>
      <c r="Z20">
        <f t="shared" si="11"/>
        <v>0.34638554216867468</v>
      </c>
      <c r="AA20">
        <v>149</v>
      </c>
    </row>
    <row r="21" spans="1:27" x14ac:dyDescent="0.45">
      <c r="A21" s="1">
        <v>41924</v>
      </c>
      <c r="B21" s="1">
        <v>41930</v>
      </c>
      <c r="C21">
        <v>29</v>
      </c>
      <c r="D21">
        <v>9</v>
      </c>
      <c r="E21">
        <v>2</v>
      </c>
      <c r="F21">
        <v>1</v>
      </c>
      <c r="G21">
        <v>1</v>
      </c>
      <c r="H21">
        <v>15</v>
      </c>
      <c r="I21">
        <v>17</v>
      </c>
      <c r="J21">
        <f t="shared" si="12"/>
        <v>38</v>
      </c>
      <c r="K21">
        <f t="shared" si="13"/>
        <v>46</v>
      </c>
      <c r="L21">
        <f t="shared" si="14"/>
        <v>72</v>
      </c>
      <c r="M21">
        <f t="shared" si="15"/>
        <v>74</v>
      </c>
      <c r="N21">
        <f t="shared" si="16"/>
        <v>0.69047619047619047</v>
      </c>
      <c r="O21">
        <f t="shared" si="17"/>
        <v>0.21428571428571427</v>
      </c>
      <c r="P21">
        <f t="shared" si="18"/>
        <v>4.7619047619047616E-2</v>
      </c>
      <c r="Q21">
        <f t="shared" si="19"/>
        <v>2.3809523809523808E-2</v>
      </c>
      <c r="R21">
        <f t="shared" si="20"/>
        <v>2.3809523809523808E-2</v>
      </c>
      <c r="S21">
        <f t="shared" si="21"/>
        <v>0.35714285714285715</v>
      </c>
      <c r="T21">
        <f t="shared" si="22"/>
        <v>0.40476190476190477</v>
      </c>
      <c r="U21">
        <f t="shared" si="23"/>
        <v>0.90476190476190477</v>
      </c>
      <c r="V21">
        <f t="shared" si="8"/>
        <v>0.5</v>
      </c>
      <c r="W21">
        <f t="shared" si="9"/>
        <v>0.41379310344827586</v>
      </c>
      <c r="X21">
        <f t="shared" si="10"/>
        <v>0.38947368421052631</v>
      </c>
      <c r="Y21">
        <v>1371</v>
      </c>
      <c r="Z21">
        <f t="shared" si="11"/>
        <v>0.34412650602409639</v>
      </c>
      <c r="AA21">
        <v>76</v>
      </c>
    </row>
    <row r="22" spans="1:27" x14ac:dyDescent="0.45">
      <c r="A22" s="1">
        <v>41931</v>
      </c>
      <c r="B22" s="1">
        <v>41937</v>
      </c>
      <c r="C22">
        <v>18</v>
      </c>
      <c r="D22">
        <v>6</v>
      </c>
      <c r="E22">
        <v>3</v>
      </c>
      <c r="F22">
        <v>7</v>
      </c>
      <c r="G22">
        <v>1</v>
      </c>
      <c r="H22">
        <v>16</v>
      </c>
      <c r="I22">
        <v>11</v>
      </c>
      <c r="J22">
        <f t="shared" si="12"/>
        <v>24</v>
      </c>
      <c r="K22">
        <f t="shared" si="13"/>
        <v>29</v>
      </c>
      <c r="L22">
        <f t="shared" si="14"/>
        <v>54</v>
      </c>
      <c r="M22">
        <f t="shared" si="15"/>
        <v>62</v>
      </c>
      <c r="N22">
        <f t="shared" si="16"/>
        <v>0.42857142857142855</v>
      </c>
      <c r="O22">
        <f t="shared" si="17"/>
        <v>0.14285714285714285</v>
      </c>
      <c r="P22">
        <f t="shared" si="18"/>
        <v>7.1428571428571425E-2</v>
      </c>
      <c r="Q22">
        <f t="shared" si="19"/>
        <v>0.16666666666666666</v>
      </c>
      <c r="R22">
        <f t="shared" si="20"/>
        <v>2.3809523809523808E-2</v>
      </c>
      <c r="S22">
        <f t="shared" si="21"/>
        <v>0.38095238095238093</v>
      </c>
      <c r="T22">
        <f t="shared" si="22"/>
        <v>0.26190476190476192</v>
      </c>
      <c r="U22">
        <f t="shared" si="23"/>
        <v>0.5714285714285714</v>
      </c>
      <c r="V22">
        <f t="shared" si="8"/>
        <v>0.31521739130434784</v>
      </c>
      <c r="W22">
        <f t="shared" si="9"/>
        <v>0.31034482758620691</v>
      </c>
      <c r="X22">
        <f t="shared" si="10"/>
        <v>0.32631578947368423</v>
      </c>
      <c r="Y22">
        <v>1363</v>
      </c>
      <c r="Z22">
        <f t="shared" si="11"/>
        <v>0.34211847389558231</v>
      </c>
      <c r="AA22">
        <v>62</v>
      </c>
    </row>
    <row r="23" spans="1:27" x14ac:dyDescent="0.45">
      <c r="A23" s="1">
        <v>41938</v>
      </c>
      <c r="B23" s="1">
        <v>41944</v>
      </c>
      <c r="C23">
        <v>11</v>
      </c>
      <c r="D23">
        <v>4</v>
      </c>
      <c r="E23">
        <v>2</v>
      </c>
      <c r="F23">
        <v>6</v>
      </c>
      <c r="G23">
        <v>0</v>
      </c>
      <c r="H23">
        <v>13</v>
      </c>
      <c r="I23">
        <v>12</v>
      </c>
      <c r="J23">
        <f t="shared" si="12"/>
        <v>15</v>
      </c>
      <c r="K23">
        <f t="shared" si="13"/>
        <v>23</v>
      </c>
      <c r="L23">
        <f t="shared" si="14"/>
        <v>42</v>
      </c>
      <c r="M23">
        <f t="shared" si="15"/>
        <v>48</v>
      </c>
      <c r="N23">
        <f t="shared" si="16"/>
        <v>0.26190476190476192</v>
      </c>
      <c r="O23">
        <f t="shared" si="17"/>
        <v>9.5238095238095233E-2</v>
      </c>
      <c r="P23">
        <f t="shared" si="18"/>
        <v>4.7619047619047616E-2</v>
      </c>
      <c r="Q23">
        <f t="shared" si="19"/>
        <v>0.14285714285714285</v>
      </c>
      <c r="R23">
        <f t="shared" si="20"/>
        <v>0</v>
      </c>
      <c r="S23">
        <f t="shared" si="21"/>
        <v>0.30952380952380953</v>
      </c>
      <c r="T23">
        <f t="shared" si="22"/>
        <v>0.2857142857142857</v>
      </c>
      <c r="U23">
        <f t="shared" si="23"/>
        <v>0.35714285714285715</v>
      </c>
      <c r="V23">
        <f t="shared" si="8"/>
        <v>0.25</v>
      </c>
      <c r="W23">
        <f t="shared" si="9"/>
        <v>0.2413793103448276</v>
      </c>
      <c r="X23">
        <f t="shared" si="10"/>
        <v>0.25263157894736843</v>
      </c>
      <c r="Y23">
        <v>1163</v>
      </c>
      <c r="Z23">
        <f t="shared" si="11"/>
        <v>0.29191767068273095</v>
      </c>
      <c r="AA23">
        <v>48</v>
      </c>
    </row>
    <row r="24" spans="1:27" x14ac:dyDescent="0.45">
      <c r="A24" s="1">
        <v>41945</v>
      </c>
      <c r="B24" s="1">
        <v>41951</v>
      </c>
      <c r="C24">
        <v>9</v>
      </c>
      <c r="D24">
        <v>4</v>
      </c>
      <c r="E24">
        <v>0</v>
      </c>
      <c r="F24">
        <v>2</v>
      </c>
      <c r="G24">
        <v>0</v>
      </c>
      <c r="H24">
        <v>12</v>
      </c>
      <c r="I24">
        <v>5</v>
      </c>
      <c r="J24">
        <f t="shared" si="12"/>
        <v>13</v>
      </c>
      <c r="K24">
        <f t="shared" si="13"/>
        <v>14</v>
      </c>
      <c r="L24">
        <f t="shared" si="14"/>
        <v>30</v>
      </c>
      <c r="M24">
        <f t="shared" si="15"/>
        <v>32</v>
      </c>
      <c r="N24">
        <f t="shared" si="16"/>
        <v>0.21428571428571427</v>
      </c>
      <c r="O24">
        <f t="shared" si="17"/>
        <v>9.5238095238095233E-2</v>
      </c>
      <c r="P24">
        <f t="shared" si="18"/>
        <v>0</v>
      </c>
      <c r="Q24">
        <f t="shared" si="19"/>
        <v>4.7619047619047616E-2</v>
      </c>
      <c r="R24">
        <f t="shared" si="20"/>
        <v>0</v>
      </c>
      <c r="S24">
        <f t="shared" si="21"/>
        <v>0.2857142857142857</v>
      </c>
      <c r="T24">
        <f t="shared" si="22"/>
        <v>0.11904761904761904</v>
      </c>
      <c r="U24">
        <f t="shared" si="23"/>
        <v>0.30952380952380953</v>
      </c>
      <c r="V24">
        <f t="shared" si="8"/>
        <v>0.15217391304347827</v>
      </c>
      <c r="W24">
        <f t="shared" si="9"/>
        <v>0.17241379310344829</v>
      </c>
      <c r="X24">
        <f t="shared" si="10"/>
        <v>0.16842105263157894</v>
      </c>
      <c r="Y24">
        <v>1036</v>
      </c>
      <c r="Z24">
        <f t="shared" si="11"/>
        <v>0.26004016064257029</v>
      </c>
      <c r="AA24">
        <v>32</v>
      </c>
    </row>
    <row r="25" spans="1:27" x14ac:dyDescent="0.45">
      <c r="A25" s="1">
        <v>41952</v>
      </c>
      <c r="B25" s="1">
        <v>41972</v>
      </c>
      <c r="C25">
        <v>12</v>
      </c>
      <c r="D25">
        <v>1</v>
      </c>
      <c r="E25">
        <v>2</v>
      </c>
      <c r="F25">
        <v>0</v>
      </c>
      <c r="G25">
        <v>2</v>
      </c>
      <c r="H25">
        <v>8</v>
      </c>
      <c r="I25">
        <v>20</v>
      </c>
      <c r="J25">
        <f t="shared" si="12"/>
        <v>13</v>
      </c>
      <c r="K25">
        <f t="shared" si="13"/>
        <v>32</v>
      </c>
      <c r="L25">
        <f t="shared" si="14"/>
        <v>43</v>
      </c>
      <c r="M25">
        <f t="shared" si="15"/>
        <v>45</v>
      </c>
      <c r="N25">
        <f t="shared" si="16"/>
        <v>0.2857142857142857</v>
      </c>
      <c r="O25">
        <f t="shared" si="17"/>
        <v>2.3809523809523808E-2</v>
      </c>
      <c r="P25">
        <f t="shared" si="18"/>
        <v>4.7619047619047616E-2</v>
      </c>
      <c r="Q25">
        <f t="shared" si="19"/>
        <v>0</v>
      </c>
      <c r="R25">
        <f t="shared" si="20"/>
        <v>4.7619047619047616E-2</v>
      </c>
      <c r="S25">
        <f t="shared" si="21"/>
        <v>0.19047619047619047</v>
      </c>
      <c r="T25">
        <f t="shared" si="22"/>
        <v>0.47619047619047616</v>
      </c>
      <c r="U25">
        <f t="shared" si="23"/>
        <v>0.30952380952380953</v>
      </c>
      <c r="V25">
        <f t="shared" si="8"/>
        <v>0.34782608695652173</v>
      </c>
      <c r="W25">
        <f t="shared" si="9"/>
        <v>0.2471264367816092</v>
      </c>
      <c r="X25">
        <f t="shared" si="10"/>
        <v>0.23684210526315788</v>
      </c>
      <c r="Y25">
        <v>3984</v>
      </c>
      <c r="Z25">
        <f t="shared" si="11"/>
        <v>1</v>
      </c>
      <c r="AA25">
        <v>45</v>
      </c>
    </row>
    <row r="26" spans="1:27" x14ac:dyDescent="0.45">
      <c r="A26" s="1">
        <v>41973</v>
      </c>
      <c r="B26" s="1">
        <v>41979</v>
      </c>
      <c r="C26">
        <v>2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f t="shared" si="12"/>
        <v>2</v>
      </c>
      <c r="K26">
        <f t="shared" si="13"/>
        <v>3</v>
      </c>
      <c r="L26">
        <f t="shared" si="14"/>
        <v>5</v>
      </c>
      <c r="M26">
        <f t="shared" si="15"/>
        <v>7</v>
      </c>
      <c r="N26">
        <f t="shared" si="16"/>
        <v>4.7619047619047616E-2</v>
      </c>
      <c r="O26">
        <f t="shared" si="17"/>
        <v>0</v>
      </c>
      <c r="P26">
        <f t="shared" si="18"/>
        <v>2.3809523809523808E-2</v>
      </c>
      <c r="Q26">
        <f t="shared" si="19"/>
        <v>2.3809523809523808E-2</v>
      </c>
      <c r="R26">
        <f t="shared" si="20"/>
        <v>2.3809523809523808E-2</v>
      </c>
      <c r="S26">
        <f t="shared" si="21"/>
        <v>2.3809523809523808E-2</v>
      </c>
      <c r="T26">
        <f t="shared" si="22"/>
        <v>2.3809523809523808E-2</v>
      </c>
      <c r="U26">
        <f t="shared" si="23"/>
        <v>4.7619047619047616E-2</v>
      </c>
      <c r="V26">
        <f t="shared" si="8"/>
        <v>3.2608695652173912E-2</v>
      </c>
      <c r="W26">
        <f t="shared" si="9"/>
        <v>2.8735632183908046E-2</v>
      </c>
      <c r="X26">
        <f t="shared" si="10"/>
        <v>3.6842105263157891E-2</v>
      </c>
      <c r="Y26">
        <v>1679</v>
      </c>
      <c r="Z26">
        <f t="shared" si="11"/>
        <v>0.42143574297188757</v>
      </c>
      <c r="AA26">
        <v>7</v>
      </c>
    </row>
    <row r="27" spans="1:27" x14ac:dyDescent="0.45">
      <c r="A27" s="1">
        <v>41980</v>
      </c>
      <c r="B27" s="1">
        <v>41993</v>
      </c>
      <c r="C27">
        <v>3</v>
      </c>
      <c r="D27">
        <v>0</v>
      </c>
      <c r="E27">
        <v>0</v>
      </c>
      <c r="F27">
        <v>2</v>
      </c>
      <c r="G27">
        <v>0</v>
      </c>
      <c r="H27">
        <v>1</v>
      </c>
      <c r="I27">
        <v>5</v>
      </c>
      <c r="J27">
        <f t="shared" si="12"/>
        <v>3</v>
      </c>
      <c r="K27">
        <f t="shared" si="13"/>
        <v>8</v>
      </c>
      <c r="L27">
        <f t="shared" si="14"/>
        <v>9</v>
      </c>
      <c r="M27">
        <f t="shared" si="15"/>
        <v>11</v>
      </c>
      <c r="N27">
        <f t="shared" si="16"/>
        <v>7.1428571428571425E-2</v>
      </c>
      <c r="O27">
        <f t="shared" si="17"/>
        <v>0</v>
      </c>
      <c r="P27">
        <f t="shared" si="18"/>
        <v>0</v>
      </c>
      <c r="Q27">
        <f t="shared" si="19"/>
        <v>4.7619047619047616E-2</v>
      </c>
      <c r="R27">
        <f t="shared" si="20"/>
        <v>0</v>
      </c>
      <c r="S27">
        <f t="shared" si="21"/>
        <v>2.3809523809523808E-2</v>
      </c>
      <c r="T27">
        <f t="shared" si="22"/>
        <v>0.11904761904761904</v>
      </c>
      <c r="U27">
        <f t="shared" si="23"/>
        <v>7.1428571428571425E-2</v>
      </c>
      <c r="V27">
        <f t="shared" si="8"/>
        <v>8.6956521739130432E-2</v>
      </c>
      <c r="W27">
        <f t="shared" si="9"/>
        <v>5.1724137931034482E-2</v>
      </c>
      <c r="X27">
        <f t="shared" si="10"/>
        <v>5.7894736842105263E-2</v>
      </c>
      <c r="Y27">
        <v>1661</v>
      </c>
      <c r="Z27">
        <f t="shared" si="11"/>
        <v>0.41691767068273095</v>
      </c>
      <c r="AA27">
        <v>11</v>
      </c>
    </row>
    <row r="28" spans="1:27" x14ac:dyDescent="0.45">
      <c r="A28" s="1">
        <v>41994</v>
      </c>
      <c r="B28" s="1">
        <v>42007</v>
      </c>
      <c r="C28">
        <v>3</v>
      </c>
      <c r="D28">
        <v>2</v>
      </c>
      <c r="E28">
        <v>3</v>
      </c>
      <c r="F28">
        <v>0</v>
      </c>
      <c r="G28">
        <v>2</v>
      </c>
      <c r="H28">
        <v>7</v>
      </c>
      <c r="I28">
        <v>10</v>
      </c>
      <c r="J28">
        <f t="shared" si="12"/>
        <v>5</v>
      </c>
      <c r="K28">
        <f t="shared" si="13"/>
        <v>13</v>
      </c>
      <c r="L28">
        <f t="shared" si="14"/>
        <v>25</v>
      </c>
      <c r="M28">
        <f t="shared" si="15"/>
        <v>27</v>
      </c>
      <c r="N28">
        <f t="shared" si="16"/>
        <v>7.1428571428571425E-2</v>
      </c>
      <c r="O28">
        <f t="shared" si="17"/>
        <v>4.7619047619047616E-2</v>
      </c>
      <c r="P28">
        <f t="shared" si="18"/>
        <v>7.1428571428571425E-2</v>
      </c>
      <c r="Q28">
        <f t="shared" si="19"/>
        <v>0</v>
      </c>
      <c r="R28">
        <f t="shared" si="20"/>
        <v>4.7619047619047616E-2</v>
      </c>
      <c r="S28">
        <f t="shared" si="21"/>
        <v>0.16666666666666666</v>
      </c>
      <c r="T28">
        <f t="shared" si="22"/>
        <v>0.23809523809523808</v>
      </c>
      <c r="U28">
        <f t="shared" si="23"/>
        <v>0.11904761904761904</v>
      </c>
      <c r="V28">
        <f t="shared" si="8"/>
        <v>0.14130434782608695</v>
      </c>
      <c r="W28">
        <f t="shared" si="9"/>
        <v>0.14367816091954022</v>
      </c>
      <c r="X28">
        <f t="shared" si="10"/>
        <v>0.14210526315789473</v>
      </c>
      <c r="Y28">
        <v>239</v>
      </c>
      <c r="Z28">
        <f t="shared" si="11"/>
        <v>5.9989959839357426E-2</v>
      </c>
      <c r="AA28">
        <v>27</v>
      </c>
    </row>
    <row r="29" spans="1:27" x14ac:dyDescent="0.45">
      <c r="A29" s="1" t="s">
        <v>35</v>
      </c>
      <c r="B29" s="1"/>
      <c r="M29">
        <f>SUM(M2:M28)</f>
        <v>1417</v>
      </c>
      <c r="AA29">
        <f>SUM(AA2:AA28)</f>
        <v>1414</v>
      </c>
    </row>
    <row r="30" spans="1:27" x14ac:dyDescent="0.45">
      <c r="A30" t="s">
        <v>29</v>
      </c>
      <c r="N30">
        <f t="shared" ref="N30:AA30" si="24">CORREL(N2:N19,$Z$2:$Z$19)</f>
        <v>0.71129775477839075</v>
      </c>
      <c r="O30">
        <f t="shared" si="24"/>
        <v>0.74493506877796789</v>
      </c>
      <c r="P30">
        <f t="shared" si="24"/>
        <v>0.71210699067890315</v>
      </c>
      <c r="Q30">
        <f t="shared" si="24"/>
        <v>0.46925218232800081</v>
      </c>
      <c r="R30">
        <f t="shared" si="24"/>
        <v>-4.0630138571487263E-2</v>
      </c>
      <c r="S30">
        <f t="shared" si="24"/>
        <v>0.85433451654771164</v>
      </c>
      <c r="T30">
        <f t="shared" si="24"/>
        <v>0.86936388605518944</v>
      </c>
      <c r="U30">
        <f t="shared" si="24"/>
        <v>0.74262895429762121</v>
      </c>
      <c r="V30">
        <f t="shared" si="24"/>
        <v>0.85846075570839275</v>
      </c>
      <c r="W30">
        <f t="shared" si="24"/>
        <v>0.85870531949436413</v>
      </c>
      <c r="X30">
        <f t="shared" si="24"/>
        <v>0.86475292951832972</v>
      </c>
      <c r="Y30">
        <f t="shared" si="24"/>
        <v>0.99999999999999978</v>
      </c>
      <c r="Z30">
        <f t="shared" si="24"/>
        <v>1</v>
      </c>
      <c r="AA30">
        <f t="shared" si="24"/>
        <v>0.87105635663606273</v>
      </c>
    </row>
    <row r="31" spans="1:27" x14ac:dyDescent="0.45">
      <c r="A31" t="s">
        <v>31</v>
      </c>
      <c r="N31">
        <f t="shared" ref="N31:AA31" si="25">CORREL(N19:N28,$Z$19:$Z$28)</f>
        <v>0.2078282969327396</v>
      </c>
      <c r="O31">
        <f t="shared" si="25"/>
        <v>7.8803350468923006E-2</v>
      </c>
      <c r="P31">
        <f t="shared" si="25"/>
        <v>0.2223353216522122</v>
      </c>
      <c r="Q31">
        <f t="shared" si="25"/>
        <v>1.8006726011419526E-2</v>
      </c>
      <c r="R31">
        <f t="shared" si="25"/>
        <v>0.13318118839873613</v>
      </c>
      <c r="S31">
        <f t="shared" si="25"/>
        <v>4.6288101982223322E-2</v>
      </c>
      <c r="T31">
        <f t="shared" si="25"/>
        <v>0.37926788001137501</v>
      </c>
      <c r="U31">
        <f t="shared" si="25"/>
        <v>0.166640786624421</v>
      </c>
      <c r="V31">
        <f t="shared" si="25"/>
        <v>0.35947213482914514</v>
      </c>
      <c r="W31">
        <f t="shared" si="25"/>
        <v>0.21699375119662809</v>
      </c>
      <c r="X31">
        <f t="shared" si="25"/>
        <v>0.19991688473388514</v>
      </c>
      <c r="Y31">
        <f t="shared" si="25"/>
        <v>1.0000000000000002</v>
      </c>
      <c r="Z31">
        <f t="shared" si="25"/>
        <v>1</v>
      </c>
      <c r="AA31">
        <f t="shared" si="25"/>
        <v>0.20167774075801645</v>
      </c>
    </row>
    <row r="32" spans="1:27" x14ac:dyDescent="0.45">
      <c r="A32" t="s">
        <v>30</v>
      </c>
      <c r="N32">
        <f t="shared" ref="N32:AA32" si="26">CORREL(N2:N28,$Z$2:$Z$28)</f>
        <v>0.43782257585255058</v>
      </c>
      <c r="O32">
        <f t="shared" si="26"/>
        <v>0.23969155748069049</v>
      </c>
      <c r="P32">
        <f t="shared" si="26"/>
        <v>0.2626041070206071</v>
      </c>
      <c r="Q32">
        <f t="shared" si="26"/>
        <v>6.0500663522958111E-2</v>
      </c>
      <c r="R32">
        <f t="shared" si="26"/>
        <v>-0.16630745373734451</v>
      </c>
      <c r="S32">
        <f t="shared" si="26"/>
        <v>0.3166447657147739</v>
      </c>
      <c r="T32">
        <f t="shared" si="26"/>
        <v>0.46678828159071245</v>
      </c>
      <c r="U32">
        <f t="shared" si="26"/>
        <v>0.37686763617790081</v>
      </c>
      <c r="V32">
        <f t="shared" si="26"/>
        <v>0.49339248345822823</v>
      </c>
      <c r="W32">
        <f t="shared" si="26"/>
        <v>0.42045721533574221</v>
      </c>
      <c r="X32">
        <f t="shared" si="26"/>
        <v>0.38846275943154945</v>
      </c>
      <c r="Y32">
        <f t="shared" si="26"/>
        <v>0.99999999999999967</v>
      </c>
      <c r="Z32">
        <f t="shared" si="26"/>
        <v>1</v>
      </c>
      <c r="AA32">
        <f t="shared" si="26"/>
        <v>0.39478554127827375</v>
      </c>
    </row>
    <row r="33" spans="1:27" x14ac:dyDescent="0.45">
      <c r="A33" t="s">
        <v>58</v>
      </c>
      <c r="N33">
        <f>CORREL(N10:N20,$Z$10:$Z$20)</f>
        <v>0.37606372397982762</v>
      </c>
      <c r="O33">
        <f t="shared" ref="O33:AA33" si="27">CORREL(O10:O20,$Z$10:$Z$20)</f>
        <v>0.49450913460642754</v>
      </c>
      <c r="P33">
        <f t="shared" si="27"/>
        <v>0.39451942783861382</v>
      </c>
      <c r="Q33">
        <f t="shared" si="27"/>
        <v>0.36271956237226632</v>
      </c>
      <c r="R33">
        <f t="shared" si="27"/>
        <v>0.12362484083791071</v>
      </c>
      <c r="S33">
        <f t="shared" si="27"/>
        <v>0.61054523737291566</v>
      </c>
      <c r="T33">
        <f t="shared" si="27"/>
        <v>0.80439719473805904</v>
      </c>
      <c r="U33">
        <f t="shared" si="27"/>
        <v>0.44811442345907088</v>
      </c>
      <c r="V33">
        <f t="shared" si="27"/>
        <v>0.72960806381290866</v>
      </c>
      <c r="W33">
        <f t="shared" si="27"/>
        <v>0.74200207242579808</v>
      </c>
      <c r="X33">
        <f t="shared" si="27"/>
        <v>0.76169298359112392</v>
      </c>
      <c r="Y33">
        <f t="shared" si="27"/>
        <v>1</v>
      </c>
      <c r="Z33">
        <f t="shared" si="27"/>
        <v>1</v>
      </c>
      <c r="AA33">
        <f t="shared" si="27"/>
        <v>0.77617261484683253</v>
      </c>
    </row>
    <row r="45" spans="1:27" x14ac:dyDescent="0.45">
      <c r="A45" s="1" t="s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H27" sqref="H27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3" x14ac:dyDescent="0.45">
      <c r="A1" t="s">
        <v>1</v>
      </c>
      <c r="B1" t="s">
        <v>3</v>
      </c>
      <c r="C1" t="s">
        <v>4</v>
      </c>
    </row>
    <row r="2" spans="1:3" x14ac:dyDescent="0.45">
      <c r="A2" s="1">
        <v>41644</v>
      </c>
      <c r="B2" s="1">
        <v>41650</v>
      </c>
      <c r="C2">
        <v>105696</v>
      </c>
    </row>
    <row r="3" spans="1:3" x14ac:dyDescent="0.45">
      <c r="A3" s="1">
        <v>41651</v>
      </c>
      <c r="B3" s="1">
        <v>41657</v>
      </c>
      <c r="C3">
        <v>112437</v>
      </c>
    </row>
    <row r="4" spans="1:3" x14ac:dyDescent="0.45">
      <c r="A4" s="1">
        <v>41658</v>
      </c>
      <c r="B4" s="1">
        <v>41664</v>
      </c>
      <c r="C4">
        <v>105708</v>
      </c>
    </row>
    <row r="5" spans="1:3" x14ac:dyDescent="0.45">
      <c r="A5" s="1">
        <v>41665</v>
      </c>
      <c r="B5" s="1">
        <v>41671</v>
      </c>
      <c r="C5">
        <v>97287</v>
      </c>
    </row>
    <row r="6" spans="1:3" x14ac:dyDescent="0.45">
      <c r="A6" s="1">
        <v>41672</v>
      </c>
      <c r="B6" s="1">
        <v>41678</v>
      </c>
      <c r="C6">
        <v>97987</v>
      </c>
    </row>
    <row r="7" spans="1:3" x14ac:dyDescent="0.45">
      <c r="A7" s="1">
        <v>41679</v>
      </c>
      <c r="B7" s="1">
        <v>41685</v>
      </c>
      <c r="C7">
        <v>94177</v>
      </c>
    </row>
    <row r="8" spans="1:3" x14ac:dyDescent="0.45">
      <c r="A8" s="1">
        <v>41686</v>
      </c>
      <c r="B8" s="1">
        <v>41692</v>
      </c>
      <c r="C8">
        <v>102783</v>
      </c>
    </row>
    <row r="9" spans="1:3" x14ac:dyDescent="0.45">
      <c r="A9" s="1">
        <v>41693</v>
      </c>
      <c r="B9" s="1">
        <v>41699</v>
      </c>
      <c r="C9">
        <v>99712</v>
      </c>
    </row>
    <row r="10" spans="1:3" x14ac:dyDescent="0.45">
      <c r="A10" s="1">
        <v>41700</v>
      </c>
      <c r="B10" s="1">
        <v>41706</v>
      </c>
      <c r="C10">
        <v>98825</v>
      </c>
    </row>
    <row r="11" spans="1:3" x14ac:dyDescent="0.45">
      <c r="A11" s="1">
        <v>41707</v>
      </c>
      <c r="B11" s="1">
        <v>41713</v>
      </c>
      <c r="C11">
        <v>99822</v>
      </c>
    </row>
    <row r="12" spans="1:3" x14ac:dyDescent="0.45">
      <c r="A12" s="1">
        <v>41714</v>
      </c>
      <c r="B12" s="1">
        <v>41720</v>
      </c>
      <c r="C12">
        <v>96285</v>
      </c>
    </row>
    <row r="13" spans="1:3" x14ac:dyDescent="0.45">
      <c r="A13" s="1">
        <v>41721</v>
      </c>
      <c r="B13" s="1">
        <v>41727</v>
      </c>
      <c r="C13">
        <v>97390</v>
      </c>
    </row>
    <row r="14" spans="1:3" x14ac:dyDescent="0.45">
      <c r="A14" s="1">
        <v>41728</v>
      </c>
      <c r="B14" s="1">
        <v>41734</v>
      </c>
      <c r="C14">
        <v>98878</v>
      </c>
    </row>
    <row r="15" spans="1:3" x14ac:dyDescent="0.45">
      <c r="A15" s="1">
        <v>41735</v>
      </c>
      <c r="B15" s="1">
        <v>41741</v>
      </c>
      <c r="C15">
        <v>93285</v>
      </c>
    </row>
    <row r="16" spans="1:3" x14ac:dyDescent="0.45">
      <c r="A16" s="1">
        <v>41742</v>
      </c>
      <c r="B16" s="1">
        <v>41748</v>
      </c>
      <c r="C16">
        <v>214861</v>
      </c>
    </row>
    <row r="17" spans="1:3" x14ac:dyDescent="0.45">
      <c r="A17" s="1">
        <v>41749</v>
      </c>
      <c r="B17" s="1">
        <v>41755</v>
      </c>
      <c r="C17">
        <v>259962</v>
      </c>
    </row>
    <row r="18" spans="1:3" x14ac:dyDescent="0.45">
      <c r="A18" s="1">
        <v>41756</v>
      </c>
      <c r="B18" s="1">
        <v>41762</v>
      </c>
      <c r="C18">
        <v>230750</v>
      </c>
    </row>
    <row r="19" spans="1:3" x14ac:dyDescent="0.45">
      <c r="A19" s="1">
        <v>41763</v>
      </c>
      <c r="B19" s="1">
        <v>41769</v>
      </c>
      <c r="C19">
        <v>231455</v>
      </c>
    </row>
    <row r="20" spans="1:3" x14ac:dyDescent="0.45">
      <c r="A20" s="1">
        <v>41770</v>
      </c>
      <c r="B20" s="1">
        <v>41776</v>
      </c>
      <c r="C20">
        <v>251473</v>
      </c>
    </row>
    <row r="21" spans="1:3" x14ac:dyDescent="0.45">
      <c r="A21" s="1">
        <v>41777</v>
      </c>
      <c r="B21" s="1">
        <v>41783</v>
      </c>
      <c r="C21">
        <v>276523</v>
      </c>
    </row>
    <row r="22" spans="1:3" x14ac:dyDescent="0.45">
      <c r="A22" s="1">
        <v>41784</v>
      </c>
      <c r="B22" s="1">
        <v>41790</v>
      </c>
      <c r="C22">
        <v>278166</v>
      </c>
    </row>
    <row r="23" spans="1:3" x14ac:dyDescent="0.45">
      <c r="A23" s="1">
        <v>41791</v>
      </c>
      <c r="B23" s="1">
        <v>41797</v>
      </c>
      <c r="C23">
        <v>295520</v>
      </c>
    </row>
    <row r="24" spans="1:3" x14ac:dyDescent="0.45">
      <c r="A24" s="1">
        <v>41798</v>
      </c>
      <c r="B24" s="1">
        <v>41804</v>
      </c>
      <c r="C24">
        <v>309761</v>
      </c>
    </row>
    <row r="25" spans="1:3" x14ac:dyDescent="0.45">
      <c r="A25" s="1">
        <v>41805</v>
      </c>
      <c r="B25" s="1">
        <v>41811</v>
      </c>
      <c r="C25">
        <v>312522</v>
      </c>
    </row>
    <row r="26" spans="1:3" x14ac:dyDescent="0.45">
      <c r="A26" s="1">
        <v>41812</v>
      </c>
      <c r="B26" s="1">
        <v>41818</v>
      </c>
      <c r="C26">
        <v>292482</v>
      </c>
    </row>
    <row r="27" spans="1:3" x14ac:dyDescent="0.45">
      <c r="A27" s="1">
        <v>41819</v>
      </c>
      <c r="B27" s="1">
        <v>41825</v>
      </c>
      <c r="C27">
        <v>307043</v>
      </c>
    </row>
    <row r="28" spans="1:3" x14ac:dyDescent="0.45">
      <c r="A28" s="1">
        <v>41826</v>
      </c>
      <c r="B28" s="1">
        <v>41832</v>
      </c>
      <c r="C28">
        <v>309383</v>
      </c>
    </row>
    <row r="29" spans="1:3" x14ac:dyDescent="0.45">
      <c r="A29" s="1">
        <v>41833</v>
      </c>
      <c r="B29" s="1">
        <v>41839</v>
      </c>
      <c r="C29">
        <v>315872</v>
      </c>
    </row>
    <row r="30" spans="1:3" x14ac:dyDescent="0.45">
      <c r="A30" s="1">
        <v>41840</v>
      </c>
      <c r="B30" s="1">
        <v>41846</v>
      </c>
      <c r="C30">
        <v>304807</v>
      </c>
    </row>
    <row r="31" spans="1:3" x14ac:dyDescent="0.45">
      <c r="A31" s="1">
        <v>41847</v>
      </c>
      <c r="B31" s="1">
        <v>41853</v>
      </c>
      <c r="C31">
        <v>320050</v>
      </c>
    </row>
    <row r="32" spans="1:3" x14ac:dyDescent="0.45">
      <c r="A32" s="1">
        <v>41854</v>
      </c>
      <c r="B32" s="1">
        <v>41860</v>
      </c>
      <c r="C32">
        <v>334216</v>
      </c>
    </row>
    <row r="33" spans="1:3" x14ac:dyDescent="0.45">
      <c r="A33" s="1">
        <v>41861</v>
      </c>
      <c r="B33" s="1">
        <v>41867</v>
      </c>
      <c r="C33">
        <v>281362</v>
      </c>
    </row>
    <row r="34" spans="1:3" x14ac:dyDescent="0.45">
      <c r="A34" s="1">
        <v>41868</v>
      </c>
      <c r="B34" s="1">
        <v>41874</v>
      </c>
      <c r="C34">
        <v>276235</v>
      </c>
    </row>
    <row r="35" spans="1:3" x14ac:dyDescent="0.45">
      <c r="A35" s="1">
        <v>41875</v>
      </c>
      <c r="B35" s="1">
        <v>41881</v>
      </c>
      <c r="C35">
        <v>265626</v>
      </c>
    </row>
    <row r="36" spans="1:3" x14ac:dyDescent="0.45">
      <c r="A36" s="1">
        <v>41882</v>
      </c>
      <c r="B36" s="1">
        <v>41888</v>
      </c>
      <c r="C36">
        <v>256019</v>
      </c>
    </row>
    <row r="37" spans="1:3" x14ac:dyDescent="0.45">
      <c r="A37" s="1">
        <v>41889</v>
      </c>
      <c r="B37" s="1">
        <v>41895</v>
      </c>
      <c r="C37">
        <v>228484</v>
      </c>
    </row>
    <row r="38" spans="1:3" x14ac:dyDescent="0.45">
      <c r="A38" s="1">
        <v>41896</v>
      </c>
      <c r="B38" s="1">
        <v>41902</v>
      </c>
      <c r="C38">
        <v>202442</v>
      </c>
    </row>
    <row r="39" spans="1:3" x14ac:dyDescent="0.45">
      <c r="A39" s="1">
        <v>41903</v>
      </c>
      <c r="B39" s="1">
        <v>41909</v>
      </c>
      <c r="C39">
        <v>176298</v>
      </c>
    </row>
    <row r="40" spans="1:3" x14ac:dyDescent="0.45">
      <c r="A40" s="1">
        <v>41910</v>
      </c>
      <c r="B40" s="1">
        <v>41916</v>
      </c>
      <c r="C40">
        <v>164768</v>
      </c>
    </row>
    <row r="41" spans="1:3" x14ac:dyDescent="0.45">
      <c r="A41" s="1">
        <v>41917</v>
      </c>
      <c r="B41" s="1">
        <v>41923</v>
      </c>
      <c r="C41">
        <v>175150</v>
      </c>
    </row>
    <row r="42" spans="1:3" x14ac:dyDescent="0.45">
      <c r="A42" s="1">
        <v>41924</v>
      </c>
      <c r="B42" s="1">
        <v>41930</v>
      </c>
      <c r="C42">
        <v>175629</v>
      </c>
    </row>
    <row r="43" spans="1:3" x14ac:dyDescent="0.45">
      <c r="A43" s="1">
        <v>41931</v>
      </c>
      <c r="B43" s="1">
        <v>41937</v>
      </c>
      <c r="C43">
        <v>146133</v>
      </c>
    </row>
    <row r="44" spans="1:3" x14ac:dyDescent="0.45">
      <c r="A44" s="1">
        <v>41938</v>
      </c>
      <c r="B44" s="1">
        <v>41944</v>
      </c>
      <c r="C44">
        <v>135558</v>
      </c>
    </row>
    <row r="45" spans="1:3" x14ac:dyDescent="0.45">
      <c r="A45" s="1">
        <v>41945</v>
      </c>
      <c r="B45" s="1">
        <v>41951</v>
      </c>
      <c r="C45">
        <v>144159</v>
      </c>
    </row>
    <row r="46" spans="1:3" x14ac:dyDescent="0.45">
      <c r="A46" s="1">
        <v>41952</v>
      </c>
      <c r="B46" s="1">
        <v>41972</v>
      </c>
      <c r="C46">
        <v>322716</v>
      </c>
    </row>
    <row r="47" spans="1:3" x14ac:dyDescent="0.45">
      <c r="A47" s="1">
        <v>41973</v>
      </c>
      <c r="B47" s="1">
        <v>41979</v>
      </c>
      <c r="C47">
        <v>143894</v>
      </c>
    </row>
    <row r="48" spans="1:3" x14ac:dyDescent="0.45">
      <c r="A48" s="1">
        <v>41980</v>
      </c>
      <c r="B48" s="1">
        <v>41993</v>
      </c>
      <c r="C48">
        <v>269704</v>
      </c>
    </row>
    <row r="49" spans="1:3" x14ac:dyDescent="0.45">
      <c r="A49" s="1">
        <v>41994</v>
      </c>
      <c r="B49" s="1">
        <v>42007</v>
      </c>
      <c r="C49">
        <v>292618</v>
      </c>
    </row>
    <row r="50" spans="1:3" x14ac:dyDescent="0.45">
      <c r="A50" s="1">
        <v>42008</v>
      </c>
      <c r="B50" s="1">
        <v>42014</v>
      </c>
      <c r="C50">
        <v>139997</v>
      </c>
    </row>
    <row r="51" spans="1:3" x14ac:dyDescent="0.45">
      <c r="A51" s="1"/>
      <c r="C51">
        <f>SUM(C2:C50)</f>
        <v>10041910</v>
      </c>
    </row>
    <row r="53" spans="1:3" x14ac:dyDescent="0.45">
      <c r="A53" s="1"/>
      <c r="B53" s="1"/>
    </row>
    <row r="55" spans="1:3" x14ac:dyDescent="0.45">
      <c r="A55" s="1"/>
      <c r="B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tobiData</vt:lpstr>
      <vt:lpstr>tobiDataRegrouped</vt:lpstr>
      <vt:lpstr>chik correlations</vt:lpstr>
      <vt:lpstr>curated no lag bad</vt:lpstr>
      <vt:lpstr>lagged curated correlations</vt:lpstr>
      <vt:lpstr>totalTweetsCleaned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2015-01-22T21:04:46Z</dcterms:created>
  <dcterms:modified xsi:type="dcterms:W3CDTF">2015-02-23T04:14:14Z</dcterms:modified>
</cp:coreProperties>
</file>