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440" activeTab="2"/>
  </bookViews>
  <sheets>
    <sheet name="analysis" sheetId="1" r:id="rId1"/>
    <sheet name="workspace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3" i="3"/>
  <c r="L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L4" i="3"/>
  <c r="R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3" i="3"/>
  <c r="L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4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Z11" i="2"/>
  <c r="Z10" i="2"/>
  <c r="Z7" i="2"/>
  <c r="Z2" i="2"/>
  <c r="Z6" i="2"/>
  <c r="Z3" i="2"/>
  <c r="A3" i="2"/>
  <c r="A4" i="2"/>
  <c r="B3" i="2"/>
  <c r="A5" i="2"/>
  <c r="B4" i="2"/>
  <c r="A6" i="2"/>
  <c r="B5" i="2"/>
  <c r="A7" i="2"/>
  <c r="B6" i="2"/>
  <c r="A8" i="2"/>
  <c r="B7" i="2"/>
  <c r="A9" i="2"/>
  <c r="B8" i="2"/>
  <c r="A10" i="2"/>
  <c r="B9" i="2"/>
  <c r="A11" i="2"/>
  <c r="B10" i="2"/>
  <c r="A12" i="2"/>
  <c r="B11" i="2"/>
  <c r="A13" i="2"/>
  <c r="B12" i="2"/>
  <c r="A14" i="2"/>
  <c r="B13" i="2"/>
  <c r="A15" i="2"/>
  <c r="B14" i="2"/>
  <c r="A16" i="2"/>
  <c r="B15" i="2"/>
  <c r="A17" i="2"/>
  <c r="B16" i="2"/>
  <c r="A18" i="2"/>
  <c r="B17" i="2"/>
  <c r="A19" i="2"/>
  <c r="B18" i="2"/>
  <c r="A20" i="2"/>
  <c r="B19" i="2"/>
  <c r="A21" i="2"/>
  <c r="B20" i="2"/>
  <c r="A22" i="2"/>
  <c r="B21" i="2"/>
  <c r="A23" i="2"/>
  <c r="B22" i="2"/>
  <c r="A24" i="2"/>
  <c r="B23" i="2"/>
  <c r="A25" i="2"/>
  <c r="B24" i="2"/>
  <c r="A26" i="2"/>
  <c r="B25" i="2"/>
  <c r="A27" i="2"/>
  <c r="B26" i="2"/>
  <c r="A28" i="2"/>
  <c r="B27" i="2"/>
  <c r="A29" i="2"/>
  <c r="B28" i="2"/>
  <c r="A30" i="2"/>
  <c r="B29" i="2"/>
  <c r="A31" i="2"/>
  <c r="B30" i="2"/>
  <c r="A32" i="2"/>
  <c r="B31" i="2"/>
  <c r="A33" i="2"/>
  <c r="B32" i="2"/>
  <c r="A34" i="2"/>
  <c r="B33" i="2"/>
  <c r="A35" i="2"/>
  <c r="B34" i="2"/>
  <c r="A36" i="2"/>
  <c r="B35" i="2"/>
  <c r="A37" i="2"/>
  <c r="B36" i="2"/>
  <c r="A38" i="2"/>
  <c r="B37" i="2"/>
  <c r="A39" i="2"/>
  <c r="B38" i="2"/>
  <c r="A40" i="2"/>
  <c r="B39" i="2"/>
  <c r="A41" i="2"/>
  <c r="B40" i="2"/>
  <c r="A42" i="2"/>
  <c r="B41" i="2"/>
  <c r="A43" i="2"/>
  <c r="B42" i="2"/>
  <c r="A44" i="2"/>
  <c r="B43" i="2"/>
  <c r="A45" i="2"/>
  <c r="B44" i="2"/>
  <c r="A46" i="2"/>
  <c r="B45" i="2"/>
  <c r="B46" i="2"/>
  <c r="A48" i="2"/>
  <c r="B47" i="2"/>
  <c r="B48" i="2"/>
  <c r="B49" i="2"/>
  <c r="B50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</calcChain>
</file>

<file path=xl/sharedStrings.xml><?xml version="1.0" encoding="utf-8"?>
<sst xmlns="http://schemas.openxmlformats.org/spreadsheetml/2006/main" count="88" uniqueCount="52">
  <si>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</si>
  <si>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</si>
  <si>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</si>
  <si>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</si>
  <si>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</si>
  <si>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</si>
  <si>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</si>
  <si>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</si>
  <si>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</si>
  <si>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</si>
  <si>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</si>
  <si>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</si>
  <si>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</si>
  <si>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</si>
  <si>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</si>
  <si>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</si>
  <si>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</si>
  <si>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</si>
  <si>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</si>
  <si>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</si>
  <si>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</si>
  <si>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</si>
  <si>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</si>
  <si>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</si>
  <si>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</si>
  <si>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</si>
  <si>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</si>
  <si>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</si>
  <si>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</si>
  <si>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</si>
  <si>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</si>
  <si>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</si>
  <si>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</si>
  <si>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Data transformations</t>
  </si>
  <si>
    <t>Map from 0-1</t>
  </si>
  <si>
    <t>max chykungunya</t>
  </si>
  <si>
    <t>max suspected not cum</t>
  </si>
  <si>
    <t>Susp not cum</t>
  </si>
  <si>
    <t>Confirmed (not cum)</t>
  </si>
  <si>
    <t>max confirmed not cum</t>
  </si>
  <si>
    <t>Confirmed not cum</t>
  </si>
  <si>
    <t>lag 1 chykungunia</t>
  </si>
  <si>
    <t>lag 2</t>
  </si>
  <si>
    <t>Scatter plot Jan through oct</t>
  </si>
  <si>
    <t>Suspected cases (not cum)</t>
  </si>
  <si>
    <t>lag 4</t>
  </si>
  <si>
    <t>lag3</t>
  </si>
  <si>
    <t>linear model for suspected cases</t>
  </si>
  <si>
    <t>5th degree model for confirmed cases</t>
  </si>
  <si>
    <t>twitter lag 3</t>
  </si>
  <si>
    <t>Twitter (lin lag1 chykun)</t>
  </si>
  <si>
    <t>Twitter (lin lag1 rescaled)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</si>
</sst>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workspace!$C$2:$C$50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15.0</c:v>
                </c:pt>
                <c:pt idx="21">
                  <c:v>5.0</c:v>
                </c:pt>
                <c:pt idx="22">
                  <c:v>2.0</c:v>
                </c:pt>
                <c:pt idx="23">
                  <c:v>6.0</c:v>
                </c:pt>
                <c:pt idx="24">
                  <c:v>11.0</c:v>
                </c:pt>
                <c:pt idx="25">
                  <c:v>7.0</c:v>
                </c:pt>
                <c:pt idx="26">
                  <c:v>11.0</c:v>
                </c:pt>
                <c:pt idx="27">
                  <c:v>47.0</c:v>
                </c:pt>
                <c:pt idx="28">
                  <c:v>48.0</c:v>
                </c:pt>
                <c:pt idx="29">
                  <c:v>55.0</c:v>
                </c:pt>
                <c:pt idx="30">
                  <c:v>49.0</c:v>
                </c:pt>
                <c:pt idx="31">
                  <c:v>39.0</c:v>
                </c:pt>
                <c:pt idx="32">
                  <c:v>51.0</c:v>
                </c:pt>
                <c:pt idx="33">
                  <c:v>52.0</c:v>
                </c:pt>
                <c:pt idx="34">
                  <c:v>82.0</c:v>
                </c:pt>
                <c:pt idx="35">
                  <c:v>86.0</c:v>
                </c:pt>
                <c:pt idx="36">
                  <c:v>100.0</c:v>
                </c:pt>
                <c:pt idx="37">
                  <c:v>112.0</c:v>
                </c:pt>
                <c:pt idx="38">
                  <c:v>194.0</c:v>
                </c:pt>
                <c:pt idx="39">
                  <c:v>149.0</c:v>
                </c:pt>
                <c:pt idx="40">
                  <c:v>76.0</c:v>
                </c:pt>
                <c:pt idx="41">
                  <c:v>62.0</c:v>
                </c:pt>
                <c:pt idx="42">
                  <c:v>48.0</c:v>
                </c:pt>
                <c:pt idx="43">
                  <c:v>32.0</c:v>
                </c:pt>
                <c:pt idx="44">
                  <c:v>45.0</c:v>
                </c:pt>
                <c:pt idx="45">
                  <c:v>7.0</c:v>
                </c:pt>
                <c:pt idx="46">
                  <c:v>11.0</c:v>
                </c:pt>
                <c:pt idx="47">
                  <c:v>27.0</c:v>
                </c:pt>
                <c:pt idx="48">
                  <c:v>12.0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workspace!$U$1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workspace!$U$2:$U$50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119.0</c:v>
                </c:pt>
                <c:pt idx="25">
                  <c:v>61.0</c:v>
                </c:pt>
                <c:pt idx="26">
                  <c:v>121.0</c:v>
                </c:pt>
                <c:pt idx="27">
                  <c:v>202.0</c:v>
                </c:pt>
                <c:pt idx="28">
                  <c:v>140.0</c:v>
                </c:pt>
                <c:pt idx="29">
                  <c:v>390.0</c:v>
                </c:pt>
                <c:pt idx="30">
                  <c:v>563.0</c:v>
                </c:pt>
                <c:pt idx="31">
                  <c:v>953.0</c:v>
                </c:pt>
                <c:pt idx="32">
                  <c:v>1174.0</c:v>
                </c:pt>
                <c:pt idx="33">
                  <c:v>356.0</c:v>
                </c:pt>
                <c:pt idx="34">
                  <c:v>762.0</c:v>
                </c:pt>
                <c:pt idx="35">
                  <c:v>530.0</c:v>
                </c:pt>
                <c:pt idx="36">
                  <c:v>906.0</c:v>
                </c:pt>
                <c:pt idx="37">
                  <c:v>1029.0</c:v>
                </c:pt>
                <c:pt idx="38">
                  <c:v>730.0</c:v>
                </c:pt>
                <c:pt idx="39">
                  <c:v>2437.0</c:v>
                </c:pt>
                <c:pt idx="40">
                  <c:v>1380.0</c:v>
                </c:pt>
                <c:pt idx="41">
                  <c:v>1371.0</c:v>
                </c:pt>
                <c:pt idx="42">
                  <c:v>1363.0</c:v>
                </c:pt>
                <c:pt idx="43">
                  <c:v>1163.0</c:v>
                </c:pt>
                <c:pt idx="44">
                  <c:v>1036.0</c:v>
                </c:pt>
                <c:pt idx="45">
                  <c:v>3984.0</c:v>
                </c:pt>
                <c:pt idx="46">
                  <c:v>1679.0</c:v>
                </c:pt>
                <c:pt idx="47">
                  <c:v>1661.0</c:v>
                </c:pt>
                <c:pt idx="48">
                  <c:v>239.0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workspace!$V$1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workspace!$V$2:$V$50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22.0</c:v>
                </c:pt>
                <c:pt idx="24">
                  <c:v>-3.0</c:v>
                </c:pt>
                <c:pt idx="25">
                  <c:v>28.0</c:v>
                </c:pt>
                <c:pt idx="26">
                  <c:v>59.0</c:v>
                </c:pt>
                <c:pt idx="27">
                  <c:v>75.0</c:v>
                </c:pt>
                <c:pt idx="28">
                  <c:v>33.0</c:v>
                </c:pt>
                <c:pt idx="29">
                  <c:v>0.0</c:v>
                </c:pt>
                <c:pt idx="30">
                  <c:v>171.0</c:v>
                </c:pt>
                <c:pt idx="31">
                  <c:v>304.0</c:v>
                </c:pt>
                <c:pt idx="32">
                  <c:v>303.0</c:v>
                </c:pt>
                <c:pt idx="33">
                  <c:v>214.0</c:v>
                </c:pt>
                <c:pt idx="34">
                  <c:v>204.0</c:v>
                </c:pt>
                <c:pt idx="35">
                  <c:v>225.0</c:v>
                </c:pt>
                <c:pt idx="36">
                  <c:v>367.0</c:v>
                </c:pt>
                <c:pt idx="37">
                  <c:v>137.0</c:v>
                </c:pt>
                <c:pt idx="38">
                  <c:v>165.0</c:v>
                </c:pt>
                <c:pt idx="39">
                  <c:v>165.0</c:v>
                </c:pt>
                <c:pt idx="40">
                  <c:v>121.0</c:v>
                </c:pt>
                <c:pt idx="41">
                  <c:v>383.0</c:v>
                </c:pt>
                <c:pt idx="42">
                  <c:v>171.0</c:v>
                </c:pt>
                <c:pt idx="43">
                  <c:v>97.0</c:v>
                </c:pt>
                <c:pt idx="44">
                  <c:v>45.0</c:v>
                </c:pt>
                <c:pt idx="45">
                  <c:v>388.0</c:v>
                </c:pt>
                <c:pt idx="46">
                  <c:v>57.0</c:v>
                </c:pt>
                <c:pt idx="47">
                  <c:v>432.0</c:v>
                </c:pt>
                <c:pt idx="48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97608"/>
        <c:axId val="605677192"/>
      </c:lineChart>
      <c:dateAx>
        <c:axId val="5535976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77192"/>
        <c:crosses val="autoZero"/>
        <c:auto val="1"/>
        <c:lblOffset val="100"/>
        <c:baseTimeUnit val="days"/>
      </c:dateAx>
      <c:valAx>
        <c:axId val="6056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workspace!$D$2:$D$50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8.0</c:v>
                </c:pt>
                <c:pt idx="20">
                  <c:v>23.0</c:v>
                </c:pt>
                <c:pt idx="21">
                  <c:v>28.0</c:v>
                </c:pt>
                <c:pt idx="22">
                  <c:v>30.0</c:v>
                </c:pt>
                <c:pt idx="23">
                  <c:v>36.0</c:v>
                </c:pt>
                <c:pt idx="24">
                  <c:v>47.0</c:v>
                </c:pt>
                <c:pt idx="25">
                  <c:v>54.0</c:v>
                </c:pt>
                <c:pt idx="26">
                  <c:v>65.0</c:v>
                </c:pt>
                <c:pt idx="27">
                  <c:v>112.0</c:v>
                </c:pt>
                <c:pt idx="28">
                  <c:v>160.0</c:v>
                </c:pt>
                <c:pt idx="29">
                  <c:v>215.0</c:v>
                </c:pt>
                <c:pt idx="30">
                  <c:v>264.0</c:v>
                </c:pt>
                <c:pt idx="31">
                  <c:v>303.0</c:v>
                </c:pt>
                <c:pt idx="32">
                  <c:v>354.0</c:v>
                </c:pt>
                <c:pt idx="33">
                  <c:v>406.0</c:v>
                </c:pt>
                <c:pt idx="34">
                  <c:v>488.0</c:v>
                </c:pt>
                <c:pt idx="35">
                  <c:v>574.0</c:v>
                </c:pt>
                <c:pt idx="36">
                  <c:v>674.0</c:v>
                </c:pt>
                <c:pt idx="37">
                  <c:v>786.0</c:v>
                </c:pt>
                <c:pt idx="38">
                  <c:v>980.0</c:v>
                </c:pt>
                <c:pt idx="39">
                  <c:v>1129.0</c:v>
                </c:pt>
                <c:pt idx="40">
                  <c:v>1205.0</c:v>
                </c:pt>
                <c:pt idx="41">
                  <c:v>1267.0</c:v>
                </c:pt>
                <c:pt idx="42">
                  <c:v>1315.0</c:v>
                </c:pt>
                <c:pt idx="43">
                  <c:v>1347.0</c:v>
                </c:pt>
                <c:pt idx="44">
                  <c:v>1392.0</c:v>
                </c:pt>
                <c:pt idx="45">
                  <c:v>1399.0</c:v>
                </c:pt>
                <c:pt idx="46">
                  <c:v>1410.0</c:v>
                </c:pt>
                <c:pt idx="47">
                  <c:v>1437.0</c:v>
                </c:pt>
                <c:pt idx="48">
                  <c:v>1449.0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workspace!$R$1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workspace!$R$2:$R$50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119.0</c:v>
                </c:pt>
                <c:pt idx="25">
                  <c:v>180.0</c:v>
                </c:pt>
                <c:pt idx="26">
                  <c:v>301.0</c:v>
                </c:pt>
                <c:pt idx="27">
                  <c:v>503.0</c:v>
                </c:pt>
                <c:pt idx="28">
                  <c:v>643.0</c:v>
                </c:pt>
                <c:pt idx="29">
                  <c:v>1033.0</c:v>
                </c:pt>
                <c:pt idx="30">
                  <c:v>1596.0</c:v>
                </c:pt>
                <c:pt idx="31">
                  <c:v>2549.0</c:v>
                </c:pt>
                <c:pt idx="32">
                  <c:v>3723.0</c:v>
                </c:pt>
                <c:pt idx="33">
                  <c:v>4079.0</c:v>
                </c:pt>
                <c:pt idx="34">
                  <c:v>4841.0</c:v>
                </c:pt>
                <c:pt idx="35">
                  <c:v>5371.0</c:v>
                </c:pt>
                <c:pt idx="36">
                  <c:v>6277.0</c:v>
                </c:pt>
                <c:pt idx="37">
                  <c:v>7306.0</c:v>
                </c:pt>
                <c:pt idx="38">
                  <c:v>8036.0</c:v>
                </c:pt>
                <c:pt idx="39">
                  <c:v>10473.0</c:v>
                </c:pt>
                <c:pt idx="40">
                  <c:v>11853.0</c:v>
                </c:pt>
                <c:pt idx="41">
                  <c:v>13224.0</c:v>
                </c:pt>
                <c:pt idx="42">
                  <c:v>14587.0</c:v>
                </c:pt>
                <c:pt idx="43">
                  <c:v>15750.0</c:v>
                </c:pt>
                <c:pt idx="44">
                  <c:v>16786.0</c:v>
                </c:pt>
                <c:pt idx="45">
                  <c:v>20770.0</c:v>
                </c:pt>
                <c:pt idx="46">
                  <c:v>22449.0</c:v>
                </c:pt>
                <c:pt idx="47">
                  <c:v>24110.0</c:v>
                </c:pt>
                <c:pt idx="48">
                  <c:v>24349.0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workspace!$S$1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workspace!$S$2:$S$50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23.0</c:v>
                </c:pt>
                <c:pt idx="24">
                  <c:v>20.0</c:v>
                </c:pt>
                <c:pt idx="25">
                  <c:v>48.0</c:v>
                </c:pt>
                <c:pt idx="26">
                  <c:v>107.0</c:v>
                </c:pt>
                <c:pt idx="27">
                  <c:v>182.0</c:v>
                </c:pt>
                <c:pt idx="28">
                  <c:v>215.0</c:v>
                </c:pt>
                <c:pt idx="29">
                  <c:v>215.0</c:v>
                </c:pt>
                <c:pt idx="30">
                  <c:v>386.0</c:v>
                </c:pt>
                <c:pt idx="31">
                  <c:v>690.0</c:v>
                </c:pt>
                <c:pt idx="32">
                  <c:v>993.0</c:v>
                </c:pt>
                <c:pt idx="33">
                  <c:v>1207.0</c:v>
                </c:pt>
                <c:pt idx="34">
                  <c:v>1411.0</c:v>
                </c:pt>
                <c:pt idx="35">
                  <c:v>1636.0</c:v>
                </c:pt>
                <c:pt idx="36">
                  <c:v>2003.0</c:v>
                </c:pt>
                <c:pt idx="37">
                  <c:v>2140.0</c:v>
                </c:pt>
                <c:pt idx="38">
                  <c:v>2305.0</c:v>
                </c:pt>
                <c:pt idx="39">
                  <c:v>2470.0</c:v>
                </c:pt>
                <c:pt idx="40">
                  <c:v>2591.0</c:v>
                </c:pt>
                <c:pt idx="41">
                  <c:v>2974.0</c:v>
                </c:pt>
                <c:pt idx="42">
                  <c:v>3145.0</c:v>
                </c:pt>
                <c:pt idx="43">
                  <c:v>3242.0</c:v>
                </c:pt>
                <c:pt idx="44">
                  <c:v>3287.0</c:v>
                </c:pt>
                <c:pt idx="45">
                  <c:v>3675.0</c:v>
                </c:pt>
                <c:pt idx="46">
                  <c:v>3732.0</c:v>
                </c:pt>
                <c:pt idx="47">
                  <c:v>4164.0</c:v>
                </c:pt>
                <c:pt idx="48">
                  <c:v>4239.0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63704"/>
        <c:axId val="605715112"/>
      </c:lineChart>
      <c:dateAx>
        <c:axId val="60566370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5112"/>
        <c:crosses val="autoZero"/>
        <c:auto val="1"/>
        <c:lblOffset val="100"/>
        <c:baseTimeUnit val="days"/>
      </c:dateAx>
      <c:valAx>
        <c:axId val="6057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11.0</c:v>
                </c:pt>
                <c:pt idx="1">
                  <c:v>47.0</c:v>
                </c:pt>
                <c:pt idx="2">
                  <c:v>48.0</c:v>
                </c:pt>
                <c:pt idx="3">
                  <c:v>55.0</c:v>
                </c:pt>
                <c:pt idx="4">
                  <c:v>49.0</c:v>
                </c:pt>
                <c:pt idx="5">
                  <c:v>39.0</c:v>
                </c:pt>
                <c:pt idx="6">
                  <c:v>51.0</c:v>
                </c:pt>
                <c:pt idx="7">
                  <c:v>52.0</c:v>
                </c:pt>
                <c:pt idx="8">
                  <c:v>82.0</c:v>
                </c:pt>
                <c:pt idx="9">
                  <c:v>86.0</c:v>
                </c:pt>
                <c:pt idx="10">
                  <c:v>100.0</c:v>
                </c:pt>
                <c:pt idx="11">
                  <c:v>112.0</c:v>
                </c:pt>
                <c:pt idx="12">
                  <c:v>194.0</c:v>
                </c:pt>
                <c:pt idx="13">
                  <c:v>149.0</c:v>
                </c:pt>
                <c:pt idx="14">
                  <c:v>76.0</c:v>
                </c:pt>
                <c:pt idx="15">
                  <c:v>62.0</c:v>
                </c:pt>
                <c:pt idx="16">
                  <c:v>48.0</c:v>
                </c:pt>
              </c:numCache>
            </c:numRef>
          </c:xVal>
          <c:yVal>
            <c:numRef>
              <c:f>workspace!$R$28:$R$44</c:f>
              <c:numCache>
                <c:formatCode>General</c:formatCode>
                <c:ptCount val="17"/>
                <c:pt idx="0">
                  <c:v>301.0</c:v>
                </c:pt>
                <c:pt idx="1">
                  <c:v>503.0</c:v>
                </c:pt>
                <c:pt idx="2">
                  <c:v>643.0</c:v>
                </c:pt>
                <c:pt idx="3">
                  <c:v>1033.0</c:v>
                </c:pt>
                <c:pt idx="4">
                  <c:v>1596.0</c:v>
                </c:pt>
                <c:pt idx="5">
                  <c:v>2549.0</c:v>
                </c:pt>
                <c:pt idx="6">
                  <c:v>3723.0</c:v>
                </c:pt>
                <c:pt idx="7">
                  <c:v>4079.0</c:v>
                </c:pt>
                <c:pt idx="8">
                  <c:v>4841.0</c:v>
                </c:pt>
                <c:pt idx="9">
                  <c:v>5371.0</c:v>
                </c:pt>
                <c:pt idx="10">
                  <c:v>6277.0</c:v>
                </c:pt>
                <c:pt idx="11">
                  <c:v>7306.0</c:v>
                </c:pt>
                <c:pt idx="12">
                  <c:v>8036.0</c:v>
                </c:pt>
                <c:pt idx="13">
                  <c:v>10473.0</c:v>
                </c:pt>
                <c:pt idx="14">
                  <c:v>11853.0</c:v>
                </c:pt>
                <c:pt idx="15">
                  <c:v>13224.0</c:v>
                </c:pt>
                <c:pt idx="16">
                  <c:v>14587.0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74648"/>
        <c:axId val="555054664"/>
      </c:scatterChart>
      <c:valAx>
        <c:axId val="5550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54664"/>
        <c:crosses val="autoZero"/>
        <c:crossBetween val="midCat"/>
      </c:valAx>
      <c:valAx>
        <c:axId val="5550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11.0</c:v>
                </c:pt>
                <c:pt idx="1">
                  <c:v>47.0</c:v>
                </c:pt>
                <c:pt idx="2">
                  <c:v>48.0</c:v>
                </c:pt>
                <c:pt idx="3">
                  <c:v>55.0</c:v>
                </c:pt>
                <c:pt idx="4">
                  <c:v>49.0</c:v>
                </c:pt>
                <c:pt idx="5">
                  <c:v>39.0</c:v>
                </c:pt>
                <c:pt idx="6">
                  <c:v>51.0</c:v>
                </c:pt>
                <c:pt idx="7">
                  <c:v>52.0</c:v>
                </c:pt>
                <c:pt idx="8">
                  <c:v>82.0</c:v>
                </c:pt>
                <c:pt idx="9">
                  <c:v>86.0</c:v>
                </c:pt>
                <c:pt idx="10">
                  <c:v>100.0</c:v>
                </c:pt>
                <c:pt idx="11">
                  <c:v>112.0</c:v>
                </c:pt>
                <c:pt idx="12">
                  <c:v>194.0</c:v>
                </c:pt>
                <c:pt idx="13">
                  <c:v>149.0</c:v>
                </c:pt>
                <c:pt idx="14">
                  <c:v>76.0</c:v>
                </c:pt>
                <c:pt idx="15">
                  <c:v>62.0</c:v>
                </c:pt>
                <c:pt idx="16">
                  <c:v>48.0</c:v>
                </c:pt>
              </c:numCache>
            </c:numRef>
          </c:xVal>
          <c:yVal>
            <c:numRef>
              <c:f>workspace!$S$28:$S$44</c:f>
              <c:numCache>
                <c:formatCode>General</c:formatCode>
                <c:ptCount val="17"/>
                <c:pt idx="0">
                  <c:v>107.0</c:v>
                </c:pt>
                <c:pt idx="1">
                  <c:v>182.0</c:v>
                </c:pt>
                <c:pt idx="2">
                  <c:v>215.0</c:v>
                </c:pt>
                <c:pt idx="3">
                  <c:v>215.0</c:v>
                </c:pt>
                <c:pt idx="4">
                  <c:v>386.0</c:v>
                </c:pt>
                <c:pt idx="5">
                  <c:v>690.0</c:v>
                </c:pt>
                <c:pt idx="6">
                  <c:v>993.0</c:v>
                </c:pt>
                <c:pt idx="7">
                  <c:v>1207.0</c:v>
                </c:pt>
                <c:pt idx="8">
                  <c:v>1411.0</c:v>
                </c:pt>
                <c:pt idx="9">
                  <c:v>1636.0</c:v>
                </c:pt>
                <c:pt idx="10">
                  <c:v>2003.0</c:v>
                </c:pt>
                <c:pt idx="11">
                  <c:v>2140.0</c:v>
                </c:pt>
                <c:pt idx="12">
                  <c:v>2305.0</c:v>
                </c:pt>
                <c:pt idx="13">
                  <c:v>2470.0</c:v>
                </c:pt>
                <c:pt idx="14">
                  <c:v>2591.0</c:v>
                </c:pt>
                <c:pt idx="15">
                  <c:v>2974.0</c:v>
                </c:pt>
                <c:pt idx="16">
                  <c:v>3145.0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38264"/>
        <c:axId val="555032200"/>
      </c:scatterChart>
      <c:valAx>
        <c:axId val="5550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32200"/>
        <c:crosses val="autoZero"/>
        <c:crossBetween val="midCat"/>
      </c:valAx>
      <c:valAx>
        <c:axId val="5550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3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lag 1 chykungunia</c:v>
                </c:pt>
              </c:strCache>
            </c:strRef>
          </c:tx>
          <c:marker>
            <c:symbol val="none"/>
          </c:marker>
          <c:cat>
            <c:numRef>
              <c:f>Sheet1!$A$3:$A$51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Sheet1!$N$3:$N$51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0.0154639175257732</c:v>
                </c:pt>
                <c:pt idx="17">
                  <c:v>0.00515463917525773</c:v>
                </c:pt>
                <c:pt idx="18">
                  <c:v>0.00515463917525773</c:v>
                </c:pt>
                <c:pt idx="19">
                  <c:v>0.00515463917525773</c:v>
                </c:pt>
                <c:pt idx="20">
                  <c:v>0.0103092783505155</c:v>
                </c:pt>
                <c:pt idx="21">
                  <c:v>0.077319587628866</c:v>
                </c:pt>
                <c:pt idx="22">
                  <c:v>0.0257731958762887</c:v>
                </c:pt>
                <c:pt idx="23">
                  <c:v>0.0103092783505155</c:v>
                </c:pt>
                <c:pt idx="24">
                  <c:v>0.0309278350515464</c:v>
                </c:pt>
                <c:pt idx="25">
                  <c:v>0.056701030927835</c:v>
                </c:pt>
                <c:pt idx="26">
                  <c:v>0.0360824742268041</c:v>
                </c:pt>
                <c:pt idx="27">
                  <c:v>0.056701030927835</c:v>
                </c:pt>
                <c:pt idx="28">
                  <c:v>0.242268041237113</c:v>
                </c:pt>
                <c:pt idx="29">
                  <c:v>0.247422680412371</c:v>
                </c:pt>
                <c:pt idx="30">
                  <c:v>0.283505154639175</c:v>
                </c:pt>
                <c:pt idx="31">
                  <c:v>0.252577319587629</c:v>
                </c:pt>
                <c:pt idx="32">
                  <c:v>0.201030927835052</c:v>
                </c:pt>
                <c:pt idx="33">
                  <c:v>0.262886597938144</c:v>
                </c:pt>
                <c:pt idx="34">
                  <c:v>0.268041237113402</c:v>
                </c:pt>
                <c:pt idx="35">
                  <c:v>0.422680412371134</c:v>
                </c:pt>
                <c:pt idx="36">
                  <c:v>0.443298969072165</c:v>
                </c:pt>
                <c:pt idx="37">
                  <c:v>0.515463917525773</c:v>
                </c:pt>
                <c:pt idx="38">
                  <c:v>0.577319587628866</c:v>
                </c:pt>
                <c:pt idx="39">
                  <c:v>1.0</c:v>
                </c:pt>
                <c:pt idx="40">
                  <c:v>0.768041237113402</c:v>
                </c:pt>
                <c:pt idx="41">
                  <c:v>0.391752577319588</c:v>
                </c:pt>
                <c:pt idx="42">
                  <c:v>0.319587628865979</c:v>
                </c:pt>
                <c:pt idx="43">
                  <c:v>0.247422680412371</c:v>
                </c:pt>
                <c:pt idx="44">
                  <c:v>0.164948453608247</c:v>
                </c:pt>
                <c:pt idx="45">
                  <c:v>0.231958762886598</c:v>
                </c:pt>
                <c:pt idx="46">
                  <c:v>0.0360824742268041</c:v>
                </c:pt>
                <c:pt idx="47">
                  <c:v>0.056701030927835</c:v>
                </c:pt>
                <c:pt idx="48">
                  <c:v>0.139175257731959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Susp not cum</c:v>
                </c:pt>
              </c:strCache>
            </c:strRef>
          </c:tx>
          <c:marker>
            <c:symbol val="none"/>
          </c:marker>
          <c:cat>
            <c:numRef>
              <c:f>Sheet1!$A$3:$A$51</c:f>
              <c:numCache>
                <c:formatCode>m/d/yy\ h:mm</c:formatCode>
                <c:ptCount val="49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  <c:pt idx="47">
                  <c:v>42007.0</c:v>
                </c:pt>
                <c:pt idx="48">
                  <c:v>42008.0</c:v>
                </c:pt>
              </c:numCache>
            </c:numRef>
          </c:cat>
          <c:val>
            <c:numRef>
              <c:f>Sheet1!$R$3:$R$51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0.0298694779116466</c:v>
                </c:pt>
                <c:pt idx="25">
                  <c:v>0.0153112449799197</c:v>
                </c:pt>
                <c:pt idx="26">
                  <c:v>0.0303714859437751</c:v>
                </c:pt>
                <c:pt idx="27">
                  <c:v>0.0507028112449799</c:v>
                </c:pt>
                <c:pt idx="28">
                  <c:v>0.035140562248996</c:v>
                </c:pt>
                <c:pt idx="29">
                  <c:v>0.0978915662650602</c:v>
                </c:pt>
                <c:pt idx="30">
                  <c:v>0.141315261044177</c:v>
                </c:pt>
                <c:pt idx="31">
                  <c:v>0.239206827309237</c:v>
                </c:pt>
                <c:pt idx="32">
                  <c:v>0.294678714859438</c:v>
                </c:pt>
                <c:pt idx="33">
                  <c:v>0.0893574297188755</c:v>
                </c:pt>
                <c:pt idx="34">
                  <c:v>0.191265060240964</c:v>
                </c:pt>
                <c:pt idx="35">
                  <c:v>0.133032128514056</c:v>
                </c:pt>
                <c:pt idx="36">
                  <c:v>0.227409638554217</c:v>
                </c:pt>
                <c:pt idx="37">
                  <c:v>0.25828313253012</c:v>
                </c:pt>
                <c:pt idx="38">
                  <c:v>0.183232931726908</c:v>
                </c:pt>
                <c:pt idx="39">
                  <c:v>0.611696787148594</c:v>
                </c:pt>
                <c:pt idx="40">
                  <c:v>0.346385542168675</c:v>
                </c:pt>
                <c:pt idx="41">
                  <c:v>0.344126506024096</c:v>
                </c:pt>
                <c:pt idx="42">
                  <c:v>0.342118473895582</c:v>
                </c:pt>
                <c:pt idx="43">
                  <c:v>0.291917670682731</c:v>
                </c:pt>
                <c:pt idx="44">
                  <c:v>0.26004016064257</c:v>
                </c:pt>
                <c:pt idx="45">
                  <c:v>1.0</c:v>
                </c:pt>
                <c:pt idx="46">
                  <c:v>0.421435742971888</c:v>
                </c:pt>
                <c:pt idx="47">
                  <c:v>0.416917670682731</c:v>
                </c:pt>
                <c:pt idx="48">
                  <c:v>0.0599899598393574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69048"/>
        <c:axId val="552865960"/>
      </c:lineChart>
      <c:dateAx>
        <c:axId val="55286904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552865960"/>
        <c:crosses val="autoZero"/>
        <c:auto val="1"/>
        <c:lblOffset val="100"/>
        <c:baseTimeUnit val="days"/>
      </c:dateAx>
      <c:valAx>
        <c:axId val="55286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86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483814523185"/>
                  <c:y val="-0.108518883056285"/>
                </c:manualLayout>
              </c:layout>
              <c:numFmt formatCode="General" sourceLinked="0"/>
            </c:trendlineLbl>
          </c:trendline>
          <c:xVal>
            <c:numRef>
              <c:f>Sheet1!$N$3:$N$45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0.0154639175257732</c:v>
                </c:pt>
                <c:pt idx="17">
                  <c:v>0.00515463917525773</c:v>
                </c:pt>
                <c:pt idx="18">
                  <c:v>0.00515463917525773</c:v>
                </c:pt>
                <c:pt idx="19">
                  <c:v>0.00515463917525773</c:v>
                </c:pt>
                <c:pt idx="20">
                  <c:v>0.0103092783505155</c:v>
                </c:pt>
                <c:pt idx="21">
                  <c:v>0.077319587628866</c:v>
                </c:pt>
                <c:pt idx="22">
                  <c:v>0.0257731958762887</c:v>
                </c:pt>
                <c:pt idx="23">
                  <c:v>0.0103092783505155</c:v>
                </c:pt>
                <c:pt idx="24">
                  <c:v>0.0309278350515464</c:v>
                </c:pt>
                <c:pt idx="25">
                  <c:v>0.056701030927835</c:v>
                </c:pt>
                <c:pt idx="26">
                  <c:v>0.0360824742268041</c:v>
                </c:pt>
                <c:pt idx="27">
                  <c:v>0.056701030927835</c:v>
                </c:pt>
                <c:pt idx="28">
                  <c:v>0.242268041237113</c:v>
                </c:pt>
                <c:pt idx="29">
                  <c:v>0.247422680412371</c:v>
                </c:pt>
                <c:pt idx="30">
                  <c:v>0.283505154639175</c:v>
                </c:pt>
                <c:pt idx="31">
                  <c:v>0.252577319587629</c:v>
                </c:pt>
                <c:pt idx="32">
                  <c:v>0.201030927835052</c:v>
                </c:pt>
                <c:pt idx="33">
                  <c:v>0.262886597938144</c:v>
                </c:pt>
                <c:pt idx="34">
                  <c:v>0.268041237113402</c:v>
                </c:pt>
                <c:pt idx="35">
                  <c:v>0.422680412371134</c:v>
                </c:pt>
                <c:pt idx="36">
                  <c:v>0.443298969072165</c:v>
                </c:pt>
                <c:pt idx="37">
                  <c:v>0.515463917525773</c:v>
                </c:pt>
                <c:pt idx="38">
                  <c:v>0.577319587628866</c:v>
                </c:pt>
                <c:pt idx="39">
                  <c:v>1.0</c:v>
                </c:pt>
                <c:pt idx="40">
                  <c:v>0.768041237113402</c:v>
                </c:pt>
                <c:pt idx="41">
                  <c:v>0.391752577319588</c:v>
                </c:pt>
                <c:pt idx="42">
                  <c:v>0.319587628865979</c:v>
                </c:pt>
              </c:numCache>
            </c:numRef>
          </c:xVal>
          <c:yVal>
            <c:numRef>
              <c:f>Sheet1!$R$3:$R$45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0.0298694779116466</c:v>
                </c:pt>
                <c:pt idx="25">
                  <c:v>0.0153112449799197</c:v>
                </c:pt>
                <c:pt idx="26">
                  <c:v>0.0303714859437751</c:v>
                </c:pt>
                <c:pt idx="27">
                  <c:v>0.0507028112449799</c:v>
                </c:pt>
                <c:pt idx="28">
                  <c:v>0.035140562248996</c:v>
                </c:pt>
                <c:pt idx="29">
                  <c:v>0.0978915662650602</c:v>
                </c:pt>
                <c:pt idx="30">
                  <c:v>0.141315261044177</c:v>
                </c:pt>
                <c:pt idx="31">
                  <c:v>0.239206827309237</c:v>
                </c:pt>
                <c:pt idx="32">
                  <c:v>0.294678714859438</c:v>
                </c:pt>
                <c:pt idx="33">
                  <c:v>0.0893574297188755</c:v>
                </c:pt>
                <c:pt idx="34">
                  <c:v>0.191265060240964</c:v>
                </c:pt>
                <c:pt idx="35">
                  <c:v>0.133032128514056</c:v>
                </c:pt>
                <c:pt idx="36">
                  <c:v>0.227409638554217</c:v>
                </c:pt>
                <c:pt idx="37">
                  <c:v>0.25828313253012</c:v>
                </c:pt>
                <c:pt idx="38">
                  <c:v>0.183232931726908</c:v>
                </c:pt>
                <c:pt idx="39">
                  <c:v>0.611696787148594</c:v>
                </c:pt>
                <c:pt idx="40">
                  <c:v>0.346385542168675</c:v>
                </c:pt>
                <c:pt idx="41">
                  <c:v>0.344126506024096</c:v>
                </c:pt>
                <c:pt idx="42">
                  <c:v>0.342118473895582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6472"/>
        <c:axId val="552833576"/>
      </c:scatterChart>
      <c:valAx>
        <c:axId val="55283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833576"/>
        <c:crosses val="autoZero"/>
        <c:crossBetween val="midCat"/>
      </c:valAx>
      <c:valAx>
        <c:axId val="55283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83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Suspected cases (not cum)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Sheet1!$A$3:$A$49</c:f>
              <c:numCache>
                <c:formatCode>m/d/yy\ h:mm</c:formatCode>
                <c:ptCount val="47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</c:numCache>
            </c:numRef>
          </c:cat>
          <c:val>
            <c:numRef>
              <c:f>Sheet1!$D$3:$D$49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119.0</c:v>
                </c:pt>
                <c:pt idx="25">
                  <c:v>61.0</c:v>
                </c:pt>
                <c:pt idx="26">
                  <c:v>121.0</c:v>
                </c:pt>
                <c:pt idx="27">
                  <c:v>202.0</c:v>
                </c:pt>
                <c:pt idx="28">
                  <c:v>140.0</c:v>
                </c:pt>
                <c:pt idx="29">
                  <c:v>390.0</c:v>
                </c:pt>
                <c:pt idx="30">
                  <c:v>563.0</c:v>
                </c:pt>
                <c:pt idx="31">
                  <c:v>953.0</c:v>
                </c:pt>
                <c:pt idx="32">
                  <c:v>1174.0</c:v>
                </c:pt>
                <c:pt idx="33">
                  <c:v>356.0</c:v>
                </c:pt>
                <c:pt idx="34">
                  <c:v>762.0</c:v>
                </c:pt>
                <c:pt idx="35">
                  <c:v>530.0</c:v>
                </c:pt>
                <c:pt idx="36">
                  <c:v>906.0</c:v>
                </c:pt>
                <c:pt idx="37">
                  <c:v>1029.0</c:v>
                </c:pt>
                <c:pt idx="38">
                  <c:v>730.0</c:v>
                </c:pt>
                <c:pt idx="39">
                  <c:v>2437.0</c:v>
                </c:pt>
                <c:pt idx="40">
                  <c:v>1380.0</c:v>
                </c:pt>
                <c:pt idx="41">
                  <c:v>1371.0</c:v>
                </c:pt>
                <c:pt idx="42">
                  <c:v>1363.0</c:v>
                </c:pt>
                <c:pt idx="43">
                  <c:v>1163.0</c:v>
                </c:pt>
                <c:pt idx="44">
                  <c:v>1036.0</c:v>
                </c:pt>
                <c:pt idx="45">
                  <c:v>3984.0</c:v>
                </c:pt>
                <c:pt idx="46">
                  <c:v>1679.0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Twitter (lin lag1 rescaled)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Sheet1!$A$3:$A$49</c:f>
              <c:numCache>
                <c:formatCode>m/d/yy\ h:mm</c:formatCode>
                <c:ptCount val="47"/>
                <c:pt idx="0">
                  <c:v>41650.0</c:v>
                </c:pt>
                <c:pt idx="1">
                  <c:v>41657.0</c:v>
                </c:pt>
                <c:pt idx="2">
                  <c:v>41664.0</c:v>
                </c:pt>
                <c:pt idx="3">
                  <c:v>41671.0</c:v>
                </c:pt>
                <c:pt idx="4">
                  <c:v>41678.0</c:v>
                </c:pt>
                <c:pt idx="5">
                  <c:v>41685.0</c:v>
                </c:pt>
                <c:pt idx="6">
                  <c:v>41692.0</c:v>
                </c:pt>
                <c:pt idx="7">
                  <c:v>41699.0</c:v>
                </c:pt>
                <c:pt idx="8">
                  <c:v>41706.0</c:v>
                </c:pt>
                <c:pt idx="9">
                  <c:v>41713.0</c:v>
                </c:pt>
                <c:pt idx="10">
                  <c:v>41720.0</c:v>
                </c:pt>
                <c:pt idx="11">
                  <c:v>41727.0</c:v>
                </c:pt>
                <c:pt idx="12">
                  <c:v>41734.0</c:v>
                </c:pt>
                <c:pt idx="13">
                  <c:v>41741.0</c:v>
                </c:pt>
                <c:pt idx="14">
                  <c:v>41748.0</c:v>
                </c:pt>
                <c:pt idx="15">
                  <c:v>41755.0</c:v>
                </c:pt>
                <c:pt idx="16">
                  <c:v>41762.0</c:v>
                </c:pt>
                <c:pt idx="17">
                  <c:v>41769.0</c:v>
                </c:pt>
                <c:pt idx="18">
                  <c:v>41776.0</c:v>
                </c:pt>
                <c:pt idx="19">
                  <c:v>41783.0</c:v>
                </c:pt>
                <c:pt idx="20">
                  <c:v>41790.0</c:v>
                </c:pt>
                <c:pt idx="21">
                  <c:v>41797.0</c:v>
                </c:pt>
                <c:pt idx="22">
                  <c:v>41804.0</c:v>
                </c:pt>
                <c:pt idx="23">
                  <c:v>41811.0</c:v>
                </c:pt>
                <c:pt idx="24">
                  <c:v>41818.0</c:v>
                </c:pt>
                <c:pt idx="25">
                  <c:v>41825.0</c:v>
                </c:pt>
                <c:pt idx="26">
                  <c:v>41832.0</c:v>
                </c:pt>
                <c:pt idx="27">
                  <c:v>41839.0</c:v>
                </c:pt>
                <c:pt idx="28">
                  <c:v>41846.0</c:v>
                </c:pt>
                <c:pt idx="29">
                  <c:v>41853.0</c:v>
                </c:pt>
                <c:pt idx="30">
                  <c:v>41860.0</c:v>
                </c:pt>
                <c:pt idx="31">
                  <c:v>41867.0</c:v>
                </c:pt>
                <c:pt idx="32">
                  <c:v>41874.0</c:v>
                </c:pt>
                <c:pt idx="33">
                  <c:v>41881.0</c:v>
                </c:pt>
                <c:pt idx="34">
                  <c:v>41888.0</c:v>
                </c:pt>
                <c:pt idx="35">
                  <c:v>41895.0</c:v>
                </c:pt>
                <c:pt idx="36">
                  <c:v>41902.0</c:v>
                </c:pt>
                <c:pt idx="37">
                  <c:v>41909.0</c:v>
                </c:pt>
                <c:pt idx="38">
                  <c:v>41916.0</c:v>
                </c:pt>
                <c:pt idx="39">
                  <c:v>41923.0</c:v>
                </c:pt>
                <c:pt idx="40">
                  <c:v>41930.0</c:v>
                </c:pt>
                <c:pt idx="41">
                  <c:v>41937.0</c:v>
                </c:pt>
                <c:pt idx="42">
                  <c:v>41944.0</c:v>
                </c:pt>
                <c:pt idx="43">
                  <c:v>41951.0</c:v>
                </c:pt>
                <c:pt idx="44">
                  <c:v>41972.0</c:v>
                </c:pt>
                <c:pt idx="45">
                  <c:v>41979.0</c:v>
                </c:pt>
                <c:pt idx="46">
                  <c:v>41993.0</c:v>
                </c:pt>
              </c:numCache>
            </c:numRef>
          </c:cat>
          <c:val>
            <c:numRef>
              <c:f>Sheet1!$V$3:$V$49</c:f>
              <c:numCache>
                <c:formatCode>General</c:formatCode>
                <c:ptCount val="47"/>
                <c:pt idx="0">
                  <c:v>12.7488</c:v>
                </c:pt>
                <c:pt idx="1">
                  <c:v>12.7488</c:v>
                </c:pt>
                <c:pt idx="2">
                  <c:v>12.7488</c:v>
                </c:pt>
                <c:pt idx="3">
                  <c:v>12.7488</c:v>
                </c:pt>
                <c:pt idx="4">
                  <c:v>12.7488</c:v>
                </c:pt>
                <c:pt idx="5">
                  <c:v>12.7488</c:v>
                </c:pt>
                <c:pt idx="6">
                  <c:v>12.7488</c:v>
                </c:pt>
                <c:pt idx="7">
                  <c:v>12.7488</c:v>
                </c:pt>
                <c:pt idx="8">
                  <c:v>12.7488</c:v>
                </c:pt>
                <c:pt idx="9">
                  <c:v>12.7488</c:v>
                </c:pt>
                <c:pt idx="10">
                  <c:v>12.7488</c:v>
                </c:pt>
                <c:pt idx="11">
                  <c:v>12.7488</c:v>
                </c:pt>
                <c:pt idx="12">
                  <c:v>12.7488</c:v>
                </c:pt>
                <c:pt idx="13">
                  <c:v>12.7488</c:v>
                </c:pt>
                <c:pt idx="14">
                  <c:v>12.7488</c:v>
                </c:pt>
                <c:pt idx="15">
                  <c:v>12.7488</c:v>
                </c:pt>
                <c:pt idx="16">
                  <c:v>45.98028865979381</c:v>
                </c:pt>
                <c:pt idx="17">
                  <c:v>23.82596288659794</c:v>
                </c:pt>
                <c:pt idx="18">
                  <c:v>23.82596288659794</c:v>
                </c:pt>
                <c:pt idx="19">
                  <c:v>23.82596288659794</c:v>
                </c:pt>
                <c:pt idx="20">
                  <c:v>34.90312577319587</c:v>
                </c:pt>
                <c:pt idx="21">
                  <c:v>178.9062432989691</c:v>
                </c:pt>
                <c:pt idx="22">
                  <c:v>68.13461443298969</c:v>
                </c:pt>
                <c:pt idx="23">
                  <c:v>34.90312577319587</c:v>
                </c:pt>
                <c:pt idx="24">
                  <c:v>79.21177731958764</c:v>
                </c:pt>
                <c:pt idx="25">
                  <c:v>134.5975917525773</c:v>
                </c:pt>
                <c:pt idx="26">
                  <c:v>90.28894020618556</c:v>
                </c:pt>
                <c:pt idx="27">
                  <c:v>134.5975917525773</c:v>
                </c:pt>
                <c:pt idx="28">
                  <c:v>533.375455670103</c:v>
                </c:pt>
                <c:pt idx="29">
                  <c:v>544.4526185567011</c:v>
                </c:pt>
                <c:pt idx="30">
                  <c:v>621.9927587628865</c:v>
                </c:pt>
                <c:pt idx="31">
                  <c:v>555.529781443299</c:v>
                </c:pt>
                <c:pt idx="32">
                  <c:v>444.7581525773195</c:v>
                </c:pt>
                <c:pt idx="33">
                  <c:v>577.684107216495</c:v>
                </c:pt>
                <c:pt idx="34">
                  <c:v>588.7612701030928</c:v>
                </c:pt>
                <c:pt idx="35">
                  <c:v>921.076156701031</c:v>
                </c:pt>
                <c:pt idx="36">
                  <c:v>965.3848082474225</c:v>
                </c:pt>
                <c:pt idx="37">
                  <c:v>1120.465088659794</c:v>
                </c:pt>
                <c:pt idx="38">
                  <c:v>1253.391043298969</c:v>
                </c:pt>
                <c:pt idx="39">
                  <c:v>2161.7184</c:v>
                </c:pt>
                <c:pt idx="40">
                  <c:v>1663.246070103093</c:v>
                </c:pt>
                <c:pt idx="41">
                  <c:v>854.6131793814433</c:v>
                </c:pt>
                <c:pt idx="42">
                  <c:v>699.5328989690722</c:v>
                </c:pt>
                <c:pt idx="43">
                  <c:v>544.4526185567011</c:v>
                </c:pt>
                <c:pt idx="44">
                  <c:v>367.218012371134</c:v>
                </c:pt>
                <c:pt idx="45">
                  <c:v>511.2211298969072</c:v>
                </c:pt>
                <c:pt idx="46">
                  <c:v>90.28894020618556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02408"/>
        <c:axId val="552799320"/>
      </c:lineChart>
      <c:dateAx>
        <c:axId val="5528024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552799320"/>
        <c:crosses val="autoZero"/>
        <c:auto val="1"/>
        <c:lblOffset val="100"/>
        <c:baseTimeUnit val="days"/>
      </c:dateAx>
      <c:valAx>
        <c:axId val="552799320"/>
        <c:scaling>
          <c:orientation val="minMax"/>
          <c:max val="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80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0331873916279"/>
          <c:y val="0.0601851851851852"/>
          <c:w val="0.591699281727133"/>
          <c:h val="0.87962962962963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526786371029038"/>
                  <c:y val="-0.0955056138815981"/>
                </c:manualLayout>
              </c:layout>
              <c:numFmt formatCode="General" sourceLinked="0"/>
            </c:trendlineLbl>
          </c:trendline>
          <c:xVal>
            <c:numRef>
              <c:f>Sheet1!$P$3:$P$46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0.0154639175257732</c:v>
                </c:pt>
                <c:pt idx="19">
                  <c:v>0.00515463917525773</c:v>
                </c:pt>
                <c:pt idx="20">
                  <c:v>0.00515463917525773</c:v>
                </c:pt>
                <c:pt idx="21">
                  <c:v>0.00515463917525773</c:v>
                </c:pt>
                <c:pt idx="22">
                  <c:v>0.0103092783505155</c:v>
                </c:pt>
                <c:pt idx="23">
                  <c:v>0.077319587628866</c:v>
                </c:pt>
                <c:pt idx="24">
                  <c:v>0.0257731958762887</c:v>
                </c:pt>
                <c:pt idx="25">
                  <c:v>0.0103092783505155</c:v>
                </c:pt>
                <c:pt idx="26">
                  <c:v>0.0309278350515464</c:v>
                </c:pt>
                <c:pt idx="27">
                  <c:v>0.056701030927835</c:v>
                </c:pt>
                <c:pt idx="28">
                  <c:v>0.0360824742268041</c:v>
                </c:pt>
                <c:pt idx="29">
                  <c:v>0.056701030927835</c:v>
                </c:pt>
                <c:pt idx="30">
                  <c:v>0.242268041237113</c:v>
                </c:pt>
                <c:pt idx="31">
                  <c:v>0.247422680412371</c:v>
                </c:pt>
                <c:pt idx="32">
                  <c:v>0.283505154639175</c:v>
                </c:pt>
                <c:pt idx="33">
                  <c:v>0.252577319587629</c:v>
                </c:pt>
                <c:pt idx="34">
                  <c:v>0.201030927835052</c:v>
                </c:pt>
                <c:pt idx="35">
                  <c:v>0.262886597938144</c:v>
                </c:pt>
                <c:pt idx="36">
                  <c:v>0.268041237113402</c:v>
                </c:pt>
                <c:pt idx="37">
                  <c:v>0.422680412371134</c:v>
                </c:pt>
                <c:pt idx="38">
                  <c:v>0.443298969072165</c:v>
                </c:pt>
                <c:pt idx="39">
                  <c:v>0.515463917525773</c:v>
                </c:pt>
                <c:pt idx="40">
                  <c:v>0.577319587628866</c:v>
                </c:pt>
                <c:pt idx="41">
                  <c:v>1.0</c:v>
                </c:pt>
                <c:pt idx="42">
                  <c:v>0.768041237113402</c:v>
                </c:pt>
                <c:pt idx="43">
                  <c:v>0.391752577319588</c:v>
                </c:pt>
              </c:numCache>
            </c:numRef>
          </c:xVal>
          <c:yVal>
            <c:numRef>
              <c:f>Sheet1!$S$3:$S$46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0.00231481481481481</c:v>
                </c:pt>
                <c:pt idx="21">
                  <c:v>0.0</c:v>
                </c:pt>
                <c:pt idx="22">
                  <c:v>0.0</c:v>
                </c:pt>
                <c:pt idx="23">
                  <c:v>0.0509259259259259</c:v>
                </c:pt>
                <c:pt idx="24">
                  <c:v>-0.00694444444444444</c:v>
                </c:pt>
                <c:pt idx="25">
                  <c:v>0.0648148148148148</c:v>
                </c:pt>
                <c:pt idx="26">
                  <c:v>0.136574074074074</c:v>
                </c:pt>
                <c:pt idx="27">
                  <c:v>0.173611111111111</c:v>
                </c:pt>
                <c:pt idx="28">
                  <c:v>0.0763888888888889</c:v>
                </c:pt>
                <c:pt idx="29">
                  <c:v>0.0</c:v>
                </c:pt>
                <c:pt idx="30">
                  <c:v>0.395833333333333</c:v>
                </c:pt>
                <c:pt idx="31">
                  <c:v>0.703703703703704</c:v>
                </c:pt>
                <c:pt idx="32">
                  <c:v>0.701388888888889</c:v>
                </c:pt>
                <c:pt idx="33">
                  <c:v>0.49537037037037</c:v>
                </c:pt>
                <c:pt idx="34">
                  <c:v>0.472222222222222</c:v>
                </c:pt>
                <c:pt idx="35">
                  <c:v>0.520833333333333</c:v>
                </c:pt>
                <c:pt idx="36">
                  <c:v>0.849537037037037</c:v>
                </c:pt>
                <c:pt idx="37">
                  <c:v>0.31712962962963</c:v>
                </c:pt>
                <c:pt idx="38">
                  <c:v>0.381944444444444</c:v>
                </c:pt>
                <c:pt idx="39">
                  <c:v>0.381944444444444</c:v>
                </c:pt>
                <c:pt idx="40">
                  <c:v>0.280092592592593</c:v>
                </c:pt>
                <c:pt idx="41">
                  <c:v>0.886574074074074</c:v>
                </c:pt>
                <c:pt idx="42">
                  <c:v>0.395833333333333</c:v>
                </c:pt>
                <c:pt idx="43">
                  <c:v>0.224537037037037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78984"/>
        <c:axId val="629634184"/>
      </c:scatterChart>
      <c:valAx>
        <c:axId val="62947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634184"/>
        <c:crosses val="autoZero"/>
        <c:crossBetween val="midCat"/>
      </c:valAx>
      <c:valAx>
        <c:axId val="62963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47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204787</xdr:colOff>
      <xdr:row>0</xdr:row>
      <xdr:rowOff>68262</xdr:rowOff>
    </xdr:from>
    <xdr:to>
      <xdr:col>33</xdr:col>
      <xdr:colOff>427038</xdr:colOff>
      <xdr:row>20</xdr:row>
      <xdr:rowOff>160339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430214</xdr:colOff>
      <xdr:row>0</xdr:row>
      <xdr:rowOff>46037</xdr:rowOff>
    </xdr:from>
    <xdr:to>
      <xdr:col>41</xdr:col>
      <xdr:colOff>624681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27781</xdr:colOff>
      <xdr:row>22</xdr:row>
      <xdr:rowOff>122237</xdr:rowOff>
    </xdr:from>
    <xdr:to>
      <xdr:col>34</xdr:col>
      <xdr:colOff>78581</xdr:colOff>
      <xdr:row>37</xdr:row>
      <xdr:rowOff>150812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142081</xdr:colOff>
      <xdr:row>21</xdr:row>
      <xdr:rowOff>141287</xdr:rowOff>
    </xdr:from>
    <xdr:to>
      <xdr:col>42</xdr:col>
      <xdr:colOff>202406</xdr:colOff>
      <xdr:row>36</xdr:row>
      <xdr:rowOff>169862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410634</xdr:colOff>
      <xdr:row>1</xdr:row>
      <xdr:rowOff>80433</xdr:rowOff>
    </xdr:from>
    <xdr:to>
      <xdr:col>42</xdr:col>
      <xdr:colOff>347134</xdr:colOff>
      <xdr:row>34</xdr:row>
      <xdr:rowOff>177799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575734</xdr:colOff>
      <xdr:row>10</xdr:row>
      <xdr:rowOff>105833</xdr:rowOff>
    </xdr:from>
    <xdr:to>
      <xdr:col>31</xdr:col>
      <xdr:colOff>190501</xdr:colOff>
      <xdr:row>26</xdr:row>
      <xdr:rowOff>4233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330200</xdr:colOff>
      <xdr:row>35</xdr:row>
      <xdr:rowOff>173567</xdr:rowOff>
    </xdr:from>
    <xdr:to>
      <xdr:col>41</xdr:col>
      <xdr:colOff>677334</xdr:colOff>
      <xdr:row>65</xdr:row>
      <xdr:rowOff>148167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1083732</xdr:colOff>
      <xdr:row>56</xdr:row>
      <xdr:rowOff>67734</xdr:rowOff>
    </xdr:from>
    <xdr:to>
      <xdr:col>21</xdr:col>
      <xdr:colOff>795866</xdr:colOff>
      <xdr:row>71</xdr:row>
      <xdr:rowOff>16934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2" workbookViewId="0">
      <selection activeCell="P50" sqref="P50"/>
    </sheetView>
  </sheetViews>
  <sheetFormatPr baseColWidth="10" defaultColWidth="8.83203125" defaultRowHeight="14" x14ac:dyDescent="0"/>
  <cols>
    <col min="1" max="1" width="15.33203125" bestFit="1" customWidth="1"/>
    <col min="9" max="9" width="3.6640625" customWidth="1"/>
    <col min="10" max="10" width="4" customWidth="1"/>
    <col min="15" max="15" width="9.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H25" workbookViewId="0">
      <selection activeCell="B1" sqref="B1:B50"/>
    </sheetView>
  </sheetViews>
  <sheetFormatPr baseColWidth="10" defaultColWidth="8.83203125" defaultRowHeight="14" x14ac:dyDescent="0"/>
  <cols>
    <col min="1" max="1" width="15.33203125" bestFit="1" customWidth="1"/>
    <col min="2" max="2" width="15.33203125" customWidth="1"/>
    <col min="11" max="11" width="3.6640625" customWidth="1"/>
    <col min="12" max="12" width="4" customWidth="1"/>
    <col min="17" max="17" width="9.5" bestFit="1" customWidth="1"/>
    <col min="21" max="21" width="17.33203125" customWidth="1"/>
    <col min="22" max="22" width="19.5" customWidth="1"/>
    <col min="25" max="25" width="22.83203125" bestFit="1" customWidth="1"/>
  </cols>
  <sheetData>
    <row r="1" spans="1:26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>
      <c r="A50" s="1">
        <v>42008</v>
      </c>
      <c r="B50" s="1">
        <f t="shared" si="0"/>
        <v>42008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>
      <c r="A51" s="1">
        <v>42009</v>
      </c>
    </row>
    <row r="53" spans="1:23">
      <c r="A53" s="1"/>
      <c r="B53" s="1"/>
    </row>
    <row r="55" spans="1:23">
      <c r="A55" s="1"/>
      <c r="B55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topLeftCell="A11" zoomScale="75" zoomScaleNormal="75" zoomScalePageLayoutView="75" workbookViewId="0">
      <selection activeCell="AD8" sqref="AD8"/>
    </sheetView>
  </sheetViews>
  <sheetFormatPr baseColWidth="10" defaultRowHeight="14" x14ac:dyDescent="0"/>
  <cols>
    <col min="1" max="1" width="18.6640625" customWidth="1"/>
    <col min="4" max="4" width="18" customWidth="1"/>
    <col min="6" max="6" width="18.33203125" customWidth="1"/>
    <col min="11" max="11" width="21.5" customWidth="1"/>
    <col min="12" max="12" width="18.6640625" customWidth="1"/>
    <col min="14" max="17" width="16.1640625" customWidth="1"/>
    <col min="18" max="18" width="12.6640625" customWidth="1"/>
    <col min="19" max="20" width="16.5" customWidth="1"/>
    <col min="22" max="22" width="19.33203125" customWidth="1"/>
  </cols>
  <sheetData>
    <row r="1" spans="1:24">
      <c r="K1" t="s">
        <v>33</v>
      </c>
      <c r="L1" t="s">
        <v>35</v>
      </c>
      <c r="M1" t="s">
        <v>34</v>
      </c>
      <c r="R1" t="s">
        <v>34</v>
      </c>
      <c r="S1" t="s">
        <v>34</v>
      </c>
      <c r="U1" s="2" t="s">
        <v>47</v>
      </c>
      <c r="X1" t="s">
        <v>48</v>
      </c>
    </row>
    <row r="2" spans="1:24">
      <c r="A2" t="s">
        <v>26</v>
      </c>
      <c r="B2" t="s">
        <v>0</v>
      </c>
      <c r="C2" t="s">
        <v>14</v>
      </c>
      <c r="D2" t="s">
        <v>44</v>
      </c>
      <c r="E2" t="s">
        <v>15</v>
      </c>
      <c r="F2" t="s">
        <v>38</v>
      </c>
      <c r="G2" t="s">
        <v>16</v>
      </c>
      <c r="H2" t="s">
        <v>22</v>
      </c>
      <c r="I2" t="s">
        <v>23</v>
      </c>
      <c r="J2" t="s">
        <v>24</v>
      </c>
      <c r="L2">
        <f>MAX(B3:B51)</f>
        <v>194</v>
      </c>
      <c r="M2" t="s">
        <v>0</v>
      </c>
      <c r="N2" s="2" t="s">
        <v>41</v>
      </c>
      <c r="O2" t="s">
        <v>42</v>
      </c>
      <c r="P2" t="s">
        <v>46</v>
      </c>
      <c r="Q2" s="2" t="s">
        <v>45</v>
      </c>
      <c r="R2" t="s">
        <v>37</v>
      </c>
      <c r="S2" t="s">
        <v>40</v>
      </c>
      <c r="U2" t="s">
        <v>50</v>
      </c>
      <c r="V2" t="s">
        <v>51</v>
      </c>
      <c r="X2" t="s">
        <v>49</v>
      </c>
    </row>
    <row r="3" spans="1:24">
      <c r="A3" s="1">
        <v>41650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t="s">
        <v>36</v>
      </c>
      <c r="M3">
        <f>B3/L$2</f>
        <v>0</v>
      </c>
      <c r="N3">
        <v>0</v>
      </c>
      <c r="O3">
        <v>0</v>
      </c>
      <c r="P3">
        <v>0</v>
      </c>
      <c r="Q3">
        <v>0</v>
      </c>
      <c r="R3">
        <f>D3/L$4</f>
        <v>0</v>
      </c>
      <c r="S3">
        <f>F3/L$6</f>
        <v>0</v>
      </c>
      <c r="U3">
        <f>0.5394*N3+0.0032</f>
        <v>3.2000000000000002E-3</v>
      </c>
      <c r="V3">
        <f>U3*L$4</f>
        <v>12.748800000000001</v>
      </c>
    </row>
    <row r="4" spans="1:24">
      <c r="A4" s="1">
        <v>41657</v>
      </c>
      <c r="B4">
        <v>0</v>
      </c>
      <c r="C4">
        <v>0</v>
      </c>
      <c r="D4">
        <f>C4-C3</f>
        <v>0</v>
      </c>
      <c r="E4">
        <v>0</v>
      </c>
      <c r="F4">
        <f>E4-E3</f>
        <v>0</v>
      </c>
      <c r="G4">
        <v>0</v>
      </c>
      <c r="H4">
        <f t="shared" ref="H4:H51" si="0">C4-C3</f>
        <v>0</v>
      </c>
      <c r="I4">
        <f t="shared" ref="I4:I51" si="1">E4-E3</f>
        <v>0</v>
      </c>
      <c r="J4">
        <f t="shared" ref="J4:J19" si="2">G4-G3</f>
        <v>0</v>
      </c>
      <c r="L4">
        <f>MAX(D3:D51)</f>
        <v>3984</v>
      </c>
      <c r="M4">
        <f t="shared" ref="M4:M51" si="3">B4/L$2</f>
        <v>0</v>
      </c>
      <c r="N4">
        <v>0</v>
      </c>
      <c r="O4">
        <v>0</v>
      </c>
      <c r="P4">
        <v>0</v>
      </c>
      <c r="Q4">
        <v>0</v>
      </c>
      <c r="R4">
        <f t="shared" ref="R4:R51" si="4">D4/L$4</f>
        <v>0</v>
      </c>
      <c r="S4">
        <f t="shared" ref="S4:S51" si="5">F4/L$6</f>
        <v>0</v>
      </c>
      <c r="U4">
        <f t="shared" ref="U4:U51" si="6">0.5394*N4+0.0032</f>
        <v>3.2000000000000002E-3</v>
      </c>
      <c r="V4">
        <f t="shared" ref="V4:V51" si="7">U4*L$4</f>
        <v>12.748800000000001</v>
      </c>
    </row>
    <row r="5" spans="1:24">
      <c r="A5" s="1">
        <v>41664</v>
      </c>
      <c r="B5">
        <v>0</v>
      </c>
      <c r="C5">
        <v>0</v>
      </c>
      <c r="D5">
        <f t="shared" ref="D5:D51" si="8">C5-C4</f>
        <v>0</v>
      </c>
      <c r="E5">
        <v>0</v>
      </c>
      <c r="F5">
        <f t="shared" ref="F5:F51" si="9">E5-E4</f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L5" t="s">
        <v>39</v>
      </c>
      <c r="M5">
        <f t="shared" si="3"/>
        <v>0</v>
      </c>
      <c r="N5">
        <v>0</v>
      </c>
      <c r="O5">
        <v>0</v>
      </c>
      <c r="P5">
        <v>0</v>
      </c>
      <c r="Q5">
        <v>0</v>
      </c>
      <c r="R5">
        <f t="shared" si="4"/>
        <v>0</v>
      </c>
      <c r="S5">
        <f t="shared" si="5"/>
        <v>0</v>
      </c>
      <c r="U5">
        <f t="shared" si="6"/>
        <v>3.2000000000000002E-3</v>
      </c>
      <c r="V5">
        <f t="shared" si="7"/>
        <v>12.748800000000001</v>
      </c>
    </row>
    <row r="6" spans="1:24">
      <c r="A6" s="1">
        <v>41671</v>
      </c>
      <c r="B6">
        <v>0</v>
      </c>
      <c r="C6">
        <v>0</v>
      </c>
      <c r="D6">
        <f t="shared" si="8"/>
        <v>0</v>
      </c>
      <c r="E6">
        <v>0</v>
      </c>
      <c r="F6">
        <f t="shared" si="9"/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L6">
        <f>MAX(F3:F51)</f>
        <v>432</v>
      </c>
      <c r="M6">
        <f t="shared" si="3"/>
        <v>0</v>
      </c>
      <c r="N6">
        <v>0</v>
      </c>
      <c r="O6">
        <v>0</v>
      </c>
      <c r="P6">
        <v>0</v>
      </c>
      <c r="Q6">
        <v>0</v>
      </c>
      <c r="R6">
        <f t="shared" si="4"/>
        <v>0</v>
      </c>
      <c r="S6">
        <f t="shared" si="5"/>
        <v>0</v>
      </c>
      <c r="U6">
        <f t="shared" si="6"/>
        <v>3.2000000000000002E-3</v>
      </c>
      <c r="V6">
        <f t="shared" si="7"/>
        <v>12.748800000000001</v>
      </c>
    </row>
    <row r="7" spans="1:24">
      <c r="A7" s="1">
        <v>41678</v>
      </c>
      <c r="B7">
        <v>0</v>
      </c>
      <c r="C7">
        <v>0</v>
      </c>
      <c r="D7">
        <f t="shared" si="8"/>
        <v>0</v>
      </c>
      <c r="E7">
        <v>0</v>
      </c>
      <c r="F7">
        <f t="shared" si="9"/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M7">
        <f t="shared" si="3"/>
        <v>0</v>
      </c>
      <c r="N7">
        <v>0</v>
      </c>
      <c r="O7">
        <v>0</v>
      </c>
      <c r="P7">
        <v>0</v>
      </c>
      <c r="Q7">
        <v>0</v>
      </c>
      <c r="R7">
        <f t="shared" si="4"/>
        <v>0</v>
      </c>
      <c r="S7">
        <f t="shared" si="5"/>
        <v>0</v>
      </c>
      <c r="U7">
        <f t="shared" si="6"/>
        <v>3.2000000000000002E-3</v>
      </c>
      <c r="V7">
        <f t="shared" si="7"/>
        <v>12.748800000000001</v>
      </c>
    </row>
    <row r="8" spans="1:24">
      <c r="A8" s="1">
        <v>41685</v>
      </c>
      <c r="B8">
        <v>0</v>
      </c>
      <c r="C8">
        <v>0</v>
      </c>
      <c r="D8">
        <f t="shared" si="8"/>
        <v>0</v>
      </c>
      <c r="E8">
        <v>0</v>
      </c>
      <c r="F8">
        <f t="shared" si="9"/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M8">
        <f t="shared" si="3"/>
        <v>0</v>
      </c>
      <c r="N8">
        <v>0</v>
      </c>
      <c r="O8">
        <v>0</v>
      </c>
      <c r="P8">
        <v>0</v>
      </c>
      <c r="Q8">
        <v>0</v>
      </c>
      <c r="R8">
        <f t="shared" si="4"/>
        <v>0</v>
      </c>
      <c r="S8">
        <f t="shared" si="5"/>
        <v>0</v>
      </c>
      <c r="U8">
        <f t="shared" si="6"/>
        <v>3.2000000000000002E-3</v>
      </c>
      <c r="V8">
        <f t="shared" si="7"/>
        <v>12.748800000000001</v>
      </c>
    </row>
    <row r="9" spans="1:24">
      <c r="A9" s="1">
        <v>41692</v>
      </c>
      <c r="B9">
        <v>0</v>
      </c>
      <c r="C9">
        <v>0</v>
      </c>
      <c r="D9">
        <f t="shared" si="8"/>
        <v>0</v>
      </c>
      <c r="E9">
        <v>0</v>
      </c>
      <c r="F9">
        <f t="shared" si="9"/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M9">
        <f t="shared" si="3"/>
        <v>0</v>
      </c>
      <c r="N9">
        <v>0</v>
      </c>
      <c r="O9">
        <v>0</v>
      </c>
      <c r="P9">
        <v>0</v>
      </c>
      <c r="Q9">
        <v>0</v>
      </c>
      <c r="R9">
        <f t="shared" si="4"/>
        <v>0</v>
      </c>
      <c r="S9">
        <f t="shared" si="5"/>
        <v>0</v>
      </c>
      <c r="U9">
        <f t="shared" si="6"/>
        <v>3.2000000000000002E-3</v>
      </c>
      <c r="V9">
        <f t="shared" si="7"/>
        <v>12.748800000000001</v>
      </c>
    </row>
    <row r="10" spans="1:24">
      <c r="A10" s="1">
        <v>41699</v>
      </c>
      <c r="B10">
        <v>0</v>
      </c>
      <c r="C10">
        <v>0</v>
      </c>
      <c r="D10">
        <f t="shared" si="8"/>
        <v>0</v>
      </c>
      <c r="E10">
        <v>0</v>
      </c>
      <c r="F10">
        <f t="shared" si="9"/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M10">
        <f t="shared" si="3"/>
        <v>0</v>
      </c>
      <c r="N10">
        <v>0</v>
      </c>
      <c r="O10">
        <v>0</v>
      </c>
      <c r="P10">
        <v>0</v>
      </c>
      <c r="Q10">
        <v>0</v>
      </c>
      <c r="R10">
        <f t="shared" si="4"/>
        <v>0</v>
      </c>
      <c r="S10">
        <f t="shared" si="5"/>
        <v>0</v>
      </c>
      <c r="U10">
        <f t="shared" si="6"/>
        <v>3.2000000000000002E-3</v>
      </c>
      <c r="V10">
        <f t="shared" si="7"/>
        <v>12.748800000000001</v>
      </c>
    </row>
    <row r="11" spans="1:24">
      <c r="A11" s="1">
        <v>41706</v>
      </c>
      <c r="B11">
        <v>0</v>
      </c>
      <c r="C11">
        <v>0</v>
      </c>
      <c r="D11">
        <f t="shared" si="8"/>
        <v>0</v>
      </c>
      <c r="E11">
        <v>0</v>
      </c>
      <c r="F11">
        <f t="shared" si="9"/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M11">
        <f t="shared" si="3"/>
        <v>0</v>
      </c>
      <c r="N11">
        <v>0</v>
      </c>
      <c r="O11">
        <v>0</v>
      </c>
      <c r="P11">
        <v>0</v>
      </c>
      <c r="Q11">
        <v>0</v>
      </c>
      <c r="R11">
        <f t="shared" si="4"/>
        <v>0</v>
      </c>
      <c r="S11">
        <f t="shared" si="5"/>
        <v>0</v>
      </c>
      <c r="U11">
        <f t="shared" si="6"/>
        <v>3.2000000000000002E-3</v>
      </c>
      <c r="V11">
        <f t="shared" si="7"/>
        <v>12.748800000000001</v>
      </c>
    </row>
    <row r="12" spans="1:24">
      <c r="A12" s="1">
        <v>41713</v>
      </c>
      <c r="B12">
        <v>0</v>
      </c>
      <c r="C12">
        <v>0</v>
      </c>
      <c r="D12">
        <f t="shared" si="8"/>
        <v>0</v>
      </c>
      <c r="E12">
        <v>0</v>
      </c>
      <c r="F12">
        <f t="shared" si="9"/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M12">
        <f t="shared" si="3"/>
        <v>0</v>
      </c>
      <c r="N12">
        <v>0</v>
      </c>
      <c r="O12">
        <v>0</v>
      </c>
      <c r="P12">
        <v>0</v>
      </c>
      <c r="Q12">
        <v>0</v>
      </c>
      <c r="R12">
        <f t="shared" si="4"/>
        <v>0</v>
      </c>
      <c r="S12">
        <f t="shared" si="5"/>
        <v>0</v>
      </c>
      <c r="U12">
        <f t="shared" si="6"/>
        <v>3.2000000000000002E-3</v>
      </c>
      <c r="V12">
        <f t="shared" si="7"/>
        <v>12.748800000000001</v>
      </c>
    </row>
    <row r="13" spans="1:24">
      <c r="A13" s="1">
        <v>41720</v>
      </c>
      <c r="B13">
        <v>0</v>
      </c>
      <c r="C13">
        <v>0</v>
      </c>
      <c r="D13">
        <f t="shared" si="8"/>
        <v>0</v>
      </c>
      <c r="E13">
        <v>0</v>
      </c>
      <c r="F13">
        <f t="shared" si="9"/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L13">
        <f>CORREL(N3:N45,R3:R45)</f>
        <v>0.90588508606257967</v>
      </c>
      <c r="M13">
        <f t="shared" si="3"/>
        <v>0</v>
      </c>
      <c r="N13">
        <v>0</v>
      </c>
      <c r="O13">
        <v>0</v>
      </c>
      <c r="P13">
        <v>0</v>
      </c>
      <c r="Q13">
        <v>0</v>
      </c>
      <c r="R13">
        <f t="shared" si="4"/>
        <v>0</v>
      </c>
      <c r="S13">
        <f t="shared" si="5"/>
        <v>0</v>
      </c>
      <c r="U13">
        <f t="shared" si="6"/>
        <v>3.2000000000000002E-3</v>
      </c>
      <c r="V13">
        <f t="shared" si="7"/>
        <v>12.748800000000001</v>
      </c>
    </row>
    <row r="14" spans="1:24">
      <c r="A14" s="1">
        <v>41727</v>
      </c>
      <c r="B14">
        <v>0</v>
      </c>
      <c r="C14">
        <v>0</v>
      </c>
      <c r="D14">
        <f t="shared" si="8"/>
        <v>0</v>
      </c>
      <c r="E14">
        <v>0</v>
      </c>
      <c r="F14">
        <f t="shared" si="9"/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M14">
        <f t="shared" si="3"/>
        <v>0</v>
      </c>
      <c r="N14">
        <v>0</v>
      </c>
      <c r="O14">
        <v>0</v>
      </c>
      <c r="P14">
        <v>0</v>
      </c>
      <c r="Q14">
        <v>0</v>
      </c>
      <c r="R14">
        <f t="shared" si="4"/>
        <v>0</v>
      </c>
      <c r="S14">
        <f t="shared" si="5"/>
        <v>0</v>
      </c>
      <c r="U14">
        <f t="shared" si="6"/>
        <v>3.2000000000000002E-3</v>
      </c>
      <c r="V14">
        <f t="shared" si="7"/>
        <v>12.748800000000001</v>
      </c>
    </row>
    <row r="15" spans="1:24">
      <c r="A15" s="1">
        <v>41734</v>
      </c>
      <c r="B15">
        <v>0</v>
      </c>
      <c r="C15">
        <v>0</v>
      </c>
      <c r="D15">
        <f t="shared" si="8"/>
        <v>0</v>
      </c>
      <c r="E15">
        <v>0</v>
      </c>
      <c r="F15">
        <f t="shared" si="9"/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M15">
        <f t="shared" si="3"/>
        <v>0</v>
      </c>
      <c r="N15">
        <v>0</v>
      </c>
      <c r="O15">
        <v>0</v>
      </c>
      <c r="P15">
        <v>0</v>
      </c>
      <c r="Q15">
        <v>0</v>
      </c>
      <c r="R15">
        <f t="shared" si="4"/>
        <v>0</v>
      </c>
      <c r="S15">
        <f t="shared" si="5"/>
        <v>0</v>
      </c>
      <c r="U15">
        <f t="shared" si="6"/>
        <v>3.2000000000000002E-3</v>
      </c>
      <c r="V15">
        <f t="shared" si="7"/>
        <v>12.748800000000001</v>
      </c>
    </row>
    <row r="16" spans="1:24">
      <c r="A16" s="1">
        <v>41741</v>
      </c>
      <c r="B16">
        <v>0</v>
      </c>
      <c r="C16">
        <v>0</v>
      </c>
      <c r="D16">
        <f t="shared" si="8"/>
        <v>0</v>
      </c>
      <c r="E16">
        <v>0</v>
      </c>
      <c r="F16">
        <f t="shared" si="9"/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M16">
        <f t="shared" si="3"/>
        <v>0</v>
      </c>
      <c r="N16">
        <v>0</v>
      </c>
      <c r="O16">
        <v>0</v>
      </c>
      <c r="P16">
        <v>0</v>
      </c>
      <c r="Q16">
        <v>0</v>
      </c>
      <c r="R16">
        <f t="shared" si="4"/>
        <v>0</v>
      </c>
      <c r="S16">
        <f t="shared" si="5"/>
        <v>0</v>
      </c>
      <c r="U16">
        <f t="shared" si="6"/>
        <v>3.2000000000000002E-3</v>
      </c>
      <c r="V16">
        <f t="shared" si="7"/>
        <v>12.748800000000001</v>
      </c>
    </row>
    <row r="17" spans="1:29">
      <c r="A17" s="1">
        <v>41748</v>
      </c>
      <c r="B17">
        <v>0</v>
      </c>
      <c r="C17">
        <v>0</v>
      </c>
      <c r="D17">
        <f t="shared" si="8"/>
        <v>0</v>
      </c>
      <c r="E17">
        <v>0</v>
      </c>
      <c r="F17">
        <f t="shared" si="9"/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M17">
        <f t="shared" si="3"/>
        <v>0</v>
      </c>
      <c r="N17">
        <v>0</v>
      </c>
      <c r="O17">
        <v>0</v>
      </c>
      <c r="P17">
        <v>0</v>
      </c>
      <c r="Q17">
        <v>0</v>
      </c>
      <c r="R17">
        <f t="shared" si="4"/>
        <v>0</v>
      </c>
      <c r="S17">
        <f t="shared" si="5"/>
        <v>0</v>
      </c>
      <c r="U17">
        <f t="shared" si="6"/>
        <v>3.2000000000000002E-3</v>
      </c>
      <c r="V17">
        <f t="shared" si="7"/>
        <v>12.748800000000001</v>
      </c>
    </row>
    <row r="18" spans="1:29">
      <c r="A18" s="1">
        <v>41755</v>
      </c>
      <c r="B18">
        <v>3</v>
      </c>
      <c r="C18">
        <v>0</v>
      </c>
      <c r="D18">
        <f t="shared" si="8"/>
        <v>0</v>
      </c>
      <c r="E18">
        <v>0</v>
      </c>
      <c r="F18">
        <f t="shared" si="9"/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M18">
        <f t="shared" si="3"/>
        <v>1.5463917525773196E-2</v>
      </c>
      <c r="N18">
        <v>0</v>
      </c>
      <c r="O18">
        <v>0</v>
      </c>
      <c r="P18">
        <v>0</v>
      </c>
      <c r="Q18">
        <v>0</v>
      </c>
      <c r="R18">
        <f t="shared" si="4"/>
        <v>0</v>
      </c>
      <c r="S18">
        <f t="shared" si="5"/>
        <v>0</v>
      </c>
      <c r="U18">
        <f t="shared" si="6"/>
        <v>3.2000000000000002E-3</v>
      </c>
      <c r="V18">
        <f t="shared" si="7"/>
        <v>12.748800000000001</v>
      </c>
    </row>
    <row r="19" spans="1:29">
      <c r="A19" s="1">
        <v>41762</v>
      </c>
      <c r="B19">
        <v>1</v>
      </c>
      <c r="C19">
        <v>0</v>
      </c>
      <c r="D19">
        <f t="shared" si="8"/>
        <v>0</v>
      </c>
      <c r="E19">
        <v>0</v>
      </c>
      <c r="F19">
        <f t="shared" si="9"/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M19">
        <f t="shared" si="3"/>
        <v>5.1546391752577319E-3</v>
      </c>
      <c r="N19">
        <v>1.5463917525773196E-2</v>
      </c>
      <c r="O19">
        <v>0</v>
      </c>
      <c r="P19">
        <v>0</v>
      </c>
      <c r="Q19">
        <v>0</v>
      </c>
      <c r="R19">
        <f t="shared" si="4"/>
        <v>0</v>
      </c>
      <c r="S19">
        <f t="shared" si="5"/>
        <v>0</v>
      </c>
      <c r="U19">
        <f t="shared" si="6"/>
        <v>1.1541237113402061E-2</v>
      </c>
      <c r="V19">
        <f t="shared" si="7"/>
        <v>45.980288659793814</v>
      </c>
    </row>
    <row r="20" spans="1:29">
      <c r="A20" s="1">
        <v>41769</v>
      </c>
      <c r="B20">
        <v>1</v>
      </c>
      <c r="C20">
        <v>0</v>
      </c>
      <c r="D20">
        <f t="shared" si="8"/>
        <v>0</v>
      </c>
      <c r="E20">
        <v>0</v>
      </c>
      <c r="F20">
        <f t="shared" si="9"/>
        <v>0</v>
      </c>
      <c r="G20">
        <v>0</v>
      </c>
      <c r="H20">
        <f t="shared" si="0"/>
        <v>0</v>
      </c>
      <c r="I20">
        <f t="shared" si="1"/>
        <v>0</v>
      </c>
      <c r="J20">
        <f t="shared" ref="J20:J47" si="10">G20-G19</f>
        <v>0</v>
      </c>
      <c r="M20">
        <f t="shared" si="3"/>
        <v>5.1546391752577319E-3</v>
      </c>
      <c r="N20">
        <v>5.1546391752577319E-3</v>
      </c>
      <c r="O20">
        <v>1.5463917525773196E-2</v>
      </c>
      <c r="P20">
        <v>0</v>
      </c>
      <c r="Q20">
        <v>0</v>
      </c>
      <c r="R20">
        <f t="shared" si="4"/>
        <v>0</v>
      </c>
      <c r="S20">
        <f t="shared" si="5"/>
        <v>0</v>
      </c>
      <c r="U20">
        <f t="shared" si="6"/>
        <v>5.9804123711340203E-3</v>
      </c>
      <c r="V20">
        <f t="shared" si="7"/>
        <v>23.825962886597935</v>
      </c>
    </row>
    <row r="21" spans="1:29">
      <c r="A21" s="1">
        <v>41776</v>
      </c>
      <c r="B21">
        <v>1</v>
      </c>
      <c r="C21">
        <v>0</v>
      </c>
      <c r="D21">
        <f t="shared" si="8"/>
        <v>0</v>
      </c>
      <c r="E21">
        <v>0</v>
      </c>
      <c r="F21">
        <f t="shared" si="9"/>
        <v>0</v>
      </c>
      <c r="G21">
        <v>0</v>
      </c>
      <c r="H21">
        <f t="shared" si="0"/>
        <v>0</v>
      </c>
      <c r="I21">
        <f t="shared" si="1"/>
        <v>0</v>
      </c>
      <c r="J21">
        <f t="shared" si="10"/>
        <v>0</v>
      </c>
      <c r="M21">
        <f t="shared" si="3"/>
        <v>5.1546391752577319E-3</v>
      </c>
      <c r="N21">
        <v>5.1546391752577319E-3</v>
      </c>
      <c r="O21">
        <v>5.1546391752577319E-3</v>
      </c>
      <c r="P21">
        <v>1.5463917525773196E-2</v>
      </c>
      <c r="Q21">
        <v>0</v>
      </c>
      <c r="R21">
        <f t="shared" si="4"/>
        <v>0</v>
      </c>
      <c r="S21">
        <f t="shared" si="5"/>
        <v>0</v>
      </c>
      <c r="U21">
        <f t="shared" si="6"/>
        <v>5.9804123711340203E-3</v>
      </c>
      <c r="V21">
        <f t="shared" si="7"/>
        <v>23.825962886597935</v>
      </c>
    </row>
    <row r="22" spans="1:29">
      <c r="A22" s="1">
        <v>41783</v>
      </c>
      <c r="B22">
        <v>2</v>
      </c>
      <c r="C22">
        <v>0</v>
      </c>
      <c r="D22">
        <f t="shared" si="8"/>
        <v>0</v>
      </c>
      <c r="E22">
        <v>0</v>
      </c>
      <c r="F22">
        <f t="shared" si="9"/>
        <v>0</v>
      </c>
      <c r="G22">
        <v>0</v>
      </c>
      <c r="H22">
        <f t="shared" si="0"/>
        <v>0</v>
      </c>
      <c r="I22">
        <f t="shared" si="1"/>
        <v>0</v>
      </c>
      <c r="J22">
        <f t="shared" si="10"/>
        <v>0</v>
      </c>
      <c r="M22">
        <f t="shared" si="3"/>
        <v>1.0309278350515464E-2</v>
      </c>
      <c r="N22">
        <v>5.1546391752577319E-3</v>
      </c>
      <c r="O22">
        <v>5.1546391752577319E-3</v>
      </c>
      <c r="P22">
        <v>5.1546391752577319E-3</v>
      </c>
      <c r="Q22">
        <v>1.5463917525773196E-2</v>
      </c>
      <c r="R22">
        <f t="shared" si="4"/>
        <v>0</v>
      </c>
      <c r="S22">
        <f t="shared" si="5"/>
        <v>0</v>
      </c>
      <c r="U22">
        <f t="shared" si="6"/>
        <v>5.9804123711340203E-3</v>
      </c>
      <c r="V22">
        <f t="shared" si="7"/>
        <v>23.825962886597935</v>
      </c>
    </row>
    <row r="23" spans="1:29">
      <c r="A23" s="1">
        <v>41790</v>
      </c>
      <c r="B23">
        <v>15</v>
      </c>
      <c r="C23">
        <v>0</v>
      </c>
      <c r="D23">
        <f t="shared" si="8"/>
        <v>0</v>
      </c>
      <c r="E23">
        <v>1</v>
      </c>
      <c r="F23">
        <f t="shared" si="9"/>
        <v>1</v>
      </c>
      <c r="G23">
        <v>0</v>
      </c>
      <c r="H23">
        <f t="shared" si="0"/>
        <v>0</v>
      </c>
      <c r="I23">
        <f t="shared" si="1"/>
        <v>1</v>
      </c>
      <c r="J23">
        <f t="shared" si="10"/>
        <v>0</v>
      </c>
      <c r="M23">
        <f t="shared" si="3"/>
        <v>7.7319587628865982E-2</v>
      </c>
      <c r="N23">
        <v>1.0309278350515464E-2</v>
      </c>
      <c r="O23">
        <v>5.1546391752577319E-3</v>
      </c>
      <c r="P23">
        <v>5.1546391752577319E-3</v>
      </c>
      <c r="Q23">
        <v>5.1546391752577319E-3</v>
      </c>
      <c r="R23">
        <f t="shared" si="4"/>
        <v>0</v>
      </c>
      <c r="S23">
        <f t="shared" si="5"/>
        <v>2.3148148148148147E-3</v>
      </c>
      <c r="U23">
        <f t="shared" si="6"/>
        <v>8.7608247422680408E-3</v>
      </c>
      <c r="V23">
        <f t="shared" si="7"/>
        <v>34.903125773195875</v>
      </c>
    </row>
    <row r="24" spans="1:29">
      <c r="A24" s="1">
        <v>41797</v>
      </c>
      <c r="B24">
        <v>5</v>
      </c>
      <c r="C24">
        <v>0</v>
      </c>
      <c r="D24">
        <f t="shared" si="8"/>
        <v>0</v>
      </c>
      <c r="E24">
        <v>1</v>
      </c>
      <c r="F24">
        <f t="shared" si="9"/>
        <v>0</v>
      </c>
      <c r="G24">
        <v>0</v>
      </c>
      <c r="H24">
        <f t="shared" si="0"/>
        <v>0</v>
      </c>
      <c r="I24">
        <f t="shared" si="1"/>
        <v>0</v>
      </c>
      <c r="J24">
        <f t="shared" si="10"/>
        <v>0</v>
      </c>
      <c r="M24">
        <f t="shared" si="3"/>
        <v>2.5773195876288658E-2</v>
      </c>
      <c r="N24">
        <v>7.7319587628865982E-2</v>
      </c>
      <c r="O24">
        <v>1.0309278350515464E-2</v>
      </c>
      <c r="P24">
        <v>5.1546391752577319E-3</v>
      </c>
      <c r="Q24">
        <v>5.1546391752577319E-3</v>
      </c>
      <c r="R24">
        <f t="shared" si="4"/>
        <v>0</v>
      </c>
      <c r="S24">
        <f t="shared" si="5"/>
        <v>0</v>
      </c>
      <c r="U24">
        <f t="shared" si="6"/>
        <v>4.4906185567010315E-2</v>
      </c>
      <c r="V24">
        <f t="shared" si="7"/>
        <v>178.90624329896909</v>
      </c>
    </row>
    <row r="25" spans="1:29">
      <c r="A25" s="1">
        <v>41804</v>
      </c>
      <c r="B25">
        <v>2</v>
      </c>
      <c r="C25">
        <v>0</v>
      </c>
      <c r="D25">
        <f t="shared" si="8"/>
        <v>0</v>
      </c>
      <c r="E25">
        <v>1</v>
      </c>
      <c r="F25">
        <f t="shared" si="9"/>
        <v>0</v>
      </c>
      <c r="G25">
        <v>0</v>
      </c>
      <c r="H25">
        <f t="shared" si="0"/>
        <v>0</v>
      </c>
      <c r="I25">
        <f t="shared" si="1"/>
        <v>0</v>
      </c>
      <c r="J25">
        <f t="shared" si="10"/>
        <v>0</v>
      </c>
      <c r="M25">
        <f t="shared" si="3"/>
        <v>1.0309278350515464E-2</v>
      </c>
      <c r="N25">
        <v>2.5773195876288658E-2</v>
      </c>
      <c r="O25">
        <v>7.7319587628865982E-2</v>
      </c>
      <c r="P25">
        <v>1.0309278350515464E-2</v>
      </c>
      <c r="Q25">
        <v>5.1546391752577319E-3</v>
      </c>
      <c r="R25">
        <f t="shared" si="4"/>
        <v>0</v>
      </c>
      <c r="S25">
        <f t="shared" si="5"/>
        <v>0</v>
      </c>
      <c r="U25">
        <f t="shared" si="6"/>
        <v>1.7102061855670102E-2</v>
      </c>
      <c r="V25">
        <f t="shared" si="7"/>
        <v>68.134614432989693</v>
      </c>
    </row>
    <row r="26" spans="1:29">
      <c r="A26" s="1">
        <v>41811</v>
      </c>
      <c r="B26">
        <v>6</v>
      </c>
      <c r="C26">
        <v>0</v>
      </c>
      <c r="D26">
        <f t="shared" si="8"/>
        <v>0</v>
      </c>
      <c r="E26">
        <v>23</v>
      </c>
      <c r="F26">
        <f t="shared" si="9"/>
        <v>22</v>
      </c>
      <c r="G26">
        <v>0</v>
      </c>
      <c r="H26">
        <f t="shared" si="0"/>
        <v>0</v>
      </c>
      <c r="I26">
        <f t="shared" si="1"/>
        <v>22</v>
      </c>
      <c r="J26">
        <f t="shared" si="10"/>
        <v>0</v>
      </c>
      <c r="M26">
        <f t="shared" si="3"/>
        <v>3.0927835051546393E-2</v>
      </c>
      <c r="N26">
        <v>1.0309278350515464E-2</v>
      </c>
      <c r="O26">
        <v>2.5773195876288658E-2</v>
      </c>
      <c r="P26">
        <v>7.7319587628865982E-2</v>
      </c>
      <c r="Q26">
        <v>1.0309278350515464E-2</v>
      </c>
      <c r="R26">
        <f t="shared" si="4"/>
        <v>0</v>
      </c>
      <c r="S26">
        <f t="shared" si="5"/>
        <v>5.0925925925925923E-2</v>
      </c>
      <c r="U26">
        <f t="shared" si="6"/>
        <v>8.7608247422680408E-3</v>
      </c>
      <c r="V26">
        <f t="shared" si="7"/>
        <v>34.903125773195875</v>
      </c>
    </row>
    <row r="27" spans="1:29">
      <c r="A27" s="1">
        <v>41818</v>
      </c>
      <c r="B27">
        <v>11</v>
      </c>
      <c r="C27">
        <v>119</v>
      </c>
      <c r="D27">
        <f t="shared" si="8"/>
        <v>119</v>
      </c>
      <c r="E27">
        <v>20</v>
      </c>
      <c r="F27">
        <f t="shared" si="9"/>
        <v>-3</v>
      </c>
      <c r="G27">
        <v>0</v>
      </c>
      <c r="H27">
        <f t="shared" si="0"/>
        <v>119</v>
      </c>
      <c r="I27">
        <f t="shared" si="1"/>
        <v>-3</v>
      </c>
      <c r="J27">
        <f t="shared" si="10"/>
        <v>0</v>
      </c>
      <c r="M27">
        <f t="shared" si="3"/>
        <v>5.6701030927835051E-2</v>
      </c>
      <c r="N27">
        <v>3.0927835051546393E-2</v>
      </c>
      <c r="O27">
        <v>1.0309278350515464E-2</v>
      </c>
      <c r="P27">
        <v>2.5773195876288658E-2</v>
      </c>
      <c r="Q27">
        <v>7.7319587628865982E-2</v>
      </c>
      <c r="R27">
        <f t="shared" si="4"/>
        <v>2.9869477911646587E-2</v>
      </c>
      <c r="S27">
        <f t="shared" si="5"/>
        <v>-6.9444444444444441E-3</v>
      </c>
      <c r="U27">
        <f t="shared" si="6"/>
        <v>1.9882474226804125E-2</v>
      </c>
      <c r="V27">
        <f t="shared" si="7"/>
        <v>79.21177731958764</v>
      </c>
    </row>
    <row r="28" spans="1:29">
      <c r="A28" s="1">
        <v>41825</v>
      </c>
      <c r="B28">
        <v>7</v>
      </c>
      <c r="C28">
        <v>180</v>
      </c>
      <c r="D28">
        <f t="shared" si="8"/>
        <v>61</v>
      </c>
      <c r="E28">
        <v>48</v>
      </c>
      <c r="F28">
        <f t="shared" si="9"/>
        <v>28</v>
      </c>
      <c r="G28">
        <v>0</v>
      </c>
      <c r="H28">
        <f t="shared" si="0"/>
        <v>61</v>
      </c>
      <c r="I28">
        <f t="shared" si="1"/>
        <v>28</v>
      </c>
      <c r="J28">
        <f t="shared" si="10"/>
        <v>0</v>
      </c>
      <c r="M28">
        <f t="shared" si="3"/>
        <v>3.608247422680412E-2</v>
      </c>
      <c r="N28">
        <v>5.6701030927835051E-2</v>
      </c>
      <c r="O28">
        <v>3.0927835051546393E-2</v>
      </c>
      <c r="P28">
        <v>1.0309278350515464E-2</v>
      </c>
      <c r="Q28">
        <v>2.5773195876288658E-2</v>
      </c>
      <c r="R28">
        <f t="shared" si="4"/>
        <v>1.5311244979919678E-2</v>
      </c>
      <c r="S28">
        <f t="shared" si="5"/>
        <v>6.4814814814814811E-2</v>
      </c>
      <c r="U28">
        <f t="shared" si="6"/>
        <v>3.3784536082474226E-2</v>
      </c>
      <c r="V28">
        <f t="shared" si="7"/>
        <v>134.59759175257733</v>
      </c>
      <c r="AC28" t="s">
        <v>43</v>
      </c>
    </row>
    <row r="29" spans="1:29">
      <c r="A29" s="1">
        <v>41832</v>
      </c>
      <c r="B29">
        <v>11</v>
      </c>
      <c r="C29">
        <v>301</v>
      </c>
      <c r="D29">
        <f t="shared" si="8"/>
        <v>121</v>
      </c>
      <c r="E29">
        <v>107</v>
      </c>
      <c r="F29">
        <f t="shared" si="9"/>
        <v>59</v>
      </c>
      <c r="G29">
        <v>0</v>
      </c>
      <c r="H29">
        <f t="shared" si="0"/>
        <v>121</v>
      </c>
      <c r="I29">
        <f t="shared" si="1"/>
        <v>59</v>
      </c>
      <c r="J29">
        <f t="shared" si="10"/>
        <v>0</v>
      </c>
      <c r="M29">
        <f t="shared" si="3"/>
        <v>5.6701030927835051E-2</v>
      </c>
      <c r="N29">
        <v>3.608247422680412E-2</v>
      </c>
      <c r="O29">
        <v>5.6701030927835051E-2</v>
      </c>
      <c r="P29">
        <v>3.0927835051546393E-2</v>
      </c>
      <c r="Q29">
        <v>1.0309278350515464E-2</v>
      </c>
      <c r="R29">
        <f t="shared" si="4"/>
        <v>3.03714859437751E-2</v>
      </c>
      <c r="S29">
        <f t="shared" si="5"/>
        <v>0.13657407407407407</v>
      </c>
      <c r="U29">
        <f t="shared" si="6"/>
        <v>2.2662886597938144E-2</v>
      </c>
      <c r="V29">
        <f t="shared" si="7"/>
        <v>90.288940206185558</v>
      </c>
    </row>
    <row r="30" spans="1:29">
      <c r="A30" s="1">
        <v>41839</v>
      </c>
      <c r="B30">
        <v>47</v>
      </c>
      <c r="C30">
        <v>503</v>
      </c>
      <c r="D30">
        <f t="shared" si="8"/>
        <v>202</v>
      </c>
      <c r="E30">
        <v>182</v>
      </c>
      <c r="F30">
        <f t="shared" si="9"/>
        <v>75</v>
      </c>
      <c r="G30">
        <v>0</v>
      </c>
      <c r="H30">
        <f t="shared" si="0"/>
        <v>202</v>
      </c>
      <c r="I30">
        <f t="shared" si="1"/>
        <v>75</v>
      </c>
      <c r="J30">
        <f t="shared" si="10"/>
        <v>0</v>
      </c>
      <c r="M30">
        <f t="shared" si="3"/>
        <v>0.2422680412371134</v>
      </c>
      <c r="N30">
        <v>5.6701030927835051E-2</v>
      </c>
      <c r="O30">
        <v>3.608247422680412E-2</v>
      </c>
      <c r="P30">
        <v>5.6701030927835051E-2</v>
      </c>
      <c r="Q30">
        <v>3.0927835051546393E-2</v>
      </c>
      <c r="R30">
        <f t="shared" si="4"/>
        <v>5.0702811244979919E-2</v>
      </c>
      <c r="S30">
        <f t="shared" si="5"/>
        <v>0.1736111111111111</v>
      </c>
      <c r="U30">
        <f t="shared" si="6"/>
        <v>3.3784536082474226E-2</v>
      </c>
      <c r="V30">
        <f t="shared" si="7"/>
        <v>134.59759175257733</v>
      </c>
    </row>
    <row r="31" spans="1:29">
      <c r="A31" s="1">
        <v>41846</v>
      </c>
      <c r="B31">
        <v>48</v>
      </c>
      <c r="C31">
        <v>643</v>
      </c>
      <c r="D31">
        <f t="shared" si="8"/>
        <v>140</v>
      </c>
      <c r="E31">
        <v>215</v>
      </c>
      <c r="F31">
        <f t="shared" si="9"/>
        <v>33</v>
      </c>
      <c r="G31">
        <v>0</v>
      </c>
      <c r="H31">
        <f t="shared" si="0"/>
        <v>140</v>
      </c>
      <c r="I31">
        <f t="shared" si="1"/>
        <v>33</v>
      </c>
      <c r="J31">
        <f t="shared" si="10"/>
        <v>0</v>
      </c>
      <c r="M31">
        <f t="shared" si="3"/>
        <v>0.24742268041237114</v>
      </c>
      <c r="N31">
        <v>0.2422680412371134</v>
      </c>
      <c r="O31">
        <v>5.6701030927835051E-2</v>
      </c>
      <c r="P31">
        <v>3.608247422680412E-2</v>
      </c>
      <c r="Q31">
        <v>5.6701030927835051E-2</v>
      </c>
      <c r="R31">
        <f t="shared" si="4"/>
        <v>3.5140562248995984E-2</v>
      </c>
      <c r="S31">
        <f t="shared" si="5"/>
        <v>7.6388888888888895E-2</v>
      </c>
      <c r="U31">
        <f t="shared" si="6"/>
        <v>0.13387938144329897</v>
      </c>
      <c r="V31">
        <f t="shared" si="7"/>
        <v>533.37545567010307</v>
      </c>
    </row>
    <row r="32" spans="1:29">
      <c r="A32" s="1">
        <v>41853</v>
      </c>
      <c r="B32">
        <v>55</v>
      </c>
      <c r="C32">
        <v>1033</v>
      </c>
      <c r="D32">
        <f t="shared" si="8"/>
        <v>390</v>
      </c>
      <c r="E32">
        <v>215</v>
      </c>
      <c r="F32">
        <f t="shared" si="9"/>
        <v>0</v>
      </c>
      <c r="G32">
        <v>0</v>
      </c>
      <c r="H32">
        <f t="shared" si="0"/>
        <v>390</v>
      </c>
      <c r="I32">
        <f t="shared" si="1"/>
        <v>0</v>
      </c>
      <c r="J32">
        <f t="shared" si="10"/>
        <v>0</v>
      </c>
      <c r="M32">
        <f t="shared" si="3"/>
        <v>0.28350515463917525</v>
      </c>
      <c r="N32">
        <v>0.24742268041237114</v>
      </c>
      <c r="O32">
        <v>0.2422680412371134</v>
      </c>
      <c r="P32">
        <v>5.6701030927835051E-2</v>
      </c>
      <c r="Q32">
        <v>3.608247422680412E-2</v>
      </c>
      <c r="R32">
        <f t="shared" si="4"/>
        <v>9.7891566265060237E-2</v>
      </c>
      <c r="S32">
        <f t="shared" si="5"/>
        <v>0</v>
      </c>
      <c r="U32">
        <f t="shared" si="6"/>
        <v>0.13665979381443299</v>
      </c>
      <c r="V32">
        <f t="shared" si="7"/>
        <v>544.45261855670105</v>
      </c>
    </row>
    <row r="33" spans="1:22">
      <c r="A33" s="1">
        <v>41860</v>
      </c>
      <c r="B33">
        <v>49</v>
      </c>
      <c r="C33">
        <v>1596</v>
      </c>
      <c r="D33">
        <f t="shared" si="8"/>
        <v>563</v>
      </c>
      <c r="E33">
        <v>386</v>
      </c>
      <c r="F33">
        <f t="shared" si="9"/>
        <v>171</v>
      </c>
      <c r="G33">
        <v>0</v>
      </c>
      <c r="H33">
        <f t="shared" si="0"/>
        <v>563</v>
      </c>
      <c r="I33">
        <f t="shared" si="1"/>
        <v>171</v>
      </c>
      <c r="J33">
        <f t="shared" si="10"/>
        <v>0</v>
      </c>
      <c r="M33">
        <f t="shared" si="3"/>
        <v>0.25257731958762886</v>
      </c>
      <c r="N33">
        <v>0.28350515463917525</v>
      </c>
      <c r="O33">
        <v>0.24742268041237114</v>
      </c>
      <c r="P33">
        <v>0.2422680412371134</v>
      </c>
      <c r="Q33">
        <v>5.6701030927835051E-2</v>
      </c>
      <c r="R33">
        <f t="shared" si="4"/>
        <v>0.14131526104417672</v>
      </c>
      <c r="S33">
        <f t="shared" si="5"/>
        <v>0.39583333333333331</v>
      </c>
      <c r="U33">
        <f t="shared" si="6"/>
        <v>0.15612268041237112</v>
      </c>
      <c r="V33">
        <f t="shared" si="7"/>
        <v>621.99275876288652</v>
      </c>
    </row>
    <row r="34" spans="1:22">
      <c r="A34" s="1">
        <v>41867</v>
      </c>
      <c r="B34">
        <v>39</v>
      </c>
      <c r="C34">
        <v>2549</v>
      </c>
      <c r="D34">
        <f t="shared" si="8"/>
        <v>953</v>
      </c>
      <c r="E34">
        <v>690</v>
      </c>
      <c r="F34">
        <f t="shared" si="9"/>
        <v>304</v>
      </c>
      <c r="G34">
        <v>18</v>
      </c>
      <c r="H34">
        <f t="shared" si="0"/>
        <v>953</v>
      </c>
      <c r="I34">
        <f t="shared" si="1"/>
        <v>304</v>
      </c>
      <c r="J34">
        <f t="shared" si="10"/>
        <v>18</v>
      </c>
      <c r="M34">
        <f t="shared" si="3"/>
        <v>0.20103092783505155</v>
      </c>
      <c r="N34">
        <v>0.25257731958762886</v>
      </c>
      <c r="O34">
        <v>0.28350515463917525</v>
      </c>
      <c r="P34">
        <v>0.24742268041237114</v>
      </c>
      <c r="Q34">
        <v>0.2422680412371134</v>
      </c>
      <c r="R34">
        <f t="shared" si="4"/>
        <v>0.23920682730923695</v>
      </c>
      <c r="S34">
        <f t="shared" si="5"/>
        <v>0.70370370370370372</v>
      </c>
      <c r="U34">
        <f t="shared" si="6"/>
        <v>0.13944020618556702</v>
      </c>
      <c r="V34">
        <f t="shared" si="7"/>
        <v>555.52978144329904</v>
      </c>
    </row>
    <row r="35" spans="1:22">
      <c r="A35" s="1">
        <v>41874</v>
      </c>
      <c r="B35">
        <v>51</v>
      </c>
      <c r="C35">
        <v>3723</v>
      </c>
      <c r="D35">
        <f t="shared" si="8"/>
        <v>1174</v>
      </c>
      <c r="E35">
        <v>993</v>
      </c>
      <c r="F35">
        <f t="shared" si="9"/>
        <v>303</v>
      </c>
      <c r="G35">
        <v>19</v>
      </c>
      <c r="H35">
        <f t="shared" si="0"/>
        <v>1174</v>
      </c>
      <c r="I35">
        <f t="shared" si="1"/>
        <v>303</v>
      </c>
      <c r="J35">
        <f t="shared" si="10"/>
        <v>1</v>
      </c>
      <c r="M35">
        <f t="shared" si="3"/>
        <v>0.26288659793814434</v>
      </c>
      <c r="N35">
        <v>0.20103092783505155</v>
      </c>
      <c r="O35">
        <v>0.25257731958762886</v>
      </c>
      <c r="P35">
        <v>0.28350515463917525</v>
      </c>
      <c r="Q35">
        <v>0.24742268041237114</v>
      </c>
      <c r="R35">
        <f t="shared" si="4"/>
        <v>0.29467871485943775</v>
      </c>
      <c r="S35">
        <f t="shared" si="5"/>
        <v>0.70138888888888884</v>
      </c>
      <c r="U35">
        <f t="shared" si="6"/>
        <v>0.11163608247422679</v>
      </c>
      <c r="V35">
        <f t="shared" si="7"/>
        <v>444.75815257731955</v>
      </c>
    </row>
    <row r="36" spans="1:22">
      <c r="A36" s="1">
        <v>41881</v>
      </c>
      <c r="B36">
        <v>52</v>
      </c>
      <c r="C36">
        <v>4079</v>
      </c>
      <c r="D36">
        <f t="shared" si="8"/>
        <v>356</v>
      </c>
      <c r="E36">
        <v>1207</v>
      </c>
      <c r="F36">
        <f t="shared" si="9"/>
        <v>214</v>
      </c>
      <c r="G36">
        <v>19</v>
      </c>
      <c r="H36">
        <f t="shared" si="0"/>
        <v>356</v>
      </c>
      <c r="I36">
        <f t="shared" si="1"/>
        <v>214</v>
      </c>
      <c r="J36">
        <f t="shared" si="10"/>
        <v>0</v>
      </c>
      <c r="M36">
        <f t="shared" si="3"/>
        <v>0.26804123711340205</v>
      </c>
      <c r="N36">
        <v>0.26288659793814434</v>
      </c>
      <c r="O36">
        <v>0.20103092783505155</v>
      </c>
      <c r="P36">
        <v>0.25257731958762886</v>
      </c>
      <c r="Q36">
        <v>0.28350515463917525</v>
      </c>
      <c r="R36">
        <f t="shared" si="4"/>
        <v>8.9357429718875503E-2</v>
      </c>
      <c r="S36">
        <f t="shared" si="5"/>
        <v>0.49537037037037035</v>
      </c>
      <c r="U36">
        <f t="shared" si="6"/>
        <v>0.14500103092783506</v>
      </c>
      <c r="V36">
        <f t="shared" si="7"/>
        <v>577.68410721649491</v>
      </c>
    </row>
    <row r="37" spans="1:22">
      <c r="A37" s="1">
        <v>41888</v>
      </c>
      <c r="B37">
        <v>82</v>
      </c>
      <c r="C37">
        <v>4841</v>
      </c>
      <c r="D37">
        <f t="shared" si="8"/>
        <v>762</v>
      </c>
      <c r="E37">
        <v>1411</v>
      </c>
      <c r="F37">
        <f t="shared" si="9"/>
        <v>204</v>
      </c>
      <c r="G37">
        <v>19</v>
      </c>
      <c r="H37">
        <f t="shared" si="0"/>
        <v>762</v>
      </c>
      <c r="I37">
        <f t="shared" si="1"/>
        <v>204</v>
      </c>
      <c r="J37">
        <f t="shared" si="10"/>
        <v>0</v>
      </c>
      <c r="M37">
        <f t="shared" si="3"/>
        <v>0.42268041237113402</v>
      </c>
      <c r="N37">
        <v>0.26804123711340205</v>
      </c>
      <c r="O37">
        <v>0.26288659793814434</v>
      </c>
      <c r="P37">
        <v>0.20103092783505155</v>
      </c>
      <c r="Q37">
        <v>0.25257731958762886</v>
      </c>
      <c r="R37">
        <f t="shared" si="4"/>
        <v>0.19126506024096385</v>
      </c>
      <c r="S37">
        <f t="shared" si="5"/>
        <v>0.47222222222222221</v>
      </c>
      <c r="U37">
        <f t="shared" si="6"/>
        <v>0.14778144329896908</v>
      </c>
      <c r="V37">
        <f t="shared" si="7"/>
        <v>588.76127010309278</v>
      </c>
    </row>
    <row r="38" spans="1:22">
      <c r="A38" s="1">
        <v>41895</v>
      </c>
      <c r="B38">
        <v>86</v>
      </c>
      <c r="C38">
        <v>5371</v>
      </c>
      <c r="D38">
        <f t="shared" si="8"/>
        <v>530</v>
      </c>
      <c r="E38">
        <v>1636</v>
      </c>
      <c r="F38">
        <f t="shared" si="9"/>
        <v>225</v>
      </c>
      <c r="G38">
        <v>19</v>
      </c>
      <c r="H38">
        <f t="shared" si="0"/>
        <v>530</v>
      </c>
      <c r="I38">
        <f t="shared" si="1"/>
        <v>225</v>
      </c>
      <c r="J38">
        <f t="shared" si="10"/>
        <v>0</v>
      </c>
      <c r="M38">
        <f t="shared" si="3"/>
        <v>0.44329896907216493</v>
      </c>
      <c r="N38">
        <v>0.42268041237113402</v>
      </c>
      <c r="O38">
        <v>0.26804123711340205</v>
      </c>
      <c r="P38">
        <v>0.26288659793814434</v>
      </c>
      <c r="Q38">
        <v>0.20103092783505155</v>
      </c>
      <c r="R38">
        <f t="shared" si="4"/>
        <v>0.13303212851405621</v>
      </c>
      <c r="S38">
        <f t="shared" si="5"/>
        <v>0.52083333333333337</v>
      </c>
      <c r="U38">
        <f t="shared" si="6"/>
        <v>0.2311938144329897</v>
      </c>
      <c r="V38">
        <f t="shared" si="7"/>
        <v>921.07615670103098</v>
      </c>
    </row>
    <row r="39" spans="1:22">
      <c r="A39" s="1">
        <v>41902</v>
      </c>
      <c r="B39">
        <v>100</v>
      </c>
      <c r="C39">
        <v>6277</v>
      </c>
      <c r="D39">
        <f t="shared" si="8"/>
        <v>906</v>
      </c>
      <c r="E39">
        <v>2003</v>
      </c>
      <c r="F39">
        <f t="shared" si="9"/>
        <v>367</v>
      </c>
      <c r="G39">
        <v>19</v>
      </c>
      <c r="H39">
        <f t="shared" si="0"/>
        <v>906</v>
      </c>
      <c r="I39">
        <f t="shared" si="1"/>
        <v>367</v>
      </c>
      <c r="J39">
        <f t="shared" si="10"/>
        <v>0</v>
      </c>
      <c r="M39">
        <f t="shared" si="3"/>
        <v>0.51546391752577314</v>
      </c>
      <c r="N39">
        <v>0.44329896907216493</v>
      </c>
      <c r="O39">
        <v>0.42268041237113402</v>
      </c>
      <c r="P39">
        <v>0.26804123711340205</v>
      </c>
      <c r="Q39">
        <v>0.26288659793814434</v>
      </c>
      <c r="R39">
        <f t="shared" si="4"/>
        <v>0.22740963855421686</v>
      </c>
      <c r="S39">
        <f t="shared" si="5"/>
        <v>0.84953703703703709</v>
      </c>
      <c r="U39">
        <f t="shared" si="6"/>
        <v>0.24231546391752576</v>
      </c>
      <c r="V39">
        <f t="shared" si="7"/>
        <v>965.3848082474226</v>
      </c>
    </row>
    <row r="40" spans="1:22">
      <c r="A40" s="1">
        <v>41909</v>
      </c>
      <c r="B40">
        <v>112</v>
      </c>
      <c r="C40">
        <v>7306</v>
      </c>
      <c r="D40">
        <f t="shared" si="8"/>
        <v>1029</v>
      </c>
      <c r="E40">
        <v>2140</v>
      </c>
      <c r="F40">
        <f t="shared" si="9"/>
        <v>137</v>
      </c>
      <c r="G40">
        <v>25</v>
      </c>
      <c r="H40">
        <f t="shared" si="0"/>
        <v>1029</v>
      </c>
      <c r="I40">
        <f t="shared" si="1"/>
        <v>137</v>
      </c>
      <c r="J40">
        <f t="shared" si="10"/>
        <v>6</v>
      </c>
      <c r="M40">
        <f t="shared" si="3"/>
        <v>0.57731958762886593</v>
      </c>
      <c r="N40">
        <v>0.51546391752577314</v>
      </c>
      <c r="O40">
        <v>0.44329896907216493</v>
      </c>
      <c r="P40">
        <v>0.42268041237113402</v>
      </c>
      <c r="Q40">
        <v>0.26804123711340205</v>
      </c>
      <c r="R40">
        <f t="shared" si="4"/>
        <v>0.25828313253012047</v>
      </c>
      <c r="S40">
        <f t="shared" si="5"/>
        <v>0.31712962962962965</v>
      </c>
      <c r="U40">
        <f t="shared" si="6"/>
        <v>0.28124123711340199</v>
      </c>
      <c r="V40">
        <f t="shared" si="7"/>
        <v>1120.4650886597935</v>
      </c>
    </row>
    <row r="41" spans="1:22">
      <c r="A41" s="1">
        <v>41916</v>
      </c>
      <c r="B41">
        <v>194</v>
      </c>
      <c r="C41">
        <v>8036</v>
      </c>
      <c r="D41">
        <f t="shared" si="8"/>
        <v>730</v>
      </c>
      <c r="E41">
        <v>2305</v>
      </c>
      <c r="F41">
        <f t="shared" si="9"/>
        <v>165</v>
      </c>
      <c r="G41">
        <v>25</v>
      </c>
      <c r="H41">
        <f t="shared" si="0"/>
        <v>730</v>
      </c>
      <c r="I41">
        <f t="shared" si="1"/>
        <v>165</v>
      </c>
      <c r="J41">
        <f t="shared" si="10"/>
        <v>0</v>
      </c>
      <c r="M41">
        <f t="shared" si="3"/>
        <v>1</v>
      </c>
      <c r="N41">
        <v>0.57731958762886593</v>
      </c>
      <c r="O41">
        <v>0.51546391752577314</v>
      </c>
      <c r="P41">
        <v>0.44329896907216493</v>
      </c>
      <c r="Q41">
        <v>0.42268041237113402</v>
      </c>
      <c r="R41">
        <f t="shared" si="4"/>
        <v>0.18323293172690763</v>
      </c>
      <c r="S41">
        <f t="shared" si="5"/>
        <v>0.38194444444444442</v>
      </c>
      <c r="U41">
        <f t="shared" si="6"/>
        <v>0.31460618556701025</v>
      </c>
      <c r="V41">
        <f t="shared" si="7"/>
        <v>1253.391043298969</v>
      </c>
    </row>
    <row r="42" spans="1:22">
      <c r="A42" s="1">
        <v>41923</v>
      </c>
      <c r="B42">
        <v>149</v>
      </c>
      <c r="C42">
        <v>10473</v>
      </c>
      <c r="D42">
        <f t="shared" si="8"/>
        <v>2437</v>
      </c>
      <c r="E42">
        <v>2470</v>
      </c>
      <c r="F42">
        <f t="shared" si="9"/>
        <v>165</v>
      </c>
      <c r="G42">
        <v>25</v>
      </c>
      <c r="H42">
        <f t="shared" si="0"/>
        <v>2437</v>
      </c>
      <c r="I42">
        <f t="shared" si="1"/>
        <v>165</v>
      </c>
      <c r="J42">
        <f t="shared" si="10"/>
        <v>0</v>
      </c>
      <c r="M42">
        <f t="shared" si="3"/>
        <v>0.76804123711340211</v>
      </c>
      <c r="N42">
        <v>1</v>
      </c>
      <c r="O42">
        <v>0.57731958762886593</v>
      </c>
      <c r="P42">
        <v>0.51546391752577314</v>
      </c>
      <c r="Q42">
        <v>0.44329896907216493</v>
      </c>
      <c r="R42">
        <f t="shared" si="4"/>
        <v>0.61169678714859432</v>
      </c>
      <c r="S42">
        <f t="shared" si="5"/>
        <v>0.38194444444444442</v>
      </c>
      <c r="U42">
        <f t="shared" si="6"/>
        <v>0.54259999999999997</v>
      </c>
      <c r="V42">
        <f t="shared" si="7"/>
        <v>2161.7183999999997</v>
      </c>
    </row>
    <row r="43" spans="1:22">
      <c r="A43" s="1">
        <v>41930</v>
      </c>
      <c r="B43">
        <v>76</v>
      </c>
      <c r="C43">
        <v>11853</v>
      </c>
      <c r="D43">
        <f t="shared" si="8"/>
        <v>1380</v>
      </c>
      <c r="E43">
        <v>2591</v>
      </c>
      <c r="F43">
        <f t="shared" si="9"/>
        <v>121</v>
      </c>
      <c r="G43">
        <v>26</v>
      </c>
      <c r="H43">
        <f t="shared" si="0"/>
        <v>1380</v>
      </c>
      <c r="I43">
        <f t="shared" si="1"/>
        <v>121</v>
      </c>
      <c r="J43">
        <f t="shared" si="10"/>
        <v>1</v>
      </c>
      <c r="M43">
        <f t="shared" si="3"/>
        <v>0.39175257731958762</v>
      </c>
      <c r="N43">
        <v>0.76804123711340211</v>
      </c>
      <c r="O43">
        <v>1</v>
      </c>
      <c r="P43">
        <v>0.57731958762886593</v>
      </c>
      <c r="Q43">
        <v>0.51546391752577314</v>
      </c>
      <c r="R43">
        <f t="shared" si="4"/>
        <v>0.34638554216867468</v>
      </c>
      <c r="S43">
        <f t="shared" si="5"/>
        <v>0.28009259259259262</v>
      </c>
      <c r="U43">
        <f t="shared" si="6"/>
        <v>0.41748144329896908</v>
      </c>
      <c r="V43">
        <f t="shared" si="7"/>
        <v>1663.2460701030927</v>
      </c>
    </row>
    <row r="44" spans="1:22">
      <c r="A44" s="1">
        <v>41937</v>
      </c>
      <c r="B44">
        <v>62</v>
      </c>
      <c r="C44">
        <v>13224</v>
      </c>
      <c r="D44">
        <f t="shared" si="8"/>
        <v>1371</v>
      </c>
      <c r="E44">
        <v>2974</v>
      </c>
      <c r="F44">
        <f t="shared" si="9"/>
        <v>383</v>
      </c>
      <c r="G44">
        <v>30</v>
      </c>
      <c r="H44">
        <f t="shared" si="0"/>
        <v>1371</v>
      </c>
      <c r="I44">
        <f t="shared" si="1"/>
        <v>383</v>
      </c>
      <c r="J44">
        <f t="shared" si="10"/>
        <v>4</v>
      </c>
      <c r="M44">
        <f t="shared" si="3"/>
        <v>0.31958762886597936</v>
      </c>
      <c r="N44">
        <v>0.39175257731958762</v>
      </c>
      <c r="O44">
        <v>0.76804123711340211</v>
      </c>
      <c r="P44">
        <v>1</v>
      </c>
      <c r="Q44">
        <v>0.57731958762886593</v>
      </c>
      <c r="R44">
        <f t="shared" si="4"/>
        <v>0.34412650602409639</v>
      </c>
      <c r="S44">
        <f t="shared" si="5"/>
        <v>0.88657407407407407</v>
      </c>
      <c r="U44">
        <f t="shared" si="6"/>
        <v>0.21451134020618556</v>
      </c>
      <c r="V44">
        <f t="shared" si="7"/>
        <v>854.61317938144327</v>
      </c>
    </row>
    <row r="45" spans="1:22">
      <c r="A45" s="1">
        <v>41944</v>
      </c>
      <c r="B45">
        <v>48</v>
      </c>
      <c r="C45">
        <v>14587</v>
      </c>
      <c r="D45">
        <f t="shared" si="8"/>
        <v>1363</v>
      </c>
      <c r="E45">
        <v>3145</v>
      </c>
      <c r="F45">
        <f t="shared" si="9"/>
        <v>171</v>
      </c>
      <c r="G45">
        <v>30</v>
      </c>
      <c r="H45">
        <f t="shared" si="0"/>
        <v>1363</v>
      </c>
      <c r="I45">
        <f t="shared" si="1"/>
        <v>171</v>
      </c>
      <c r="J45">
        <f t="shared" si="10"/>
        <v>0</v>
      </c>
      <c r="M45">
        <f t="shared" si="3"/>
        <v>0.24742268041237114</v>
      </c>
      <c r="N45">
        <v>0.31958762886597936</v>
      </c>
      <c r="O45">
        <v>0.39175257731958762</v>
      </c>
      <c r="P45">
        <v>0.76804123711340211</v>
      </c>
      <c r="Q45">
        <v>1</v>
      </c>
      <c r="R45">
        <f t="shared" si="4"/>
        <v>0.34211847389558231</v>
      </c>
      <c r="S45">
        <f t="shared" si="5"/>
        <v>0.39583333333333331</v>
      </c>
      <c r="U45">
        <f t="shared" si="6"/>
        <v>0.17558556701030928</v>
      </c>
      <c r="V45">
        <f t="shared" si="7"/>
        <v>699.53289896907222</v>
      </c>
    </row>
    <row r="46" spans="1:22">
      <c r="A46" s="1">
        <v>41951</v>
      </c>
      <c r="B46">
        <v>32</v>
      </c>
      <c r="C46">
        <v>15750</v>
      </c>
      <c r="D46">
        <f t="shared" si="8"/>
        <v>1163</v>
      </c>
      <c r="E46">
        <v>3242</v>
      </c>
      <c r="F46">
        <f t="shared" si="9"/>
        <v>97</v>
      </c>
      <c r="G46">
        <v>31</v>
      </c>
      <c r="H46">
        <f t="shared" si="0"/>
        <v>1163</v>
      </c>
      <c r="I46">
        <f t="shared" si="1"/>
        <v>97</v>
      </c>
      <c r="J46">
        <f t="shared" si="10"/>
        <v>1</v>
      </c>
      <c r="M46">
        <f t="shared" si="3"/>
        <v>0.16494845360824742</v>
      </c>
      <c r="N46">
        <v>0.24742268041237114</v>
      </c>
      <c r="O46">
        <v>0.31958762886597936</v>
      </c>
      <c r="P46">
        <v>0.39175257731958762</v>
      </c>
      <c r="Q46">
        <v>0.76804123711340211</v>
      </c>
      <c r="R46">
        <f t="shared" si="4"/>
        <v>0.29191767068273095</v>
      </c>
      <c r="S46">
        <f t="shared" si="5"/>
        <v>0.22453703703703703</v>
      </c>
      <c r="U46">
        <f t="shared" si="6"/>
        <v>0.13665979381443299</v>
      </c>
      <c r="V46">
        <f t="shared" si="7"/>
        <v>544.45261855670105</v>
      </c>
    </row>
    <row r="47" spans="1:22">
      <c r="A47" s="1">
        <v>41972</v>
      </c>
      <c r="B47">
        <v>45</v>
      </c>
      <c r="C47">
        <v>16786</v>
      </c>
      <c r="D47">
        <f t="shared" si="8"/>
        <v>1036</v>
      </c>
      <c r="E47">
        <v>3287</v>
      </c>
      <c r="F47">
        <f t="shared" si="9"/>
        <v>45</v>
      </c>
      <c r="G47">
        <v>31</v>
      </c>
      <c r="H47">
        <f t="shared" si="0"/>
        <v>1036</v>
      </c>
      <c r="I47">
        <f t="shared" si="1"/>
        <v>45</v>
      </c>
      <c r="J47">
        <f t="shared" si="10"/>
        <v>0</v>
      </c>
      <c r="M47">
        <f t="shared" si="3"/>
        <v>0.23195876288659795</v>
      </c>
      <c r="N47">
        <v>0.16494845360824742</v>
      </c>
      <c r="O47">
        <v>0.24742268041237114</v>
      </c>
      <c r="P47">
        <v>0.31958762886597936</v>
      </c>
      <c r="Q47">
        <v>0.39175257731958762</v>
      </c>
      <c r="R47">
        <f t="shared" si="4"/>
        <v>0.26004016064257029</v>
      </c>
      <c r="S47">
        <f t="shared" si="5"/>
        <v>0.10416666666666667</v>
      </c>
      <c r="U47">
        <f t="shared" si="6"/>
        <v>9.2173195876288652E-2</v>
      </c>
      <c r="V47">
        <f t="shared" si="7"/>
        <v>367.21801237113397</v>
      </c>
    </row>
    <row r="48" spans="1:22">
      <c r="A48" s="1">
        <v>41979</v>
      </c>
      <c r="B48">
        <v>7</v>
      </c>
      <c r="C48">
        <v>20770</v>
      </c>
      <c r="D48">
        <f t="shared" si="8"/>
        <v>3984</v>
      </c>
      <c r="E48">
        <v>3675</v>
      </c>
      <c r="F48">
        <f t="shared" si="9"/>
        <v>388</v>
      </c>
      <c r="G48">
        <v>31</v>
      </c>
      <c r="H48">
        <f t="shared" si="0"/>
        <v>3984</v>
      </c>
      <c r="I48">
        <f t="shared" si="1"/>
        <v>388</v>
      </c>
      <c r="J48">
        <f t="shared" ref="J48:J51" si="11">G48-G47</f>
        <v>0</v>
      </c>
      <c r="M48">
        <f t="shared" si="3"/>
        <v>3.608247422680412E-2</v>
      </c>
      <c r="N48">
        <v>0.23195876288659795</v>
      </c>
      <c r="O48">
        <v>0.16494845360824742</v>
      </c>
      <c r="P48">
        <v>0.24742268041237114</v>
      </c>
      <c r="Q48">
        <v>0.31958762886597936</v>
      </c>
      <c r="R48">
        <f t="shared" si="4"/>
        <v>1</v>
      </c>
      <c r="S48">
        <f t="shared" si="5"/>
        <v>0.89814814814814814</v>
      </c>
      <c r="U48">
        <f t="shared" si="6"/>
        <v>0.12831855670103093</v>
      </c>
      <c r="V48">
        <f t="shared" si="7"/>
        <v>511.2211298969072</v>
      </c>
    </row>
    <row r="49" spans="1:22">
      <c r="A49" s="1">
        <v>41993</v>
      </c>
      <c r="B49">
        <v>11</v>
      </c>
      <c r="C49">
        <v>22449</v>
      </c>
      <c r="D49">
        <f t="shared" si="8"/>
        <v>1679</v>
      </c>
      <c r="E49">
        <v>3732</v>
      </c>
      <c r="F49">
        <f t="shared" si="9"/>
        <v>57</v>
      </c>
      <c r="G49">
        <v>31</v>
      </c>
      <c r="H49">
        <f t="shared" si="0"/>
        <v>1679</v>
      </c>
      <c r="I49">
        <f t="shared" si="1"/>
        <v>57</v>
      </c>
      <c r="J49">
        <f t="shared" si="11"/>
        <v>0</v>
      </c>
      <c r="M49">
        <f t="shared" si="3"/>
        <v>5.6701030927835051E-2</v>
      </c>
      <c r="N49">
        <v>3.608247422680412E-2</v>
      </c>
      <c r="O49">
        <v>0.23195876288659795</v>
      </c>
      <c r="P49">
        <v>0.16494845360824742</v>
      </c>
      <c r="Q49">
        <v>0.24742268041237114</v>
      </c>
      <c r="R49">
        <f t="shared" si="4"/>
        <v>0.42143574297188757</v>
      </c>
      <c r="S49">
        <f t="shared" si="5"/>
        <v>0.13194444444444445</v>
      </c>
      <c r="U49">
        <f t="shared" si="6"/>
        <v>2.2662886597938144E-2</v>
      </c>
      <c r="V49">
        <f t="shared" si="7"/>
        <v>90.288940206185558</v>
      </c>
    </row>
    <row r="50" spans="1:22">
      <c r="A50" s="1">
        <v>42007</v>
      </c>
      <c r="B50">
        <v>27</v>
      </c>
      <c r="C50">
        <v>24110</v>
      </c>
      <c r="D50">
        <f t="shared" si="8"/>
        <v>1661</v>
      </c>
      <c r="E50">
        <v>4164</v>
      </c>
      <c r="F50">
        <f t="shared" si="9"/>
        <v>432</v>
      </c>
      <c r="G50">
        <v>31</v>
      </c>
      <c r="H50">
        <f t="shared" si="0"/>
        <v>1661</v>
      </c>
      <c r="I50">
        <f t="shared" si="1"/>
        <v>432</v>
      </c>
      <c r="J50">
        <f t="shared" si="11"/>
        <v>0</v>
      </c>
      <c r="M50">
        <f t="shared" si="3"/>
        <v>0.13917525773195877</v>
      </c>
      <c r="N50">
        <v>5.6701030927835051E-2</v>
      </c>
      <c r="O50">
        <v>3.608247422680412E-2</v>
      </c>
      <c r="P50">
        <v>0.23195876288659795</v>
      </c>
      <c r="Q50">
        <v>0.16494845360824742</v>
      </c>
      <c r="R50">
        <f t="shared" si="4"/>
        <v>0.41691767068273095</v>
      </c>
      <c r="S50">
        <f t="shared" si="5"/>
        <v>1</v>
      </c>
      <c r="U50">
        <f t="shared" si="6"/>
        <v>3.3784536082474226E-2</v>
      </c>
      <c r="V50">
        <f t="shared" si="7"/>
        <v>134.59759175257733</v>
      </c>
    </row>
    <row r="51" spans="1:22">
      <c r="A51" s="1">
        <v>42008</v>
      </c>
      <c r="B51">
        <v>12</v>
      </c>
      <c r="C51">
        <v>24349</v>
      </c>
      <c r="D51">
        <f t="shared" si="8"/>
        <v>239</v>
      </c>
      <c r="E51">
        <v>4239</v>
      </c>
      <c r="F51">
        <f t="shared" si="9"/>
        <v>75</v>
      </c>
      <c r="G51">
        <v>31</v>
      </c>
      <c r="H51">
        <f t="shared" si="0"/>
        <v>239</v>
      </c>
      <c r="I51">
        <f t="shared" si="1"/>
        <v>75</v>
      </c>
      <c r="J51">
        <f t="shared" si="11"/>
        <v>0</v>
      </c>
      <c r="M51">
        <f t="shared" si="3"/>
        <v>6.1855670103092786E-2</v>
      </c>
      <c r="N51">
        <v>0.13917525773195877</v>
      </c>
      <c r="O51">
        <v>5.6701030927835051E-2</v>
      </c>
      <c r="P51">
        <v>3.608247422680412E-2</v>
      </c>
      <c r="Q51">
        <v>0.23195876288659795</v>
      </c>
      <c r="R51">
        <f t="shared" si="4"/>
        <v>5.9989959839357426E-2</v>
      </c>
      <c r="S51">
        <f t="shared" si="5"/>
        <v>0.1736111111111111</v>
      </c>
      <c r="U51">
        <f t="shared" si="6"/>
        <v>7.8271134020618555E-2</v>
      </c>
      <c r="V51">
        <f t="shared" si="7"/>
        <v>311.8321979381443</v>
      </c>
    </row>
    <row r="52" spans="1:22">
      <c r="N52">
        <v>6.1855670103092786E-2</v>
      </c>
      <c r="O52">
        <v>0.13917525773195877</v>
      </c>
      <c r="P52">
        <v>5.6701030927835051E-2</v>
      </c>
      <c r="Q52">
        <v>3.608247422680412E-2</v>
      </c>
    </row>
    <row r="53" spans="1:22">
      <c r="O53">
        <v>6.1855670103092786E-2</v>
      </c>
      <c r="P53">
        <v>0.13917525773195877</v>
      </c>
      <c r="Q53">
        <v>5.6701030927835051E-2</v>
      </c>
    </row>
    <row r="54" spans="1:22">
      <c r="P54">
        <v>6.1855670103092786E-2</v>
      </c>
      <c r="Q54">
        <v>0.13917525773195877</v>
      </c>
    </row>
    <row r="55" spans="1:22">
      <c r="Q55">
        <v>6.1855670103092786E-2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workspace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Mauricio Santillana</cp:lastModifiedBy>
  <dcterms:created xsi:type="dcterms:W3CDTF">2015-01-22T21:04:46Z</dcterms:created>
  <dcterms:modified xsi:type="dcterms:W3CDTF">2015-01-26T18:45:22Z</dcterms:modified>
</cp:coreProperties>
</file>