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esley\Documents\GitHub\Modelling-Disease-with-Twitter\"/>
    </mc:Choice>
  </mc:AlternateContent>
  <bookViews>
    <workbookView xWindow="0" yWindow="0" windowWidth="19200" windowHeight="9968" firstSheet="3" activeTab="3"/>
  </bookViews>
  <sheets>
    <sheet name="analysis" sheetId="1" r:id="rId1"/>
    <sheet name="workspace and results" sheetId="2" r:id="rId2"/>
    <sheet name="keywordsCleaned" sheetId="4" r:id="rId3"/>
    <sheet name="uniqueUsersCleaned" sheetId="3" r:id="rId4"/>
    <sheet name="uniqueUserRatiosCleaned" sheetId="5" r:id="rId5"/>
    <sheet name="totalTweetsCleaned" sheetId="6" r:id="rId6"/>
    <sheet name="keywordsTotalRatioCleaned" sheetId="7" r:id="rId7"/>
  </sheets>
  <calcPr calcId="152511"/>
</workbook>
</file>

<file path=xl/calcChain.xml><?xml version="1.0" encoding="utf-8"?>
<calcChain xmlns="http://schemas.openxmlformats.org/spreadsheetml/2006/main">
  <c r="C51" i="5" l="1"/>
  <c r="C51" i="4"/>
  <c r="C51" i="7" s="1"/>
  <c r="C51" i="6"/>
  <c r="C3" i="7" l="1"/>
  <c r="D3" i="7"/>
  <c r="E3" i="7"/>
  <c r="F3" i="7"/>
  <c r="G3" i="7"/>
  <c r="H3" i="7"/>
  <c r="I3" i="7"/>
  <c r="J3" i="7"/>
  <c r="K3" i="7"/>
  <c r="L3" i="7"/>
  <c r="M3" i="7"/>
  <c r="N3" i="7"/>
  <c r="O3" i="7"/>
  <c r="P3" i="7"/>
  <c r="C4" i="7"/>
  <c r="D4" i="7"/>
  <c r="E4" i="7"/>
  <c r="F4" i="7"/>
  <c r="G4" i="7"/>
  <c r="H4" i="7"/>
  <c r="I4" i="7"/>
  <c r="J4" i="7"/>
  <c r="K4" i="7"/>
  <c r="L4" i="7"/>
  <c r="M4" i="7"/>
  <c r="N4" i="7"/>
  <c r="O4" i="7"/>
  <c r="P4" i="7"/>
  <c r="C5" i="7"/>
  <c r="D5" i="7"/>
  <c r="E5" i="7"/>
  <c r="F5" i="7"/>
  <c r="G5" i="7"/>
  <c r="H5" i="7"/>
  <c r="I5" i="7"/>
  <c r="J5" i="7"/>
  <c r="K5" i="7"/>
  <c r="L5" i="7"/>
  <c r="M5" i="7"/>
  <c r="N5" i="7"/>
  <c r="O5" i="7"/>
  <c r="P5" i="7"/>
  <c r="C6" i="7"/>
  <c r="D6" i="7"/>
  <c r="E6" i="7"/>
  <c r="F6" i="7"/>
  <c r="G6" i="7"/>
  <c r="H6" i="7"/>
  <c r="I6" i="7"/>
  <c r="J6" i="7"/>
  <c r="K6" i="7"/>
  <c r="L6" i="7"/>
  <c r="M6" i="7"/>
  <c r="N6" i="7"/>
  <c r="O6" i="7"/>
  <c r="P6" i="7"/>
  <c r="C7" i="7"/>
  <c r="D7" i="7"/>
  <c r="E7" i="7"/>
  <c r="F7" i="7"/>
  <c r="G7" i="7"/>
  <c r="H7" i="7"/>
  <c r="I7" i="7"/>
  <c r="J7" i="7"/>
  <c r="K7" i="7"/>
  <c r="L7" i="7"/>
  <c r="M7" i="7"/>
  <c r="N7" i="7"/>
  <c r="O7" i="7"/>
  <c r="P7" i="7"/>
  <c r="C8" i="7"/>
  <c r="D8" i="7"/>
  <c r="E8" i="7"/>
  <c r="F8" i="7"/>
  <c r="G8" i="7"/>
  <c r="H8" i="7"/>
  <c r="I8" i="7"/>
  <c r="J8" i="7"/>
  <c r="K8" i="7"/>
  <c r="L8" i="7"/>
  <c r="M8" i="7"/>
  <c r="N8" i="7"/>
  <c r="O8" i="7"/>
  <c r="P8" i="7"/>
  <c r="C9" i="7"/>
  <c r="D9" i="7"/>
  <c r="E9" i="7"/>
  <c r="F9" i="7"/>
  <c r="G9" i="7"/>
  <c r="H9" i="7"/>
  <c r="I9" i="7"/>
  <c r="J9" i="7"/>
  <c r="K9" i="7"/>
  <c r="L9" i="7"/>
  <c r="M9" i="7"/>
  <c r="N9" i="7"/>
  <c r="O9" i="7"/>
  <c r="P9" i="7"/>
  <c r="C10" i="7"/>
  <c r="D10" i="7"/>
  <c r="E10" i="7"/>
  <c r="F10" i="7"/>
  <c r="G10" i="7"/>
  <c r="H10" i="7"/>
  <c r="I10" i="7"/>
  <c r="J10" i="7"/>
  <c r="K10" i="7"/>
  <c r="L10" i="7"/>
  <c r="M10" i="7"/>
  <c r="N10" i="7"/>
  <c r="O10" i="7"/>
  <c r="P10" i="7"/>
  <c r="C11" i="7"/>
  <c r="D11" i="7"/>
  <c r="E11" i="7"/>
  <c r="F11" i="7"/>
  <c r="G11" i="7"/>
  <c r="H11" i="7"/>
  <c r="I11" i="7"/>
  <c r="J11" i="7"/>
  <c r="K11" i="7"/>
  <c r="L11" i="7"/>
  <c r="M11" i="7"/>
  <c r="N11" i="7"/>
  <c r="O11" i="7"/>
  <c r="P11" i="7"/>
  <c r="C12" i="7"/>
  <c r="D12" i="7"/>
  <c r="E12" i="7"/>
  <c r="F12" i="7"/>
  <c r="G12" i="7"/>
  <c r="H12" i="7"/>
  <c r="I12" i="7"/>
  <c r="J12" i="7"/>
  <c r="K12" i="7"/>
  <c r="L12" i="7"/>
  <c r="M12" i="7"/>
  <c r="N12" i="7"/>
  <c r="O12" i="7"/>
  <c r="P12" i="7"/>
  <c r="C13" i="7"/>
  <c r="D13" i="7"/>
  <c r="E13" i="7"/>
  <c r="F13" i="7"/>
  <c r="G13" i="7"/>
  <c r="H13" i="7"/>
  <c r="I13" i="7"/>
  <c r="J13" i="7"/>
  <c r="K13" i="7"/>
  <c r="L13" i="7"/>
  <c r="M13" i="7"/>
  <c r="N13" i="7"/>
  <c r="O13" i="7"/>
  <c r="P13" i="7"/>
  <c r="C14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C16" i="7"/>
  <c r="D16" i="7"/>
  <c r="E16" i="7"/>
  <c r="F16" i="7"/>
  <c r="G16" i="7"/>
  <c r="H16" i="7"/>
  <c r="I16" i="7"/>
  <c r="J16" i="7"/>
  <c r="K16" i="7"/>
  <c r="L16" i="7"/>
  <c r="M16" i="7"/>
  <c r="N16" i="7"/>
  <c r="O16" i="7"/>
  <c r="P16" i="7"/>
  <c r="C17" i="7"/>
  <c r="D17" i="7"/>
  <c r="E17" i="7"/>
  <c r="F17" i="7"/>
  <c r="G17" i="7"/>
  <c r="H17" i="7"/>
  <c r="I17" i="7"/>
  <c r="J17" i="7"/>
  <c r="K17" i="7"/>
  <c r="L17" i="7"/>
  <c r="M17" i="7"/>
  <c r="N17" i="7"/>
  <c r="O17" i="7"/>
  <c r="P17" i="7"/>
  <c r="C18" i="7"/>
  <c r="D18" i="7"/>
  <c r="E18" i="7"/>
  <c r="F18" i="7"/>
  <c r="G18" i="7"/>
  <c r="H18" i="7"/>
  <c r="I18" i="7"/>
  <c r="J18" i="7"/>
  <c r="K18" i="7"/>
  <c r="L18" i="7"/>
  <c r="M18" i="7"/>
  <c r="N18" i="7"/>
  <c r="O18" i="7"/>
  <c r="P18" i="7"/>
  <c r="C19" i="7"/>
  <c r="D19" i="7"/>
  <c r="E19" i="7"/>
  <c r="F19" i="7"/>
  <c r="G19" i="7"/>
  <c r="H19" i="7"/>
  <c r="I19" i="7"/>
  <c r="J19" i="7"/>
  <c r="K19" i="7"/>
  <c r="L19" i="7"/>
  <c r="M19" i="7"/>
  <c r="N19" i="7"/>
  <c r="O19" i="7"/>
  <c r="P19" i="7"/>
  <c r="C20" i="7"/>
  <c r="D20" i="7"/>
  <c r="E20" i="7"/>
  <c r="F20" i="7"/>
  <c r="G20" i="7"/>
  <c r="H20" i="7"/>
  <c r="I20" i="7"/>
  <c r="J20" i="7"/>
  <c r="K20" i="7"/>
  <c r="L20" i="7"/>
  <c r="M20" i="7"/>
  <c r="N20" i="7"/>
  <c r="O20" i="7"/>
  <c r="P20" i="7"/>
  <c r="C21" i="7"/>
  <c r="D21" i="7"/>
  <c r="E21" i="7"/>
  <c r="F21" i="7"/>
  <c r="G21" i="7"/>
  <c r="H21" i="7"/>
  <c r="I21" i="7"/>
  <c r="J21" i="7"/>
  <c r="K21" i="7"/>
  <c r="L21" i="7"/>
  <c r="M21" i="7"/>
  <c r="N21" i="7"/>
  <c r="O21" i="7"/>
  <c r="P21" i="7"/>
  <c r="C22" i="7"/>
  <c r="D22" i="7"/>
  <c r="E22" i="7"/>
  <c r="F22" i="7"/>
  <c r="G22" i="7"/>
  <c r="H22" i="7"/>
  <c r="I22" i="7"/>
  <c r="J22" i="7"/>
  <c r="K22" i="7"/>
  <c r="L22" i="7"/>
  <c r="M22" i="7"/>
  <c r="N22" i="7"/>
  <c r="O22" i="7"/>
  <c r="P22" i="7"/>
  <c r="C23" i="7"/>
  <c r="D23" i="7"/>
  <c r="E23" i="7"/>
  <c r="F23" i="7"/>
  <c r="G23" i="7"/>
  <c r="H23" i="7"/>
  <c r="I23" i="7"/>
  <c r="J23" i="7"/>
  <c r="K23" i="7"/>
  <c r="L23" i="7"/>
  <c r="M23" i="7"/>
  <c r="N23" i="7"/>
  <c r="O23" i="7"/>
  <c r="P23" i="7"/>
  <c r="C24" i="7"/>
  <c r="D24" i="7"/>
  <c r="E24" i="7"/>
  <c r="F24" i="7"/>
  <c r="G24" i="7"/>
  <c r="H24" i="7"/>
  <c r="I24" i="7"/>
  <c r="J24" i="7"/>
  <c r="K24" i="7"/>
  <c r="L24" i="7"/>
  <c r="M24" i="7"/>
  <c r="N24" i="7"/>
  <c r="O24" i="7"/>
  <c r="P24" i="7"/>
  <c r="C25" i="7"/>
  <c r="D25" i="7"/>
  <c r="E25" i="7"/>
  <c r="F25" i="7"/>
  <c r="G25" i="7"/>
  <c r="H25" i="7"/>
  <c r="I25" i="7"/>
  <c r="J25" i="7"/>
  <c r="K25" i="7"/>
  <c r="L25" i="7"/>
  <c r="M25" i="7"/>
  <c r="N25" i="7"/>
  <c r="O25" i="7"/>
  <c r="P25" i="7"/>
  <c r="C26" i="7"/>
  <c r="D26" i="7"/>
  <c r="E26" i="7"/>
  <c r="F26" i="7"/>
  <c r="G26" i="7"/>
  <c r="H26" i="7"/>
  <c r="I26" i="7"/>
  <c r="J26" i="7"/>
  <c r="K26" i="7"/>
  <c r="L26" i="7"/>
  <c r="M26" i="7"/>
  <c r="N26" i="7"/>
  <c r="O26" i="7"/>
  <c r="P26" i="7"/>
  <c r="C27" i="7"/>
  <c r="D27" i="7"/>
  <c r="E27" i="7"/>
  <c r="F27" i="7"/>
  <c r="G27" i="7"/>
  <c r="H27" i="7"/>
  <c r="I27" i="7"/>
  <c r="J27" i="7"/>
  <c r="K27" i="7"/>
  <c r="L27" i="7"/>
  <c r="M27" i="7"/>
  <c r="N27" i="7"/>
  <c r="O27" i="7"/>
  <c r="P27" i="7"/>
  <c r="C28" i="7"/>
  <c r="D28" i="7"/>
  <c r="E28" i="7"/>
  <c r="F28" i="7"/>
  <c r="G28" i="7"/>
  <c r="H28" i="7"/>
  <c r="I28" i="7"/>
  <c r="J28" i="7"/>
  <c r="K28" i="7"/>
  <c r="L28" i="7"/>
  <c r="M28" i="7"/>
  <c r="N28" i="7"/>
  <c r="O28" i="7"/>
  <c r="P28" i="7"/>
  <c r="C29" i="7"/>
  <c r="D29" i="7"/>
  <c r="E29" i="7"/>
  <c r="F29" i="7"/>
  <c r="G29" i="7"/>
  <c r="H29" i="7"/>
  <c r="I29" i="7"/>
  <c r="J29" i="7"/>
  <c r="K29" i="7"/>
  <c r="L29" i="7"/>
  <c r="M29" i="7"/>
  <c r="N29" i="7"/>
  <c r="O29" i="7"/>
  <c r="P29" i="7"/>
  <c r="C30" i="7"/>
  <c r="D30" i="7"/>
  <c r="E30" i="7"/>
  <c r="F30" i="7"/>
  <c r="G30" i="7"/>
  <c r="H30" i="7"/>
  <c r="I30" i="7"/>
  <c r="J30" i="7"/>
  <c r="K30" i="7"/>
  <c r="L30" i="7"/>
  <c r="M30" i="7"/>
  <c r="N30" i="7"/>
  <c r="O30" i="7"/>
  <c r="P30" i="7"/>
  <c r="C31" i="7"/>
  <c r="D31" i="7"/>
  <c r="E31" i="7"/>
  <c r="F31" i="7"/>
  <c r="G31" i="7"/>
  <c r="H31" i="7"/>
  <c r="I31" i="7"/>
  <c r="J31" i="7"/>
  <c r="K31" i="7"/>
  <c r="L31" i="7"/>
  <c r="M31" i="7"/>
  <c r="N31" i="7"/>
  <c r="O31" i="7"/>
  <c r="P31" i="7"/>
  <c r="C32" i="7"/>
  <c r="D32" i="7"/>
  <c r="E32" i="7"/>
  <c r="F32" i="7"/>
  <c r="G32" i="7"/>
  <c r="H32" i="7"/>
  <c r="I32" i="7"/>
  <c r="J32" i="7"/>
  <c r="K32" i="7"/>
  <c r="L32" i="7"/>
  <c r="M32" i="7"/>
  <c r="N32" i="7"/>
  <c r="O32" i="7"/>
  <c r="P32" i="7"/>
  <c r="C33" i="7"/>
  <c r="D33" i="7"/>
  <c r="E33" i="7"/>
  <c r="F33" i="7"/>
  <c r="G33" i="7"/>
  <c r="H33" i="7"/>
  <c r="I33" i="7"/>
  <c r="J33" i="7"/>
  <c r="K33" i="7"/>
  <c r="L33" i="7"/>
  <c r="M33" i="7"/>
  <c r="N33" i="7"/>
  <c r="O33" i="7"/>
  <c r="P33" i="7"/>
  <c r="C34" i="7"/>
  <c r="D34" i="7"/>
  <c r="E34" i="7"/>
  <c r="F34" i="7"/>
  <c r="G34" i="7"/>
  <c r="H34" i="7"/>
  <c r="I34" i="7"/>
  <c r="J34" i="7"/>
  <c r="K34" i="7"/>
  <c r="L34" i="7"/>
  <c r="M34" i="7"/>
  <c r="N34" i="7"/>
  <c r="O34" i="7"/>
  <c r="P34" i="7"/>
  <c r="C35" i="7"/>
  <c r="D35" i="7"/>
  <c r="E35" i="7"/>
  <c r="F35" i="7"/>
  <c r="G35" i="7"/>
  <c r="H35" i="7"/>
  <c r="I35" i="7"/>
  <c r="J35" i="7"/>
  <c r="K35" i="7"/>
  <c r="L35" i="7"/>
  <c r="M35" i="7"/>
  <c r="N35" i="7"/>
  <c r="O35" i="7"/>
  <c r="P35" i="7"/>
  <c r="C36" i="7"/>
  <c r="D36" i="7"/>
  <c r="E36" i="7"/>
  <c r="F36" i="7"/>
  <c r="G36" i="7"/>
  <c r="H36" i="7"/>
  <c r="I36" i="7"/>
  <c r="J36" i="7"/>
  <c r="K36" i="7"/>
  <c r="L36" i="7"/>
  <c r="M36" i="7"/>
  <c r="N36" i="7"/>
  <c r="O36" i="7"/>
  <c r="P36" i="7"/>
  <c r="C37" i="7"/>
  <c r="D37" i="7"/>
  <c r="E37" i="7"/>
  <c r="F37" i="7"/>
  <c r="G37" i="7"/>
  <c r="H37" i="7"/>
  <c r="I37" i="7"/>
  <c r="J37" i="7"/>
  <c r="K37" i="7"/>
  <c r="L37" i="7"/>
  <c r="M37" i="7"/>
  <c r="N37" i="7"/>
  <c r="O37" i="7"/>
  <c r="P37" i="7"/>
  <c r="C38" i="7"/>
  <c r="D38" i="7"/>
  <c r="E38" i="7"/>
  <c r="F38" i="7"/>
  <c r="G38" i="7"/>
  <c r="H38" i="7"/>
  <c r="I38" i="7"/>
  <c r="J38" i="7"/>
  <c r="K38" i="7"/>
  <c r="L38" i="7"/>
  <c r="M38" i="7"/>
  <c r="N38" i="7"/>
  <c r="O38" i="7"/>
  <c r="P38" i="7"/>
  <c r="C39" i="7"/>
  <c r="D39" i="7"/>
  <c r="E39" i="7"/>
  <c r="F39" i="7"/>
  <c r="G39" i="7"/>
  <c r="H39" i="7"/>
  <c r="I39" i="7"/>
  <c r="J39" i="7"/>
  <c r="K39" i="7"/>
  <c r="L39" i="7"/>
  <c r="M39" i="7"/>
  <c r="N39" i="7"/>
  <c r="O39" i="7"/>
  <c r="P39" i="7"/>
  <c r="C40" i="7"/>
  <c r="D40" i="7"/>
  <c r="E40" i="7"/>
  <c r="F40" i="7"/>
  <c r="G40" i="7"/>
  <c r="H40" i="7"/>
  <c r="I40" i="7"/>
  <c r="J40" i="7"/>
  <c r="K40" i="7"/>
  <c r="L40" i="7"/>
  <c r="M40" i="7"/>
  <c r="N40" i="7"/>
  <c r="O40" i="7"/>
  <c r="P40" i="7"/>
  <c r="C41" i="7"/>
  <c r="D41" i="7"/>
  <c r="E41" i="7"/>
  <c r="F41" i="7"/>
  <c r="G41" i="7"/>
  <c r="H41" i="7"/>
  <c r="I41" i="7"/>
  <c r="J41" i="7"/>
  <c r="K41" i="7"/>
  <c r="L41" i="7"/>
  <c r="M41" i="7"/>
  <c r="N41" i="7"/>
  <c r="O41" i="7"/>
  <c r="P41" i="7"/>
  <c r="C42" i="7"/>
  <c r="D42" i="7"/>
  <c r="E42" i="7"/>
  <c r="F42" i="7"/>
  <c r="G42" i="7"/>
  <c r="H42" i="7"/>
  <c r="I42" i="7"/>
  <c r="J42" i="7"/>
  <c r="K42" i="7"/>
  <c r="L42" i="7"/>
  <c r="M42" i="7"/>
  <c r="N42" i="7"/>
  <c r="O42" i="7"/>
  <c r="P42" i="7"/>
  <c r="C43" i="7"/>
  <c r="D43" i="7"/>
  <c r="E43" i="7"/>
  <c r="F43" i="7"/>
  <c r="G43" i="7"/>
  <c r="H43" i="7"/>
  <c r="I43" i="7"/>
  <c r="J43" i="7"/>
  <c r="K43" i="7"/>
  <c r="L43" i="7"/>
  <c r="M43" i="7"/>
  <c r="N43" i="7"/>
  <c r="O43" i="7"/>
  <c r="P43" i="7"/>
  <c r="C44" i="7"/>
  <c r="D44" i="7"/>
  <c r="E44" i="7"/>
  <c r="F44" i="7"/>
  <c r="G44" i="7"/>
  <c r="H44" i="7"/>
  <c r="I44" i="7"/>
  <c r="J44" i="7"/>
  <c r="K44" i="7"/>
  <c r="L44" i="7"/>
  <c r="M44" i="7"/>
  <c r="N44" i="7"/>
  <c r="O44" i="7"/>
  <c r="P44" i="7"/>
  <c r="C45" i="7"/>
  <c r="D45" i="7"/>
  <c r="E45" i="7"/>
  <c r="F45" i="7"/>
  <c r="G45" i="7"/>
  <c r="H45" i="7"/>
  <c r="I45" i="7"/>
  <c r="J45" i="7"/>
  <c r="K45" i="7"/>
  <c r="L45" i="7"/>
  <c r="M45" i="7"/>
  <c r="N45" i="7"/>
  <c r="O45" i="7"/>
  <c r="P45" i="7"/>
  <c r="C46" i="7"/>
  <c r="D46" i="7"/>
  <c r="E46" i="7"/>
  <c r="F46" i="7"/>
  <c r="G46" i="7"/>
  <c r="H46" i="7"/>
  <c r="I46" i="7"/>
  <c r="J46" i="7"/>
  <c r="K46" i="7"/>
  <c r="L46" i="7"/>
  <c r="M46" i="7"/>
  <c r="N46" i="7"/>
  <c r="O46" i="7"/>
  <c r="P46" i="7"/>
  <c r="C47" i="7"/>
  <c r="D47" i="7"/>
  <c r="E47" i="7"/>
  <c r="F47" i="7"/>
  <c r="G47" i="7"/>
  <c r="H47" i="7"/>
  <c r="I47" i="7"/>
  <c r="J47" i="7"/>
  <c r="K47" i="7"/>
  <c r="L47" i="7"/>
  <c r="M47" i="7"/>
  <c r="N47" i="7"/>
  <c r="O47" i="7"/>
  <c r="P47" i="7"/>
  <c r="C48" i="7"/>
  <c r="D48" i="7"/>
  <c r="E48" i="7"/>
  <c r="F48" i="7"/>
  <c r="G48" i="7"/>
  <c r="H48" i="7"/>
  <c r="I48" i="7"/>
  <c r="J48" i="7"/>
  <c r="K48" i="7"/>
  <c r="L48" i="7"/>
  <c r="M48" i="7"/>
  <c r="N48" i="7"/>
  <c r="O48" i="7"/>
  <c r="P48" i="7"/>
  <c r="C49" i="7"/>
  <c r="D49" i="7"/>
  <c r="E49" i="7"/>
  <c r="F49" i="7"/>
  <c r="G49" i="7"/>
  <c r="H49" i="7"/>
  <c r="I49" i="7"/>
  <c r="J49" i="7"/>
  <c r="K49" i="7"/>
  <c r="L49" i="7"/>
  <c r="M49" i="7"/>
  <c r="N49" i="7"/>
  <c r="O49" i="7"/>
  <c r="P49" i="7"/>
  <c r="C50" i="7"/>
  <c r="D50" i="7"/>
  <c r="E50" i="7"/>
  <c r="F50" i="7"/>
  <c r="G50" i="7"/>
  <c r="H50" i="7"/>
  <c r="I50" i="7"/>
  <c r="J50" i="7"/>
  <c r="K50" i="7"/>
  <c r="L50" i="7"/>
  <c r="M50" i="7"/>
  <c r="N50" i="7"/>
  <c r="O50" i="7"/>
  <c r="P50" i="7"/>
  <c r="D2" i="7"/>
  <c r="E2" i="7"/>
  <c r="F2" i="7"/>
  <c r="G2" i="7"/>
  <c r="H2" i="7"/>
  <c r="I2" i="7"/>
  <c r="J2" i="7"/>
  <c r="K2" i="7"/>
  <c r="L2" i="7"/>
  <c r="M2" i="7"/>
  <c r="N2" i="7"/>
  <c r="O2" i="7"/>
  <c r="P2" i="7"/>
  <c r="C2" i="7"/>
  <c r="C3" i="5" l="1"/>
  <c r="D3" i="5"/>
  <c r="E3" i="5"/>
  <c r="F3" i="5"/>
  <c r="G3" i="5"/>
  <c r="H3" i="5"/>
  <c r="I3" i="5"/>
  <c r="J3" i="5"/>
  <c r="K3" i="5"/>
  <c r="L3" i="5"/>
  <c r="M3" i="5"/>
  <c r="N3" i="5"/>
  <c r="O3" i="5"/>
  <c r="P3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C8" i="5"/>
  <c r="D8" i="5"/>
  <c r="E8" i="5"/>
  <c r="F8" i="5"/>
  <c r="G8" i="5"/>
  <c r="H8" i="5"/>
  <c r="I8" i="5"/>
  <c r="J8" i="5"/>
  <c r="K8" i="5"/>
  <c r="L8" i="5"/>
  <c r="M8" i="5"/>
  <c r="N8" i="5"/>
  <c r="O8" i="5"/>
  <c r="P8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C12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C16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C17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C19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C20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C21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C22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C24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C25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C26" i="5"/>
  <c r="D26" i="5"/>
  <c r="E26" i="5"/>
  <c r="F26" i="5"/>
  <c r="G26" i="5"/>
  <c r="H26" i="5"/>
  <c r="I26" i="5"/>
  <c r="J26" i="5"/>
  <c r="K26" i="5"/>
  <c r="L26" i="5"/>
  <c r="M26" i="5"/>
  <c r="N26" i="5"/>
  <c r="O26" i="5"/>
  <c r="P26" i="5"/>
  <c r="C27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C28" i="5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C29" i="5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C30" i="5"/>
  <c r="D30" i="5"/>
  <c r="E30" i="5"/>
  <c r="F30" i="5"/>
  <c r="G30" i="5"/>
  <c r="H30" i="5"/>
  <c r="I30" i="5"/>
  <c r="J30" i="5"/>
  <c r="K30" i="5"/>
  <c r="L30" i="5"/>
  <c r="M30" i="5"/>
  <c r="N30" i="5"/>
  <c r="O30" i="5"/>
  <c r="P30" i="5"/>
  <c r="C31" i="5"/>
  <c r="D31" i="5"/>
  <c r="E31" i="5"/>
  <c r="F31" i="5"/>
  <c r="G31" i="5"/>
  <c r="H31" i="5"/>
  <c r="I31" i="5"/>
  <c r="J31" i="5"/>
  <c r="K31" i="5"/>
  <c r="L31" i="5"/>
  <c r="M31" i="5"/>
  <c r="N31" i="5"/>
  <c r="O31" i="5"/>
  <c r="P31" i="5"/>
  <c r="C32" i="5"/>
  <c r="D32" i="5"/>
  <c r="E32" i="5"/>
  <c r="F32" i="5"/>
  <c r="G32" i="5"/>
  <c r="H32" i="5"/>
  <c r="I32" i="5"/>
  <c r="J32" i="5"/>
  <c r="K32" i="5"/>
  <c r="L32" i="5"/>
  <c r="M32" i="5"/>
  <c r="N32" i="5"/>
  <c r="O32" i="5"/>
  <c r="P32" i="5"/>
  <c r="C33" i="5"/>
  <c r="D33" i="5"/>
  <c r="E33" i="5"/>
  <c r="F33" i="5"/>
  <c r="G33" i="5"/>
  <c r="H33" i="5"/>
  <c r="I33" i="5"/>
  <c r="J33" i="5"/>
  <c r="K33" i="5"/>
  <c r="L33" i="5"/>
  <c r="M33" i="5"/>
  <c r="N33" i="5"/>
  <c r="O33" i="5"/>
  <c r="P33" i="5"/>
  <c r="C34" i="5"/>
  <c r="D34" i="5"/>
  <c r="E34" i="5"/>
  <c r="F34" i="5"/>
  <c r="G34" i="5"/>
  <c r="H34" i="5"/>
  <c r="I34" i="5"/>
  <c r="J34" i="5"/>
  <c r="K34" i="5"/>
  <c r="L34" i="5"/>
  <c r="M34" i="5"/>
  <c r="N34" i="5"/>
  <c r="O34" i="5"/>
  <c r="P34" i="5"/>
  <c r="C35" i="5"/>
  <c r="D35" i="5"/>
  <c r="E35" i="5"/>
  <c r="F35" i="5"/>
  <c r="G35" i="5"/>
  <c r="H35" i="5"/>
  <c r="I35" i="5"/>
  <c r="J35" i="5"/>
  <c r="K35" i="5"/>
  <c r="L35" i="5"/>
  <c r="M35" i="5"/>
  <c r="N35" i="5"/>
  <c r="O35" i="5"/>
  <c r="P35" i="5"/>
  <c r="C36" i="5"/>
  <c r="D36" i="5"/>
  <c r="E36" i="5"/>
  <c r="F36" i="5"/>
  <c r="G36" i="5"/>
  <c r="H36" i="5"/>
  <c r="I36" i="5"/>
  <c r="J36" i="5"/>
  <c r="K36" i="5"/>
  <c r="L36" i="5"/>
  <c r="M36" i="5"/>
  <c r="N36" i="5"/>
  <c r="O36" i="5"/>
  <c r="P36" i="5"/>
  <c r="C37" i="5"/>
  <c r="D37" i="5"/>
  <c r="E37" i="5"/>
  <c r="F37" i="5"/>
  <c r="G37" i="5"/>
  <c r="H37" i="5"/>
  <c r="I37" i="5"/>
  <c r="J37" i="5"/>
  <c r="K37" i="5"/>
  <c r="L37" i="5"/>
  <c r="M37" i="5"/>
  <c r="N37" i="5"/>
  <c r="O37" i="5"/>
  <c r="P37" i="5"/>
  <c r="C38" i="5"/>
  <c r="D38" i="5"/>
  <c r="E38" i="5"/>
  <c r="F38" i="5"/>
  <c r="G38" i="5"/>
  <c r="H38" i="5"/>
  <c r="I38" i="5"/>
  <c r="J38" i="5"/>
  <c r="K38" i="5"/>
  <c r="L38" i="5"/>
  <c r="M38" i="5"/>
  <c r="N38" i="5"/>
  <c r="O38" i="5"/>
  <c r="P38" i="5"/>
  <c r="C39" i="5"/>
  <c r="D39" i="5"/>
  <c r="E39" i="5"/>
  <c r="F39" i="5"/>
  <c r="G39" i="5"/>
  <c r="H39" i="5"/>
  <c r="I39" i="5"/>
  <c r="J39" i="5"/>
  <c r="K39" i="5"/>
  <c r="L39" i="5"/>
  <c r="M39" i="5"/>
  <c r="N39" i="5"/>
  <c r="O39" i="5"/>
  <c r="P39" i="5"/>
  <c r="C40" i="5"/>
  <c r="D40" i="5"/>
  <c r="E40" i="5"/>
  <c r="F40" i="5"/>
  <c r="G40" i="5"/>
  <c r="H40" i="5"/>
  <c r="I40" i="5"/>
  <c r="J40" i="5"/>
  <c r="K40" i="5"/>
  <c r="L40" i="5"/>
  <c r="M40" i="5"/>
  <c r="N40" i="5"/>
  <c r="O40" i="5"/>
  <c r="P40" i="5"/>
  <c r="C41" i="5"/>
  <c r="D41" i="5"/>
  <c r="E41" i="5"/>
  <c r="F41" i="5"/>
  <c r="G41" i="5"/>
  <c r="H41" i="5"/>
  <c r="I41" i="5"/>
  <c r="J41" i="5"/>
  <c r="K41" i="5"/>
  <c r="L41" i="5"/>
  <c r="M41" i="5"/>
  <c r="N41" i="5"/>
  <c r="O41" i="5"/>
  <c r="P41" i="5"/>
  <c r="C42" i="5"/>
  <c r="D42" i="5"/>
  <c r="E42" i="5"/>
  <c r="F42" i="5"/>
  <c r="G42" i="5"/>
  <c r="H42" i="5"/>
  <c r="I42" i="5"/>
  <c r="J42" i="5"/>
  <c r="K42" i="5"/>
  <c r="L42" i="5"/>
  <c r="M42" i="5"/>
  <c r="N42" i="5"/>
  <c r="O42" i="5"/>
  <c r="P42" i="5"/>
  <c r="C43" i="5"/>
  <c r="D43" i="5"/>
  <c r="E43" i="5"/>
  <c r="F43" i="5"/>
  <c r="G43" i="5"/>
  <c r="H43" i="5"/>
  <c r="I43" i="5"/>
  <c r="J43" i="5"/>
  <c r="K43" i="5"/>
  <c r="L43" i="5"/>
  <c r="M43" i="5"/>
  <c r="N43" i="5"/>
  <c r="O43" i="5"/>
  <c r="P43" i="5"/>
  <c r="C44" i="5"/>
  <c r="D44" i="5"/>
  <c r="E44" i="5"/>
  <c r="F44" i="5"/>
  <c r="G44" i="5"/>
  <c r="H44" i="5"/>
  <c r="I44" i="5"/>
  <c r="J44" i="5"/>
  <c r="K44" i="5"/>
  <c r="L44" i="5"/>
  <c r="M44" i="5"/>
  <c r="N44" i="5"/>
  <c r="O44" i="5"/>
  <c r="P44" i="5"/>
  <c r="C45" i="5"/>
  <c r="D45" i="5"/>
  <c r="E45" i="5"/>
  <c r="F45" i="5"/>
  <c r="G45" i="5"/>
  <c r="H45" i="5"/>
  <c r="I45" i="5"/>
  <c r="J45" i="5"/>
  <c r="K45" i="5"/>
  <c r="L45" i="5"/>
  <c r="M45" i="5"/>
  <c r="N45" i="5"/>
  <c r="O45" i="5"/>
  <c r="P45" i="5"/>
  <c r="C46" i="5"/>
  <c r="D46" i="5"/>
  <c r="E46" i="5"/>
  <c r="F46" i="5"/>
  <c r="G46" i="5"/>
  <c r="H46" i="5"/>
  <c r="I46" i="5"/>
  <c r="J46" i="5"/>
  <c r="K46" i="5"/>
  <c r="L46" i="5"/>
  <c r="M46" i="5"/>
  <c r="N46" i="5"/>
  <c r="O46" i="5"/>
  <c r="P46" i="5"/>
  <c r="C47" i="5"/>
  <c r="D47" i="5"/>
  <c r="E47" i="5"/>
  <c r="F47" i="5"/>
  <c r="G47" i="5"/>
  <c r="H47" i="5"/>
  <c r="I47" i="5"/>
  <c r="J47" i="5"/>
  <c r="K47" i="5"/>
  <c r="L47" i="5"/>
  <c r="M47" i="5"/>
  <c r="N47" i="5"/>
  <c r="O47" i="5"/>
  <c r="P47" i="5"/>
  <c r="C48" i="5"/>
  <c r="D48" i="5"/>
  <c r="E48" i="5"/>
  <c r="F48" i="5"/>
  <c r="G48" i="5"/>
  <c r="H48" i="5"/>
  <c r="I48" i="5"/>
  <c r="J48" i="5"/>
  <c r="K48" i="5"/>
  <c r="L48" i="5"/>
  <c r="M48" i="5"/>
  <c r="N48" i="5"/>
  <c r="O48" i="5"/>
  <c r="P48" i="5"/>
  <c r="C49" i="5"/>
  <c r="D49" i="5"/>
  <c r="E49" i="5"/>
  <c r="F49" i="5"/>
  <c r="G49" i="5"/>
  <c r="H49" i="5"/>
  <c r="I49" i="5"/>
  <c r="J49" i="5"/>
  <c r="K49" i="5"/>
  <c r="L49" i="5"/>
  <c r="M49" i="5"/>
  <c r="N49" i="5"/>
  <c r="O49" i="5"/>
  <c r="P49" i="5"/>
  <c r="C50" i="5"/>
  <c r="D50" i="5"/>
  <c r="E50" i="5"/>
  <c r="F50" i="5"/>
  <c r="G50" i="5"/>
  <c r="H50" i="5"/>
  <c r="I50" i="5"/>
  <c r="J50" i="5"/>
  <c r="K50" i="5"/>
  <c r="L50" i="5"/>
  <c r="M50" i="5"/>
  <c r="N50" i="5"/>
  <c r="O50" i="5"/>
  <c r="P50" i="5"/>
  <c r="P2" i="5"/>
  <c r="D2" i="5"/>
  <c r="E2" i="5"/>
  <c r="F2" i="5"/>
  <c r="G2" i="5"/>
  <c r="H2" i="5"/>
  <c r="I2" i="5"/>
  <c r="J2" i="5"/>
  <c r="K2" i="5"/>
  <c r="L2" i="5"/>
  <c r="M2" i="5"/>
  <c r="N2" i="5"/>
  <c r="O2" i="5"/>
  <c r="C2" i="5"/>
  <c r="D4" i="3"/>
  <c r="D5" i="3"/>
  <c r="D6" i="3" s="1"/>
  <c r="D7" i="3" s="1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D34" i="3" s="1"/>
  <c r="D35" i="3" s="1"/>
  <c r="D36" i="3" s="1"/>
  <c r="D37" i="3" s="1"/>
  <c r="D38" i="3" s="1"/>
  <c r="D39" i="3" s="1"/>
  <c r="D40" i="3" s="1"/>
  <c r="D41" i="3" s="1"/>
  <c r="D42" i="3" s="1"/>
  <c r="D43" i="3" s="1"/>
  <c r="D44" i="3" s="1"/>
  <c r="D45" i="3" s="1"/>
  <c r="D46" i="3" s="1"/>
  <c r="D47" i="3" s="1"/>
  <c r="D48" i="3" s="1"/>
  <c r="D49" i="3" s="1"/>
  <c r="D50" i="3" s="1"/>
  <c r="D3" i="3"/>
  <c r="D2" i="3"/>
  <c r="D3" i="4"/>
  <c r="D4" i="4" s="1"/>
  <c r="D5" i="4" s="1"/>
  <c r="D6" i="4" s="1"/>
  <c r="D7" i="4" s="1"/>
  <c r="D8" i="4" s="1"/>
  <c r="D9" i="4" s="1"/>
  <c r="D10" i="4" s="1"/>
  <c r="D11" i="4" s="1"/>
  <c r="D12" i="4" s="1"/>
  <c r="D13" i="4" s="1"/>
  <c r="D14" i="4" s="1"/>
  <c r="D15" i="4" s="1"/>
  <c r="D16" i="4" s="1"/>
  <c r="D17" i="4" s="1"/>
  <c r="D18" i="4" s="1"/>
  <c r="D19" i="4" s="1"/>
  <c r="D20" i="4" s="1"/>
  <c r="D21" i="4" s="1"/>
  <c r="D22" i="4" s="1"/>
  <c r="D23" i="4" s="1"/>
  <c r="D24" i="4" s="1"/>
  <c r="D25" i="4" s="1"/>
  <c r="D26" i="4" s="1"/>
  <c r="D27" i="4" s="1"/>
  <c r="D28" i="4" s="1"/>
  <c r="D29" i="4" s="1"/>
  <c r="D30" i="4" s="1"/>
  <c r="D31" i="4" s="1"/>
  <c r="D32" i="4" s="1"/>
  <c r="D33" i="4" s="1"/>
  <c r="D34" i="4" s="1"/>
  <c r="D35" i="4" s="1"/>
  <c r="D36" i="4" s="1"/>
  <c r="D37" i="4" s="1"/>
  <c r="D38" i="4" s="1"/>
  <c r="D39" i="4" s="1"/>
  <c r="D40" i="4" s="1"/>
  <c r="D41" i="4" s="1"/>
  <c r="D42" i="4" s="1"/>
  <c r="D43" i="4" s="1"/>
  <c r="D44" i="4" s="1"/>
  <c r="D45" i="4" s="1"/>
  <c r="D46" i="4" s="1"/>
  <c r="D47" i="4" s="1"/>
  <c r="D48" i="4" s="1"/>
  <c r="D49" i="4" s="1"/>
  <c r="D50" i="4" s="1"/>
  <c r="B50" i="4"/>
  <c r="B49" i="4"/>
  <c r="B48" i="4"/>
  <c r="A48" i="4"/>
  <c r="B47" i="4"/>
  <c r="B46" i="4"/>
  <c r="A4" i="4"/>
  <c r="B3" i="4" s="1"/>
  <c r="A3" i="4"/>
  <c r="B2" i="4" s="1"/>
  <c r="B50" i="3"/>
  <c r="A5" i="4" l="1"/>
  <c r="Z11" i="2"/>
  <c r="Z10" i="2"/>
  <c r="Z7" i="2"/>
  <c r="Z2" i="2"/>
  <c r="Z6" i="2"/>
  <c r="Z3" i="2"/>
  <c r="A6" i="4" l="1"/>
  <c r="B4" i="4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2" i="2"/>
  <c r="D4" i="2"/>
  <c r="D5" i="2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3" i="2"/>
  <c r="U47" i="2"/>
  <c r="V47" i="2"/>
  <c r="W47" i="2"/>
  <c r="U48" i="2"/>
  <c r="V48" i="2"/>
  <c r="W48" i="2"/>
  <c r="U49" i="2"/>
  <c r="V49" i="2"/>
  <c r="W49" i="2"/>
  <c r="U50" i="2"/>
  <c r="V50" i="2"/>
  <c r="W50" i="2"/>
  <c r="V46" i="2"/>
  <c r="W46" i="2"/>
  <c r="U4" i="2"/>
  <c r="V4" i="2"/>
  <c r="W4" i="2"/>
  <c r="U5" i="2"/>
  <c r="V5" i="2"/>
  <c r="W5" i="2"/>
  <c r="U6" i="2"/>
  <c r="V6" i="2"/>
  <c r="W6" i="2"/>
  <c r="U7" i="2"/>
  <c r="V7" i="2"/>
  <c r="W7" i="2"/>
  <c r="U8" i="2"/>
  <c r="V8" i="2"/>
  <c r="W8" i="2"/>
  <c r="U9" i="2"/>
  <c r="V9" i="2"/>
  <c r="W9" i="2"/>
  <c r="U10" i="2"/>
  <c r="V10" i="2"/>
  <c r="W10" i="2"/>
  <c r="U11" i="2"/>
  <c r="V11" i="2"/>
  <c r="W11" i="2"/>
  <c r="U12" i="2"/>
  <c r="V12" i="2"/>
  <c r="W12" i="2"/>
  <c r="U13" i="2"/>
  <c r="V13" i="2"/>
  <c r="W13" i="2"/>
  <c r="U14" i="2"/>
  <c r="V14" i="2"/>
  <c r="W14" i="2"/>
  <c r="U15" i="2"/>
  <c r="V15" i="2"/>
  <c r="W15" i="2"/>
  <c r="U16" i="2"/>
  <c r="V16" i="2"/>
  <c r="W16" i="2"/>
  <c r="U17" i="2"/>
  <c r="V17" i="2"/>
  <c r="W17" i="2"/>
  <c r="U18" i="2"/>
  <c r="V18" i="2"/>
  <c r="W18" i="2"/>
  <c r="U19" i="2"/>
  <c r="V19" i="2"/>
  <c r="W19" i="2"/>
  <c r="U20" i="2"/>
  <c r="V20" i="2"/>
  <c r="W20" i="2"/>
  <c r="U21" i="2"/>
  <c r="V21" i="2"/>
  <c r="W21" i="2"/>
  <c r="U22" i="2"/>
  <c r="V22" i="2"/>
  <c r="W22" i="2"/>
  <c r="U23" i="2"/>
  <c r="V23" i="2"/>
  <c r="W23" i="2"/>
  <c r="U24" i="2"/>
  <c r="V24" i="2"/>
  <c r="W24" i="2"/>
  <c r="U25" i="2"/>
  <c r="V25" i="2"/>
  <c r="W25" i="2"/>
  <c r="U26" i="2"/>
  <c r="V26" i="2"/>
  <c r="W26" i="2"/>
  <c r="U27" i="2"/>
  <c r="V27" i="2"/>
  <c r="W27" i="2"/>
  <c r="U28" i="2"/>
  <c r="V28" i="2"/>
  <c r="W28" i="2"/>
  <c r="U29" i="2"/>
  <c r="V29" i="2"/>
  <c r="W29" i="2"/>
  <c r="U30" i="2"/>
  <c r="V30" i="2"/>
  <c r="W30" i="2"/>
  <c r="U31" i="2"/>
  <c r="V31" i="2"/>
  <c r="W31" i="2"/>
  <c r="U32" i="2"/>
  <c r="V32" i="2"/>
  <c r="W32" i="2"/>
  <c r="U33" i="2"/>
  <c r="V33" i="2"/>
  <c r="W33" i="2"/>
  <c r="U34" i="2"/>
  <c r="V34" i="2"/>
  <c r="W34" i="2"/>
  <c r="U35" i="2"/>
  <c r="V35" i="2"/>
  <c r="W35" i="2"/>
  <c r="U36" i="2"/>
  <c r="V36" i="2"/>
  <c r="W36" i="2"/>
  <c r="U37" i="2"/>
  <c r="V37" i="2"/>
  <c r="W37" i="2"/>
  <c r="U38" i="2"/>
  <c r="V38" i="2"/>
  <c r="W38" i="2"/>
  <c r="U39" i="2"/>
  <c r="V39" i="2"/>
  <c r="W39" i="2"/>
  <c r="U40" i="2"/>
  <c r="V40" i="2"/>
  <c r="W40" i="2"/>
  <c r="U41" i="2"/>
  <c r="V41" i="2"/>
  <c r="W41" i="2"/>
  <c r="U42" i="2"/>
  <c r="V42" i="2"/>
  <c r="W42" i="2"/>
  <c r="U43" i="2"/>
  <c r="V43" i="2"/>
  <c r="W43" i="2"/>
  <c r="U44" i="2"/>
  <c r="V44" i="2"/>
  <c r="W44" i="2"/>
  <c r="U45" i="2"/>
  <c r="V45" i="2"/>
  <c r="W45" i="2"/>
  <c r="U46" i="2"/>
  <c r="V3" i="2"/>
  <c r="W3" i="2"/>
  <c r="U3" i="2"/>
  <c r="A7" i="4" l="1"/>
  <c r="B5" i="4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8" i="2" s="1"/>
  <c r="A3" i="2"/>
  <c r="B6" i="4" l="1"/>
  <c r="A8" i="4"/>
  <c r="A9" i="4" l="1"/>
  <c r="B7" i="4"/>
  <c r="B8" i="4" l="1"/>
  <c r="A10" i="4"/>
  <c r="B9" i="4" l="1"/>
  <c r="A11" i="4"/>
  <c r="B10" i="4" l="1"/>
  <c r="A12" i="4"/>
  <c r="B11" i="4" l="1"/>
  <c r="A13" i="4"/>
  <c r="A14" i="4" l="1"/>
  <c r="B12" i="4"/>
  <c r="A15" i="4" l="1"/>
  <c r="B13" i="4"/>
  <c r="B14" i="4" l="1"/>
  <c r="A16" i="4"/>
  <c r="A17" i="4" l="1"/>
  <c r="B15" i="4"/>
  <c r="B16" i="4" l="1"/>
  <c r="A18" i="4"/>
  <c r="A19" i="4" l="1"/>
  <c r="B17" i="4"/>
  <c r="B18" i="4" l="1"/>
  <c r="A20" i="4"/>
  <c r="B19" i="4" l="1"/>
  <c r="A21" i="4"/>
  <c r="A22" i="4" l="1"/>
  <c r="B20" i="4"/>
  <c r="A23" i="4" l="1"/>
  <c r="B21" i="4"/>
  <c r="B22" i="4" l="1"/>
  <c r="A24" i="4"/>
  <c r="A25" i="4" l="1"/>
  <c r="B23" i="4"/>
  <c r="B24" i="4" l="1"/>
  <c r="A26" i="4"/>
  <c r="A27" i="4" l="1"/>
  <c r="B25" i="4"/>
  <c r="B26" i="4" l="1"/>
  <c r="A28" i="4"/>
  <c r="B27" i="4" l="1"/>
  <c r="A29" i="4"/>
  <c r="A30" i="4" l="1"/>
  <c r="B28" i="4"/>
  <c r="A31" i="4" l="1"/>
  <c r="B29" i="4"/>
  <c r="B30" i="4" l="1"/>
  <c r="A32" i="4"/>
  <c r="A33" i="4" l="1"/>
  <c r="B31" i="4"/>
  <c r="B32" i="4" l="1"/>
  <c r="A34" i="4"/>
  <c r="A35" i="4" l="1"/>
  <c r="B33" i="4"/>
  <c r="B34" i="4" l="1"/>
  <c r="A36" i="4"/>
  <c r="B35" i="4" l="1"/>
  <c r="A37" i="4"/>
  <c r="A38" i="4" l="1"/>
  <c r="B36" i="4"/>
  <c r="B37" i="4" l="1"/>
  <c r="A39" i="4"/>
  <c r="B38" i="4" l="1"/>
  <c r="A40" i="4"/>
  <c r="A41" i="4" l="1"/>
  <c r="B39" i="4"/>
  <c r="B40" i="4" l="1"/>
  <c r="A42" i="4"/>
  <c r="A43" i="4" l="1"/>
  <c r="B41" i="4"/>
  <c r="B42" i="4" l="1"/>
  <c r="A44" i="4"/>
  <c r="A45" i="4" l="1"/>
  <c r="B43" i="4"/>
  <c r="A46" i="4" l="1"/>
  <c r="B45" i="4" s="1"/>
  <c r="B44" i="4"/>
</calcChain>
</file>

<file path=xl/sharedStrings.xml><?xml version="1.0" encoding="utf-8"?>
<sst xmlns="http://schemas.openxmlformats.org/spreadsheetml/2006/main" count="125" uniqueCount="35">
  <si>
    <t>Chikungunya</t>
  </si>
  <si>
    <t>Chikv</t>
  </si>
  <si>
    <t>rash</t>
  </si>
  <si>
    <t>high fever</t>
  </si>
  <si>
    <t>joint pain</t>
  </si>
  <si>
    <t>nausea</t>
  </si>
  <si>
    <t>vomit</t>
  </si>
  <si>
    <t>photophobia</t>
  </si>
  <si>
    <t>arthralgia</t>
  </si>
  <si>
    <t>Dengue</t>
  </si>
  <si>
    <t>flu</t>
  </si>
  <si>
    <t>sick</t>
  </si>
  <si>
    <t>cough</t>
  </si>
  <si>
    <t>Week Num</t>
  </si>
  <si>
    <t>Suspected</t>
  </si>
  <si>
    <t>Confirmed</t>
  </si>
  <si>
    <t>Imported</t>
  </si>
  <si>
    <t>grouped</t>
  </si>
  <si>
    <t>with</t>
  </si>
  <si>
    <t xml:space="preserve">the </t>
  </si>
  <si>
    <t>above</t>
  </si>
  <si>
    <t>period beginning</t>
  </si>
  <si>
    <t>New Suspected</t>
  </si>
  <si>
    <t>New Confirmed</t>
  </si>
  <si>
    <t>New Imported</t>
  </si>
  <si>
    <t>Cumulative Chikungunya</t>
  </si>
  <si>
    <t>period ending</t>
  </si>
  <si>
    <t>Chikungunya and Suspected</t>
  </si>
  <si>
    <t>Chikungunya and Confirmed</t>
  </si>
  <si>
    <t>Full Correlation</t>
  </si>
  <si>
    <t>May To August Correlation</t>
  </si>
  <si>
    <t>July to October</t>
  </si>
  <si>
    <t>Almost no cases!</t>
  </si>
  <si>
    <t>Cumulative Chik</t>
  </si>
  <si>
    <t>Total Tweet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</si>
</sst>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Chikungunya</a:t>
            </a:r>
            <a:r>
              <a:rPr lang="en-US" baseline="0"/>
              <a:t> Key Word vs Suspected and Confirmed New Cases (not reuglar time intervals though)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'workspace and results'!$C$1</c:f>
              <c:strCache>
                <c:ptCount val="1"/>
                <c:pt idx="0">
                  <c:v>Chikungunya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'workspace and results'!$B$2:$B$50</c:f>
              <c:numCache>
                <c:formatCode>m/d/yyyy\ h:mm</c:formatCode>
                <c:ptCount val="49"/>
                <c:pt idx="0">
                  <c:v>41650</c:v>
                </c:pt>
                <c:pt idx="1">
                  <c:v>41657</c:v>
                </c:pt>
                <c:pt idx="2">
                  <c:v>41664</c:v>
                </c:pt>
                <c:pt idx="3">
                  <c:v>41671</c:v>
                </c:pt>
                <c:pt idx="4">
                  <c:v>41678</c:v>
                </c:pt>
                <c:pt idx="5">
                  <c:v>41685</c:v>
                </c:pt>
                <c:pt idx="6">
                  <c:v>41692</c:v>
                </c:pt>
                <c:pt idx="7">
                  <c:v>41699</c:v>
                </c:pt>
                <c:pt idx="8">
                  <c:v>41706</c:v>
                </c:pt>
                <c:pt idx="9">
                  <c:v>41713</c:v>
                </c:pt>
                <c:pt idx="10">
                  <c:v>41720</c:v>
                </c:pt>
                <c:pt idx="11">
                  <c:v>41727</c:v>
                </c:pt>
                <c:pt idx="12">
                  <c:v>41734</c:v>
                </c:pt>
                <c:pt idx="13">
                  <c:v>41741</c:v>
                </c:pt>
                <c:pt idx="14">
                  <c:v>41748</c:v>
                </c:pt>
                <c:pt idx="15">
                  <c:v>41755</c:v>
                </c:pt>
                <c:pt idx="16">
                  <c:v>41762</c:v>
                </c:pt>
                <c:pt idx="17">
                  <c:v>41769</c:v>
                </c:pt>
                <c:pt idx="18">
                  <c:v>41776</c:v>
                </c:pt>
                <c:pt idx="19">
                  <c:v>41783</c:v>
                </c:pt>
                <c:pt idx="20">
                  <c:v>41790</c:v>
                </c:pt>
                <c:pt idx="21">
                  <c:v>41797</c:v>
                </c:pt>
                <c:pt idx="22">
                  <c:v>41804</c:v>
                </c:pt>
                <c:pt idx="23">
                  <c:v>41811</c:v>
                </c:pt>
                <c:pt idx="24">
                  <c:v>41818</c:v>
                </c:pt>
                <c:pt idx="25">
                  <c:v>41825</c:v>
                </c:pt>
                <c:pt idx="26">
                  <c:v>41832</c:v>
                </c:pt>
                <c:pt idx="27">
                  <c:v>41839</c:v>
                </c:pt>
                <c:pt idx="28">
                  <c:v>41846</c:v>
                </c:pt>
                <c:pt idx="29">
                  <c:v>41853</c:v>
                </c:pt>
                <c:pt idx="30">
                  <c:v>41860</c:v>
                </c:pt>
                <c:pt idx="31">
                  <c:v>41867</c:v>
                </c:pt>
                <c:pt idx="32">
                  <c:v>41874</c:v>
                </c:pt>
                <c:pt idx="33">
                  <c:v>41881</c:v>
                </c:pt>
                <c:pt idx="34">
                  <c:v>41888</c:v>
                </c:pt>
                <c:pt idx="35">
                  <c:v>41895</c:v>
                </c:pt>
                <c:pt idx="36">
                  <c:v>41902</c:v>
                </c:pt>
                <c:pt idx="37">
                  <c:v>41909</c:v>
                </c:pt>
                <c:pt idx="38">
                  <c:v>41916</c:v>
                </c:pt>
                <c:pt idx="39">
                  <c:v>41923</c:v>
                </c:pt>
                <c:pt idx="40">
                  <c:v>41930</c:v>
                </c:pt>
                <c:pt idx="41">
                  <c:v>41937</c:v>
                </c:pt>
                <c:pt idx="42">
                  <c:v>41944</c:v>
                </c:pt>
                <c:pt idx="43">
                  <c:v>41951</c:v>
                </c:pt>
                <c:pt idx="44">
                  <c:v>41972</c:v>
                </c:pt>
                <c:pt idx="45">
                  <c:v>41979</c:v>
                </c:pt>
                <c:pt idx="46">
                  <c:v>41993</c:v>
                </c:pt>
                <c:pt idx="47">
                  <c:v>42007</c:v>
                </c:pt>
                <c:pt idx="48">
                  <c:v>42014</c:v>
                </c:pt>
              </c:numCache>
            </c:numRef>
          </c:cat>
          <c:val>
            <c:numRef>
              <c:f>'workspace and results'!$C$2:$C$50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2</c:v>
                </c:pt>
                <c:pt idx="20">
                  <c:v>15</c:v>
                </c:pt>
                <c:pt idx="21">
                  <c:v>5</c:v>
                </c:pt>
                <c:pt idx="22">
                  <c:v>2</c:v>
                </c:pt>
                <c:pt idx="23">
                  <c:v>6</c:v>
                </c:pt>
                <c:pt idx="24">
                  <c:v>11</c:v>
                </c:pt>
                <c:pt idx="25">
                  <c:v>7</c:v>
                </c:pt>
                <c:pt idx="26">
                  <c:v>11</c:v>
                </c:pt>
                <c:pt idx="27">
                  <c:v>47</c:v>
                </c:pt>
                <c:pt idx="28">
                  <c:v>48</c:v>
                </c:pt>
                <c:pt idx="29">
                  <c:v>55</c:v>
                </c:pt>
                <c:pt idx="30">
                  <c:v>49</c:v>
                </c:pt>
                <c:pt idx="31">
                  <c:v>39</c:v>
                </c:pt>
                <c:pt idx="32">
                  <c:v>51</c:v>
                </c:pt>
                <c:pt idx="33">
                  <c:v>52</c:v>
                </c:pt>
                <c:pt idx="34">
                  <c:v>82</c:v>
                </c:pt>
                <c:pt idx="35">
                  <c:v>86</c:v>
                </c:pt>
                <c:pt idx="36">
                  <c:v>100</c:v>
                </c:pt>
                <c:pt idx="37">
                  <c:v>112</c:v>
                </c:pt>
                <c:pt idx="38">
                  <c:v>194</c:v>
                </c:pt>
                <c:pt idx="39">
                  <c:v>149</c:v>
                </c:pt>
                <c:pt idx="40">
                  <c:v>76</c:v>
                </c:pt>
                <c:pt idx="41">
                  <c:v>62</c:v>
                </c:pt>
                <c:pt idx="42">
                  <c:v>48</c:v>
                </c:pt>
                <c:pt idx="43">
                  <c:v>32</c:v>
                </c:pt>
                <c:pt idx="44">
                  <c:v>45</c:v>
                </c:pt>
                <c:pt idx="45">
                  <c:v>7</c:v>
                </c:pt>
                <c:pt idx="46">
                  <c:v>11</c:v>
                </c:pt>
                <c:pt idx="47">
                  <c:v>27</c:v>
                </c:pt>
                <c:pt idx="48">
                  <c:v>12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'workspace and results'!$U$1</c:f>
              <c:strCache>
                <c:ptCount val="1"/>
                <c:pt idx="0">
                  <c:v>New Suspected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'workspace and results'!$B$2:$B$50</c:f>
              <c:numCache>
                <c:formatCode>m/d/yyyy\ h:mm</c:formatCode>
                <c:ptCount val="49"/>
                <c:pt idx="0">
                  <c:v>41650</c:v>
                </c:pt>
                <c:pt idx="1">
                  <c:v>41657</c:v>
                </c:pt>
                <c:pt idx="2">
                  <c:v>41664</c:v>
                </c:pt>
                <c:pt idx="3">
                  <c:v>41671</c:v>
                </c:pt>
                <c:pt idx="4">
                  <c:v>41678</c:v>
                </c:pt>
                <c:pt idx="5">
                  <c:v>41685</c:v>
                </c:pt>
                <c:pt idx="6">
                  <c:v>41692</c:v>
                </c:pt>
                <c:pt idx="7">
                  <c:v>41699</c:v>
                </c:pt>
                <c:pt idx="8">
                  <c:v>41706</c:v>
                </c:pt>
                <c:pt idx="9">
                  <c:v>41713</c:v>
                </c:pt>
                <c:pt idx="10">
                  <c:v>41720</c:v>
                </c:pt>
                <c:pt idx="11">
                  <c:v>41727</c:v>
                </c:pt>
                <c:pt idx="12">
                  <c:v>41734</c:v>
                </c:pt>
                <c:pt idx="13">
                  <c:v>41741</c:v>
                </c:pt>
                <c:pt idx="14">
                  <c:v>41748</c:v>
                </c:pt>
                <c:pt idx="15">
                  <c:v>41755</c:v>
                </c:pt>
                <c:pt idx="16">
                  <c:v>41762</c:v>
                </c:pt>
                <c:pt idx="17">
                  <c:v>41769</c:v>
                </c:pt>
                <c:pt idx="18">
                  <c:v>41776</c:v>
                </c:pt>
                <c:pt idx="19">
                  <c:v>41783</c:v>
                </c:pt>
                <c:pt idx="20">
                  <c:v>41790</c:v>
                </c:pt>
                <c:pt idx="21">
                  <c:v>41797</c:v>
                </c:pt>
                <c:pt idx="22">
                  <c:v>41804</c:v>
                </c:pt>
                <c:pt idx="23">
                  <c:v>41811</c:v>
                </c:pt>
                <c:pt idx="24">
                  <c:v>41818</c:v>
                </c:pt>
                <c:pt idx="25">
                  <c:v>41825</c:v>
                </c:pt>
                <c:pt idx="26">
                  <c:v>41832</c:v>
                </c:pt>
                <c:pt idx="27">
                  <c:v>41839</c:v>
                </c:pt>
                <c:pt idx="28">
                  <c:v>41846</c:v>
                </c:pt>
                <c:pt idx="29">
                  <c:v>41853</c:v>
                </c:pt>
                <c:pt idx="30">
                  <c:v>41860</c:v>
                </c:pt>
                <c:pt idx="31">
                  <c:v>41867</c:v>
                </c:pt>
                <c:pt idx="32">
                  <c:v>41874</c:v>
                </c:pt>
                <c:pt idx="33">
                  <c:v>41881</c:v>
                </c:pt>
                <c:pt idx="34">
                  <c:v>41888</c:v>
                </c:pt>
                <c:pt idx="35">
                  <c:v>41895</c:v>
                </c:pt>
                <c:pt idx="36">
                  <c:v>41902</c:v>
                </c:pt>
                <c:pt idx="37">
                  <c:v>41909</c:v>
                </c:pt>
                <c:pt idx="38">
                  <c:v>41916</c:v>
                </c:pt>
                <c:pt idx="39">
                  <c:v>41923</c:v>
                </c:pt>
                <c:pt idx="40">
                  <c:v>41930</c:v>
                </c:pt>
                <c:pt idx="41">
                  <c:v>41937</c:v>
                </c:pt>
                <c:pt idx="42">
                  <c:v>41944</c:v>
                </c:pt>
                <c:pt idx="43">
                  <c:v>41951</c:v>
                </c:pt>
                <c:pt idx="44">
                  <c:v>41972</c:v>
                </c:pt>
                <c:pt idx="45">
                  <c:v>41979</c:v>
                </c:pt>
                <c:pt idx="46">
                  <c:v>41993</c:v>
                </c:pt>
                <c:pt idx="47">
                  <c:v>42007</c:v>
                </c:pt>
                <c:pt idx="48">
                  <c:v>42014</c:v>
                </c:pt>
              </c:numCache>
            </c:numRef>
          </c:cat>
          <c:val>
            <c:numRef>
              <c:f>'workspace and results'!$U$2:$U$50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119</c:v>
                </c:pt>
                <c:pt idx="25">
                  <c:v>61</c:v>
                </c:pt>
                <c:pt idx="26">
                  <c:v>121</c:v>
                </c:pt>
                <c:pt idx="27">
                  <c:v>202</c:v>
                </c:pt>
                <c:pt idx="28">
                  <c:v>140</c:v>
                </c:pt>
                <c:pt idx="29">
                  <c:v>390</c:v>
                </c:pt>
                <c:pt idx="30">
                  <c:v>563</c:v>
                </c:pt>
                <c:pt idx="31">
                  <c:v>953</c:v>
                </c:pt>
                <c:pt idx="32">
                  <c:v>1174</c:v>
                </c:pt>
                <c:pt idx="33">
                  <c:v>356</c:v>
                </c:pt>
                <c:pt idx="34">
                  <c:v>762</c:v>
                </c:pt>
                <c:pt idx="35">
                  <c:v>530</c:v>
                </c:pt>
                <c:pt idx="36">
                  <c:v>906</c:v>
                </c:pt>
                <c:pt idx="37">
                  <c:v>1029</c:v>
                </c:pt>
                <c:pt idx="38">
                  <c:v>730</c:v>
                </c:pt>
                <c:pt idx="39">
                  <c:v>2437</c:v>
                </c:pt>
                <c:pt idx="40">
                  <c:v>1380</c:v>
                </c:pt>
                <c:pt idx="41">
                  <c:v>1371</c:v>
                </c:pt>
                <c:pt idx="42">
                  <c:v>1363</c:v>
                </c:pt>
                <c:pt idx="43">
                  <c:v>1163</c:v>
                </c:pt>
                <c:pt idx="44">
                  <c:v>1036</c:v>
                </c:pt>
                <c:pt idx="45">
                  <c:v>3984</c:v>
                </c:pt>
                <c:pt idx="46">
                  <c:v>1679</c:v>
                </c:pt>
                <c:pt idx="47">
                  <c:v>1661</c:v>
                </c:pt>
                <c:pt idx="48">
                  <c:v>239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'workspace and results'!$V$1</c:f>
              <c:strCache>
                <c:ptCount val="1"/>
                <c:pt idx="0">
                  <c:v>New Confirmed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'workspace and results'!$B$2:$B$50</c:f>
              <c:numCache>
                <c:formatCode>m/d/yyyy\ h:mm</c:formatCode>
                <c:ptCount val="49"/>
                <c:pt idx="0">
                  <c:v>41650</c:v>
                </c:pt>
                <c:pt idx="1">
                  <c:v>41657</c:v>
                </c:pt>
                <c:pt idx="2">
                  <c:v>41664</c:v>
                </c:pt>
                <c:pt idx="3">
                  <c:v>41671</c:v>
                </c:pt>
                <c:pt idx="4">
                  <c:v>41678</c:v>
                </c:pt>
                <c:pt idx="5">
                  <c:v>41685</c:v>
                </c:pt>
                <c:pt idx="6">
                  <c:v>41692</c:v>
                </c:pt>
                <c:pt idx="7">
                  <c:v>41699</c:v>
                </c:pt>
                <c:pt idx="8">
                  <c:v>41706</c:v>
                </c:pt>
                <c:pt idx="9">
                  <c:v>41713</c:v>
                </c:pt>
                <c:pt idx="10">
                  <c:v>41720</c:v>
                </c:pt>
                <c:pt idx="11">
                  <c:v>41727</c:v>
                </c:pt>
                <c:pt idx="12">
                  <c:v>41734</c:v>
                </c:pt>
                <c:pt idx="13">
                  <c:v>41741</c:v>
                </c:pt>
                <c:pt idx="14">
                  <c:v>41748</c:v>
                </c:pt>
                <c:pt idx="15">
                  <c:v>41755</c:v>
                </c:pt>
                <c:pt idx="16">
                  <c:v>41762</c:v>
                </c:pt>
                <c:pt idx="17">
                  <c:v>41769</c:v>
                </c:pt>
                <c:pt idx="18">
                  <c:v>41776</c:v>
                </c:pt>
                <c:pt idx="19">
                  <c:v>41783</c:v>
                </c:pt>
                <c:pt idx="20">
                  <c:v>41790</c:v>
                </c:pt>
                <c:pt idx="21">
                  <c:v>41797</c:v>
                </c:pt>
                <c:pt idx="22">
                  <c:v>41804</c:v>
                </c:pt>
                <c:pt idx="23">
                  <c:v>41811</c:v>
                </c:pt>
                <c:pt idx="24">
                  <c:v>41818</c:v>
                </c:pt>
                <c:pt idx="25">
                  <c:v>41825</c:v>
                </c:pt>
                <c:pt idx="26">
                  <c:v>41832</c:v>
                </c:pt>
                <c:pt idx="27">
                  <c:v>41839</c:v>
                </c:pt>
                <c:pt idx="28">
                  <c:v>41846</c:v>
                </c:pt>
                <c:pt idx="29">
                  <c:v>41853</c:v>
                </c:pt>
                <c:pt idx="30">
                  <c:v>41860</c:v>
                </c:pt>
                <c:pt idx="31">
                  <c:v>41867</c:v>
                </c:pt>
                <c:pt idx="32">
                  <c:v>41874</c:v>
                </c:pt>
                <c:pt idx="33">
                  <c:v>41881</c:v>
                </c:pt>
                <c:pt idx="34">
                  <c:v>41888</c:v>
                </c:pt>
                <c:pt idx="35">
                  <c:v>41895</c:v>
                </c:pt>
                <c:pt idx="36">
                  <c:v>41902</c:v>
                </c:pt>
                <c:pt idx="37">
                  <c:v>41909</c:v>
                </c:pt>
                <c:pt idx="38">
                  <c:v>41916</c:v>
                </c:pt>
                <c:pt idx="39">
                  <c:v>41923</c:v>
                </c:pt>
                <c:pt idx="40">
                  <c:v>41930</c:v>
                </c:pt>
                <c:pt idx="41">
                  <c:v>41937</c:v>
                </c:pt>
                <c:pt idx="42">
                  <c:v>41944</c:v>
                </c:pt>
                <c:pt idx="43">
                  <c:v>41951</c:v>
                </c:pt>
                <c:pt idx="44">
                  <c:v>41972</c:v>
                </c:pt>
                <c:pt idx="45">
                  <c:v>41979</c:v>
                </c:pt>
                <c:pt idx="46">
                  <c:v>41993</c:v>
                </c:pt>
                <c:pt idx="47">
                  <c:v>42007</c:v>
                </c:pt>
                <c:pt idx="48">
                  <c:v>42014</c:v>
                </c:pt>
              </c:numCache>
            </c:numRef>
          </c:cat>
          <c:val>
            <c:numRef>
              <c:f>'workspace and results'!$V$2:$V$50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22</c:v>
                </c:pt>
                <c:pt idx="24">
                  <c:v>-3</c:v>
                </c:pt>
                <c:pt idx="25">
                  <c:v>28</c:v>
                </c:pt>
                <c:pt idx="26">
                  <c:v>59</c:v>
                </c:pt>
                <c:pt idx="27">
                  <c:v>75</c:v>
                </c:pt>
                <c:pt idx="28">
                  <c:v>33</c:v>
                </c:pt>
                <c:pt idx="29">
                  <c:v>0</c:v>
                </c:pt>
                <c:pt idx="30">
                  <c:v>171</c:v>
                </c:pt>
                <c:pt idx="31">
                  <c:v>304</c:v>
                </c:pt>
                <c:pt idx="32">
                  <c:v>303</c:v>
                </c:pt>
                <c:pt idx="33">
                  <c:v>214</c:v>
                </c:pt>
                <c:pt idx="34">
                  <c:v>204</c:v>
                </c:pt>
                <c:pt idx="35">
                  <c:v>225</c:v>
                </c:pt>
                <c:pt idx="36">
                  <c:v>367</c:v>
                </c:pt>
                <c:pt idx="37">
                  <c:v>137</c:v>
                </c:pt>
                <c:pt idx="38">
                  <c:v>165</c:v>
                </c:pt>
                <c:pt idx="39">
                  <c:v>165</c:v>
                </c:pt>
                <c:pt idx="40">
                  <c:v>121</c:v>
                </c:pt>
                <c:pt idx="41">
                  <c:v>383</c:v>
                </c:pt>
                <c:pt idx="42">
                  <c:v>171</c:v>
                </c:pt>
                <c:pt idx="43">
                  <c:v>97</c:v>
                </c:pt>
                <c:pt idx="44">
                  <c:v>45</c:v>
                </c:pt>
                <c:pt idx="45">
                  <c:v>388</c:v>
                </c:pt>
                <c:pt idx="46">
                  <c:v>57</c:v>
                </c:pt>
                <c:pt idx="47">
                  <c:v>432</c:v>
                </c:pt>
                <c:pt idx="48">
                  <c:v>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6769528"/>
        <c:axId val="246771880"/>
      </c:lineChart>
      <c:dateAx>
        <c:axId val="246769528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771880"/>
        <c:crosses val="autoZero"/>
        <c:auto val="1"/>
        <c:lblOffset val="100"/>
        <c:baseTimeUnit val="days"/>
      </c:dateAx>
      <c:valAx>
        <c:axId val="246771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769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Chikungunya</a:t>
            </a:r>
            <a:r>
              <a:rPr lang="en-US" baseline="0"/>
              <a:t> Key Word vs Suspected and Confirmed Cases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'workspace and results'!$D$1</c:f>
              <c:strCache>
                <c:ptCount val="1"/>
                <c:pt idx="0">
                  <c:v>Cumulative Chikungunya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'workspace and results'!$B$2:$B$50</c:f>
              <c:numCache>
                <c:formatCode>m/d/yyyy\ h:mm</c:formatCode>
                <c:ptCount val="49"/>
                <c:pt idx="0">
                  <c:v>41650</c:v>
                </c:pt>
                <c:pt idx="1">
                  <c:v>41657</c:v>
                </c:pt>
                <c:pt idx="2">
                  <c:v>41664</c:v>
                </c:pt>
                <c:pt idx="3">
                  <c:v>41671</c:v>
                </c:pt>
                <c:pt idx="4">
                  <c:v>41678</c:v>
                </c:pt>
                <c:pt idx="5">
                  <c:v>41685</c:v>
                </c:pt>
                <c:pt idx="6">
                  <c:v>41692</c:v>
                </c:pt>
                <c:pt idx="7">
                  <c:v>41699</c:v>
                </c:pt>
                <c:pt idx="8">
                  <c:v>41706</c:v>
                </c:pt>
                <c:pt idx="9">
                  <c:v>41713</c:v>
                </c:pt>
                <c:pt idx="10">
                  <c:v>41720</c:v>
                </c:pt>
                <c:pt idx="11">
                  <c:v>41727</c:v>
                </c:pt>
                <c:pt idx="12">
                  <c:v>41734</c:v>
                </c:pt>
                <c:pt idx="13">
                  <c:v>41741</c:v>
                </c:pt>
                <c:pt idx="14">
                  <c:v>41748</c:v>
                </c:pt>
                <c:pt idx="15">
                  <c:v>41755</c:v>
                </c:pt>
                <c:pt idx="16">
                  <c:v>41762</c:v>
                </c:pt>
                <c:pt idx="17">
                  <c:v>41769</c:v>
                </c:pt>
                <c:pt idx="18">
                  <c:v>41776</c:v>
                </c:pt>
                <c:pt idx="19">
                  <c:v>41783</c:v>
                </c:pt>
                <c:pt idx="20">
                  <c:v>41790</c:v>
                </c:pt>
                <c:pt idx="21">
                  <c:v>41797</c:v>
                </c:pt>
                <c:pt idx="22">
                  <c:v>41804</c:v>
                </c:pt>
                <c:pt idx="23">
                  <c:v>41811</c:v>
                </c:pt>
                <c:pt idx="24">
                  <c:v>41818</c:v>
                </c:pt>
                <c:pt idx="25">
                  <c:v>41825</c:v>
                </c:pt>
                <c:pt idx="26">
                  <c:v>41832</c:v>
                </c:pt>
                <c:pt idx="27">
                  <c:v>41839</c:v>
                </c:pt>
                <c:pt idx="28">
                  <c:v>41846</c:v>
                </c:pt>
                <c:pt idx="29">
                  <c:v>41853</c:v>
                </c:pt>
                <c:pt idx="30">
                  <c:v>41860</c:v>
                </c:pt>
                <c:pt idx="31">
                  <c:v>41867</c:v>
                </c:pt>
                <c:pt idx="32">
                  <c:v>41874</c:v>
                </c:pt>
                <c:pt idx="33">
                  <c:v>41881</c:v>
                </c:pt>
                <c:pt idx="34">
                  <c:v>41888</c:v>
                </c:pt>
                <c:pt idx="35">
                  <c:v>41895</c:v>
                </c:pt>
                <c:pt idx="36">
                  <c:v>41902</c:v>
                </c:pt>
                <c:pt idx="37">
                  <c:v>41909</c:v>
                </c:pt>
                <c:pt idx="38">
                  <c:v>41916</c:v>
                </c:pt>
                <c:pt idx="39">
                  <c:v>41923</c:v>
                </c:pt>
                <c:pt idx="40">
                  <c:v>41930</c:v>
                </c:pt>
                <c:pt idx="41">
                  <c:v>41937</c:v>
                </c:pt>
                <c:pt idx="42">
                  <c:v>41944</c:v>
                </c:pt>
                <c:pt idx="43">
                  <c:v>41951</c:v>
                </c:pt>
                <c:pt idx="44">
                  <c:v>41972</c:v>
                </c:pt>
                <c:pt idx="45">
                  <c:v>41979</c:v>
                </c:pt>
                <c:pt idx="46">
                  <c:v>41993</c:v>
                </c:pt>
                <c:pt idx="47">
                  <c:v>42007</c:v>
                </c:pt>
                <c:pt idx="48">
                  <c:v>42014</c:v>
                </c:pt>
              </c:numCache>
            </c:numRef>
          </c:cat>
          <c:val>
            <c:numRef>
              <c:f>'workspace and results'!$D$2:$D$50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  <c:pt idx="18">
                  <c:v>6</c:v>
                </c:pt>
                <c:pt idx="19">
                  <c:v>8</c:v>
                </c:pt>
                <c:pt idx="20">
                  <c:v>23</c:v>
                </c:pt>
                <c:pt idx="21">
                  <c:v>28</c:v>
                </c:pt>
                <c:pt idx="22">
                  <c:v>30</c:v>
                </c:pt>
                <c:pt idx="23">
                  <c:v>36</c:v>
                </c:pt>
                <c:pt idx="24">
                  <c:v>47</c:v>
                </c:pt>
                <c:pt idx="25">
                  <c:v>54</c:v>
                </c:pt>
                <c:pt idx="26">
                  <c:v>65</c:v>
                </c:pt>
                <c:pt idx="27">
                  <c:v>112</c:v>
                </c:pt>
                <c:pt idx="28">
                  <c:v>160</c:v>
                </c:pt>
                <c:pt idx="29">
                  <c:v>215</c:v>
                </c:pt>
                <c:pt idx="30">
                  <c:v>264</c:v>
                </c:pt>
                <c:pt idx="31">
                  <c:v>303</c:v>
                </c:pt>
                <c:pt idx="32">
                  <c:v>354</c:v>
                </c:pt>
                <c:pt idx="33">
                  <c:v>406</c:v>
                </c:pt>
                <c:pt idx="34">
                  <c:v>488</c:v>
                </c:pt>
                <c:pt idx="35">
                  <c:v>574</c:v>
                </c:pt>
                <c:pt idx="36">
                  <c:v>674</c:v>
                </c:pt>
                <c:pt idx="37">
                  <c:v>786</c:v>
                </c:pt>
                <c:pt idx="38">
                  <c:v>980</c:v>
                </c:pt>
                <c:pt idx="39">
                  <c:v>1129</c:v>
                </c:pt>
                <c:pt idx="40">
                  <c:v>1205</c:v>
                </c:pt>
                <c:pt idx="41">
                  <c:v>1267</c:v>
                </c:pt>
                <c:pt idx="42">
                  <c:v>1315</c:v>
                </c:pt>
                <c:pt idx="43">
                  <c:v>1347</c:v>
                </c:pt>
                <c:pt idx="44">
                  <c:v>1392</c:v>
                </c:pt>
                <c:pt idx="45">
                  <c:v>1399</c:v>
                </c:pt>
                <c:pt idx="46">
                  <c:v>1410</c:v>
                </c:pt>
                <c:pt idx="47">
                  <c:v>1437</c:v>
                </c:pt>
                <c:pt idx="48">
                  <c:v>1449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'workspace and results'!$R$1</c:f>
              <c:strCache>
                <c:ptCount val="1"/>
                <c:pt idx="0">
                  <c:v>Suspected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'workspace and results'!$R$2:$R$50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119</c:v>
                </c:pt>
                <c:pt idx="25">
                  <c:v>180</c:v>
                </c:pt>
                <c:pt idx="26">
                  <c:v>301</c:v>
                </c:pt>
                <c:pt idx="27">
                  <c:v>503</c:v>
                </c:pt>
                <c:pt idx="28">
                  <c:v>643</c:v>
                </c:pt>
                <c:pt idx="29">
                  <c:v>1033</c:v>
                </c:pt>
                <c:pt idx="30">
                  <c:v>1596</c:v>
                </c:pt>
                <c:pt idx="31">
                  <c:v>2549</c:v>
                </c:pt>
                <c:pt idx="32">
                  <c:v>3723</c:v>
                </c:pt>
                <c:pt idx="33">
                  <c:v>4079</c:v>
                </c:pt>
                <c:pt idx="34">
                  <c:v>4841</c:v>
                </c:pt>
                <c:pt idx="35">
                  <c:v>5371</c:v>
                </c:pt>
                <c:pt idx="36">
                  <c:v>6277</c:v>
                </c:pt>
                <c:pt idx="37">
                  <c:v>7306</c:v>
                </c:pt>
                <c:pt idx="38">
                  <c:v>8036</c:v>
                </c:pt>
                <c:pt idx="39">
                  <c:v>10473</c:v>
                </c:pt>
                <c:pt idx="40">
                  <c:v>11853</c:v>
                </c:pt>
                <c:pt idx="41">
                  <c:v>13224</c:v>
                </c:pt>
                <c:pt idx="42">
                  <c:v>14587</c:v>
                </c:pt>
                <c:pt idx="43">
                  <c:v>15750</c:v>
                </c:pt>
                <c:pt idx="44">
                  <c:v>16786</c:v>
                </c:pt>
                <c:pt idx="45">
                  <c:v>20770</c:v>
                </c:pt>
                <c:pt idx="46">
                  <c:v>22449</c:v>
                </c:pt>
                <c:pt idx="47">
                  <c:v>24110</c:v>
                </c:pt>
                <c:pt idx="48">
                  <c:v>24349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'workspace and results'!$S$1</c:f>
              <c:strCache>
                <c:ptCount val="1"/>
                <c:pt idx="0">
                  <c:v>Confirmed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'workspace and results'!$S$2:$S$50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23</c:v>
                </c:pt>
                <c:pt idx="24">
                  <c:v>20</c:v>
                </c:pt>
                <c:pt idx="25">
                  <c:v>48</c:v>
                </c:pt>
                <c:pt idx="26">
                  <c:v>107</c:v>
                </c:pt>
                <c:pt idx="27">
                  <c:v>182</c:v>
                </c:pt>
                <c:pt idx="28">
                  <c:v>215</c:v>
                </c:pt>
                <c:pt idx="29">
                  <c:v>215</c:v>
                </c:pt>
                <c:pt idx="30">
                  <c:v>386</c:v>
                </c:pt>
                <c:pt idx="31">
                  <c:v>690</c:v>
                </c:pt>
                <c:pt idx="32">
                  <c:v>993</c:v>
                </c:pt>
                <c:pt idx="33">
                  <c:v>1207</c:v>
                </c:pt>
                <c:pt idx="34">
                  <c:v>1411</c:v>
                </c:pt>
                <c:pt idx="35">
                  <c:v>1636</c:v>
                </c:pt>
                <c:pt idx="36">
                  <c:v>2003</c:v>
                </c:pt>
                <c:pt idx="37">
                  <c:v>2140</c:v>
                </c:pt>
                <c:pt idx="38">
                  <c:v>2305</c:v>
                </c:pt>
                <c:pt idx="39">
                  <c:v>2470</c:v>
                </c:pt>
                <c:pt idx="40">
                  <c:v>2591</c:v>
                </c:pt>
                <c:pt idx="41">
                  <c:v>2974</c:v>
                </c:pt>
                <c:pt idx="42">
                  <c:v>3145</c:v>
                </c:pt>
                <c:pt idx="43">
                  <c:v>3242</c:v>
                </c:pt>
                <c:pt idx="44">
                  <c:v>3287</c:v>
                </c:pt>
                <c:pt idx="45">
                  <c:v>3675</c:v>
                </c:pt>
                <c:pt idx="46">
                  <c:v>3732</c:v>
                </c:pt>
                <c:pt idx="47">
                  <c:v>4164</c:v>
                </c:pt>
                <c:pt idx="48">
                  <c:v>4239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6767568"/>
        <c:axId val="246767176"/>
      </c:lineChart>
      <c:dateAx>
        <c:axId val="246767568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767176"/>
        <c:crosses val="autoZero"/>
        <c:auto val="1"/>
        <c:lblOffset val="100"/>
        <c:baseTimeUnit val="days"/>
      </c:dateAx>
      <c:valAx>
        <c:axId val="246767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767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Chikungunya</a:t>
            </a:r>
            <a:r>
              <a:rPr lang="en-US" baseline="0"/>
              <a:t> in Tweets vs Suspected New Cases Per Week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Suspected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'workspace and results'!$C$28:$C$44</c:f>
              <c:numCache>
                <c:formatCode>General</c:formatCode>
                <c:ptCount val="17"/>
                <c:pt idx="0">
                  <c:v>11</c:v>
                </c:pt>
                <c:pt idx="1">
                  <c:v>47</c:v>
                </c:pt>
                <c:pt idx="2">
                  <c:v>48</c:v>
                </c:pt>
                <c:pt idx="3">
                  <c:v>55</c:v>
                </c:pt>
                <c:pt idx="4">
                  <c:v>49</c:v>
                </c:pt>
                <c:pt idx="5">
                  <c:v>39</c:v>
                </c:pt>
                <c:pt idx="6">
                  <c:v>51</c:v>
                </c:pt>
                <c:pt idx="7">
                  <c:v>52</c:v>
                </c:pt>
                <c:pt idx="8">
                  <c:v>82</c:v>
                </c:pt>
                <c:pt idx="9">
                  <c:v>86</c:v>
                </c:pt>
                <c:pt idx="10">
                  <c:v>100</c:v>
                </c:pt>
                <c:pt idx="11">
                  <c:v>112</c:v>
                </c:pt>
                <c:pt idx="12">
                  <c:v>194</c:v>
                </c:pt>
                <c:pt idx="13">
                  <c:v>149</c:v>
                </c:pt>
                <c:pt idx="14">
                  <c:v>76</c:v>
                </c:pt>
                <c:pt idx="15">
                  <c:v>62</c:v>
                </c:pt>
                <c:pt idx="16">
                  <c:v>48</c:v>
                </c:pt>
              </c:numCache>
            </c:numRef>
          </c:xVal>
          <c:yVal>
            <c:numRef>
              <c:f>'workspace and results'!$R$28:$R$44</c:f>
              <c:numCache>
                <c:formatCode>General</c:formatCode>
                <c:ptCount val="17"/>
                <c:pt idx="0">
                  <c:v>301</c:v>
                </c:pt>
                <c:pt idx="1">
                  <c:v>503</c:v>
                </c:pt>
                <c:pt idx="2">
                  <c:v>643</c:v>
                </c:pt>
                <c:pt idx="3">
                  <c:v>1033</c:v>
                </c:pt>
                <c:pt idx="4">
                  <c:v>1596</c:v>
                </c:pt>
                <c:pt idx="5">
                  <c:v>2549</c:v>
                </c:pt>
                <c:pt idx="6">
                  <c:v>3723</c:v>
                </c:pt>
                <c:pt idx="7">
                  <c:v>4079</c:v>
                </c:pt>
                <c:pt idx="8">
                  <c:v>4841</c:v>
                </c:pt>
                <c:pt idx="9">
                  <c:v>5371</c:v>
                </c:pt>
                <c:pt idx="10">
                  <c:v>6277</c:v>
                </c:pt>
                <c:pt idx="11">
                  <c:v>7306</c:v>
                </c:pt>
                <c:pt idx="12">
                  <c:v>8036</c:v>
                </c:pt>
                <c:pt idx="13">
                  <c:v>10473</c:v>
                </c:pt>
                <c:pt idx="14">
                  <c:v>11853</c:v>
                </c:pt>
                <c:pt idx="15">
                  <c:v>13224</c:v>
                </c:pt>
                <c:pt idx="16">
                  <c:v>14587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768744"/>
        <c:axId val="355591232"/>
      </c:scatterChart>
      <c:valAx>
        <c:axId val="246768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591232"/>
        <c:crosses val="autoZero"/>
        <c:crossBetween val="midCat"/>
      </c:valAx>
      <c:valAx>
        <c:axId val="35559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768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Chikgunya in Tweets vs Confirmed New Cases Per Week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'workspace and results'!$C$28:$C$44</c:f>
              <c:numCache>
                <c:formatCode>General</c:formatCode>
                <c:ptCount val="17"/>
                <c:pt idx="0">
                  <c:v>11</c:v>
                </c:pt>
                <c:pt idx="1">
                  <c:v>47</c:v>
                </c:pt>
                <c:pt idx="2">
                  <c:v>48</c:v>
                </c:pt>
                <c:pt idx="3">
                  <c:v>55</c:v>
                </c:pt>
                <c:pt idx="4">
                  <c:v>49</c:v>
                </c:pt>
                <c:pt idx="5">
                  <c:v>39</c:v>
                </c:pt>
                <c:pt idx="6">
                  <c:v>51</c:v>
                </c:pt>
                <c:pt idx="7">
                  <c:v>52</c:v>
                </c:pt>
                <c:pt idx="8">
                  <c:v>82</c:v>
                </c:pt>
                <c:pt idx="9">
                  <c:v>86</c:v>
                </c:pt>
                <c:pt idx="10">
                  <c:v>100</c:v>
                </c:pt>
                <c:pt idx="11">
                  <c:v>112</c:v>
                </c:pt>
                <c:pt idx="12">
                  <c:v>194</c:v>
                </c:pt>
                <c:pt idx="13">
                  <c:v>149</c:v>
                </c:pt>
                <c:pt idx="14">
                  <c:v>76</c:v>
                </c:pt>
                <c:pt idx="15">
                  <c:v>62</c:v>
                </c:pt>
                <c:pt idx="16">
                  <c:v>48</c:v>
                </c:pt>
              </c:numCache>
            </c:numRef>
          </c:xVal>
          <c:yVal>
            <c:numRef>
              <c:f>'workspace and results'!$S$28:$S$44</c:f>
              <c:numCache>
                <c:formatCode>General</c:formatCode>
                <c:ptCount val="17"/>
                <c:pt idx="0">
                  <c:v>107</c:v>
                </c:pt>
                <c:pt idx="1">
                  <c:v>182</c:v>
                </c:pt>
                <c:pt idx="2">
                  <c:v>215</c:v>
                </c:pt>
                <c:pt idx="3">
                  <c:v>215</c:v>
                </c:pt>
                <c:pt idx="4">
                  <c:v>386</c:v>
                </c:pt>
                <c:pt idx="5">
                  <c:v>690</c:v>
                </c:pt>
                <c:pt idx="6">
                  <c:v>993</c:v>
                </c:pt>
                <c:pt idx="7">
                  <c:v>1207</c:v>
                </c:pt>
                <c:pt idx="8">
                  <c:v>1411</c:v>
                </c:pt>
                <c:pt idx="9">
                  <c:v>1636</c:v>
                </c:pt>
                <c:pt idx="10">
                  <c:v>2003</c:v>
                </c:pt>
                <c:pt idx="11">
                  <c:v>2140</c:v>
                </c:pt>
                <c:pt idx="12">
                  <c:v>2305</c:v>
                </c:pt>
                <c:pt idx="13">
                  <c:v>2470</c:v>
                </c:pt>
                <c:pt idx="14">
                  <c:v>2591</c:v>
                </c:pt>
                <c:pt idx="15">
                  <c:v>2974</c:v>
                </c:pt>
                <c:pt idx="16">
                  <c:v>3145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5591624"/>
        <c:axId val="280413048"/>
      </c:scatterChart>
      <c:valAx>
        <c:axId val="355591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413048"/>
        <c:crosses val="autoZero"/>
        <c:crossBetween val="midCat"/>
      </c:valAx>
      <c:valAx>
        <c:axId val="280413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591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433387</xdr:colOff>
      <xdr:row>5</xdr:row>
      <xdr:rowOff>119062</xdr:rowOff>
    </xdr:from>
    <xdr:to>
      <xdr:col>12</xdr:col>
      <xdr:colOff>71438</xdr:colOff>
      <xdr:row>26</xdr:row>
      <xdr:rowOff>33339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481014</xdr:colOff>
      <xdr:row>5</xdr:row>
      <xdr:rowOff>147637</xdr:rowOff>
    </xdr:from>
    <xdr:to>
      <xdr:col>17</xdr:col>
      <xdr:colOff>40481</xdr:colOff>
      <xdr:row>26</xdr:row>
      <xdr:rowOff>33337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307181</xdr:colOff>
      <xdr:row>26</xdr:row>
      <xdr:rowOff>33337</xdr:rowOff>
    </xdr:from>
    <xdr:to>
      <xdr:col>11</xdr:col>
      <xdr:colOff>78581</xdr:colOff>
      <xdr:row>41</xdr:row>
      <xdr:rowOff>61912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40481</xdr:colOff>
      <xdr:row>26</xdr:row>
      <xdr:rowOff>14287</xdr:rowOff>
    </xdr:from>
    <xdr:to>
      <xdr:col>19</xdr:col>
      <xdr:colOff>50006</xdr:colOff>
      <xdr:row>41</xdr:row>
      <xdr:rowOff>42862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5"/>
  <sheetViews>
    <sheetView topLeftCell="A30" workbookViewId="0">
      <selection activeCell="B56" sqref="B56"/>
    </sheetView>
  </sheetViews>
  <sheetFormatPr defaultRowHeight="14.25" x14ac:dyDescent="0.45"/>
  <cols>
    <col min="1" max="1" width="15.265625" bestFit="1" customWidth="1"/>
    <col min="9" max="9" width="3.73046875" customWidth="1"/>
    <col min="10" max="10" width="4" customWidth="1"/>
    <col min="15" max="15" width="9.46484375" bestFit="1" customWidth="1"/>
  </cols>
  <sheetData>
    <row r="1" spans="1:18" x14ac:dyDescent="0.4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</row>
    <row r="2" spans="1:18" x14ac:dyDescent="0.45">
      <c r="A2" s="1">
        <v>41643.791666666664</v>
      </c>
      <c r="B2">
        <v>0</v>
      </c>
      <c r="C2">
        <v>0</v>
      </c>
      <c r="D2">
        <v>5</v>
      </c>
      <c r="E2">
        <v>0</v>
      </c>
      <c r="F2">
        <v>0</v>
      </c>
      <c r="G2">
        <v>1</v>
      </c>
      <c r="H2">
        <v>0</v>
      </c>
      <c r="I2">
        <v>0</v>
      </c>
      <c r="J2">
        <v>0</v>
      </c>
      <c r="K2">
        <v>0</v>
      </c>
      <c r="L2">
        <v>3</v>
      </c>
      <c r="M2">
        <v>33</v>
      </c>
      <c r="N2">
        <v>2</v>
      </c>
      <c r="O2">
        <v>1</v>
      </c>
      <c r="P2">
        <v>0</v>
      </c>
      <c r="Q2">
        <v>0</v>
      </c>
    </row>
    <row r="3" spans="1:18" x14ac:dyDescent="0.45">
      <c r="A3" s="1">
        <v>41650.791666666664</v>
      </c>
      <c r="B3">
        <v>0</v>
      </c>
      <c r="C3">
        <v>0</v>
      </c>
      <c r="D3">
        <v>8</v>
      </c>
      <c r="E3">
        <v>0</v>
      </c>
      <c r="F3">
        <v>0</v>
      </c>
      <c r="G3">
        <v>1</v>
      </c>
      <c r="H3">
        <v>1</v>
      </c>
      <c r="I3">
        <v>0</v>
      </c>
      <c r="J3">
        <v>0</v>
      </c>
      <c r="K3">
        <v>0</v>
      </c>
      <c r="L3">
        <v>1</v>
      </c>
      <c r="M3">
        <v>30</v>
      </c>
      <c r="N3">
        <v>4</v>
      </c>
      <c r="P3">
        <v>0</v>
      </c>
      <c r="Q3">
        <v>0</v>
      </c>
    </row>
    <row r="4" spans="1:18" x14ac:dyDescent="0.45">
      <c r="A4" s="1">
        <v>41657.791666666664</v>
      </c>
      <c r="B4">
        <v>0</v>
      </c>
      <c r="C4">
        <v>0</v>
      </c>
      <c r="D4">
        <v>4</v>
      </c>
      <c r="E4">
        <v>0</v>
      </c>
      <c r="F4">
        <v>0</v>
      </c>
      <c r="G4">
        <v>0</v>
      </c>
      <c r="H4">
        <v>1</v>
      </c>
      <c r="I4">
        <v>0</v>
      </c>
      <c r="J4">
        <v>0</v>
      </c>
      <c r="K4">
        <v>2</v>
      </c>
      <c r="L4">
        <v>0</v>
      </c>
      <c r="M4">
        <v>23</v>
      </c>
      <c r="N4">
        <v>1</v>
      </c>
      <c r="P4">
        <v>0</v>
      </c>
      <c r="Q4">
        <v>0</v>
      </c>
    </row>
    <row r="5" spans="1:18" x14ac:dyDescent="0.45">
      <c r="A5" s="1">
        <v>41664.791666666664</v>
      </c>
      <c r="B5">
        <v>0</v>
      </c>
      <c r="C5">
        <v>0</v>
      </c>
      <c r="D5">
        <v>2</v>
      </c>
      <c r="E5">
        <v>0</v>
      </c>
      <c r="F5">
        <v>0</v>
      </c>
      <c r="G5">
        <v>0</v>
      </c>
      <c r="H5">
        <v>2</v>
      </c>
      <c r="I5">
        <v>0</v>
      </c>
      <c r="J5">
        <v>0</v>
      </c>
      <c r="K5">
        <v>1</v>
      </c>
      <c r="L5">
        <v>1</v>
      </c>
      <c r="M5">
        <v>19</v>
      </c>
      <c r="N5">
        <v>5</v>
      </c>
      <c r="P5">
        <v>0</v>
      </c>
      <c r="Q5">
        <v>0</v>
      </c>
    </row>
    <row r="6" spans="1:18" x14ac:dyDescent="0.45">
      <c r="A6" s="1">
        <v>41671.791666666664</v>
      </c>
      <c r="B6">
        <v>0</v>
      </c>
      <c r="C6">
        <v>0</v>
      </c>
      <c r="D6">
        <v>1</v>
      </c>
      <c r="E6">
        <v>1</v>
      </c>
      <c r="F6">
        <v>0</v>
      </c>
      <c r="G6">
        <v>2</v>
      </c>
      <c r="H6">
        <v>3</v>
      </c>
      <c r="I6">
        <v>0</v>
      </c>
      <c r="J6">
        <v>0</v>
      </c>
      <c r="K6">
        <v>3</v>
      </c>
      <c r="L6">
        <v>0</v>
      </c>
      <c r="M6">
        <v>24</v>
      </c>
      <c r="N6">
        <v>2</v>
      </c>
      <c r="P6">
        <v>0</v>
      </c>
      <c r="Q6">
        <v>0</v>
      </c>
    </row>
    <row r="7" spans="1:18" x14ac:dyDescent="0.45">
      <c r="A7" s="1">
        <v>41678.791666666664</v>
      </c>
      <c r="B7">
        <v>0</v>
      </c>
      <c r="C7">
        <v>0</v>
      </c>
      <c r="D7">
        <v>0</v>
      </c>
      <c r="E7">
        <v>0</v>
      </c>
      <c r="F7">
        <v>0</v>
      </c>
      <c r="G7">
        <v>1</v>
      </c>
      <c r="H7">
        <v>1</v>
      </c>
      <c r="I7">
        <v>0</v>
      </c>
      <c r="J7">
        <v>0</v>
      </c>
      <c r="K7">
        <v>2</v>
      </c>
      <c r="L7">
        <v>2</v>
      </c>
      <c r="M7">
        <v>14</v>
      </c>
      <c r="N7">
        <v>2</v>
      </c>
      <c r="P7">
        <v>0</v>
      </c>
      <c r="Q7">
        <v>0</v>
      </c>
    </row>
    <row r="8" spans="1:18" x14ac:dyDescent="0.45">
      <c r="A8" s="1">
        <v>41685.791666666664</v>
      </c>
      <c r="B8">
        <v>0</v>
      </c>
      <c r="C8">
        <v>0</v>
      </c>
      <c r="D8">
        <v>3</v>
      </c>
      <c r="E8">
        <v>0</v>
      </c>
      <c r="F8">
        <v>0</v>
      </c>
      <c r="G8">
        <v>1</v>
      </c>
      <c r="H8">
        <v>0</v>
      </c>
      <c r="I8">
        <v>0</v>
      </c>
      <c r="J8">
        <v>0</v>
      </c>
      <c r="K8">
        <v>2</v>
      </c>
      <c r="L8">
        <v>0</v>
      </c>
      <c r="M8">
        <v>26</v>
      </c>
      <c r="N8">
        <v>3</v>
      </c>
      <c r="P8">
        <v>0</v>
      </c>
      <c r="Q8">
        <v>0</v>
      </c>
    </row>
    <row r="9" spans="1:18" x14ac:dyDescent="0.45">
      <c r="A9" s="1">
        <v>41692.791666666664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1</v>
      </c>
      <c r="I9">
        <v>0</v>
      </c>
      <c r="J9">
        <v>0</v>
      </c>
      <c r="K9">
        <v>0</v>
      </c>
      <c r="L9">
        <v>1</v>
      </c>
      <c r="M9">
        <v>24</v>
      </c>
      <c r="N9">
        <v>3</v>
      </c>
      <c r="P9">
        <v>0</v>
      </c>
      <c r="Q9">
        <v>0</v>
      </c>
    </row>
    <row r="10" spans="1:18" x14ac:dyDescent="0.45">
      <c r="A10" s="1">
        <v>41699.791666666664</v>
      </c>
      <c r="B10">
        <v>0</v>
      </c>
      <c r="C10">
        <v>0</v>
      </c>
      <c r="D10">
        <v>2</v>
      </c>
      <c r="E10">
        <v>0</v>
      </c>
      <c r="F10">
        <v>0</v>
      </c>
      <c r="G10">
        <v>1</v>
      </c>
      <c r="H10">
        <v>1</v>
      </c>
      <c r="I10">
        <v>0</v>
      </c>
      <c r="J10">
        <v>0</v>
      </c>
      <c r="K10">
        <v>0</v>
      </c>
      <c r="L10">
        <v>1</v>
      </c>
      <c r="M10">
        <v>26</v>
      </c>
      <c r="N10">
        <v>2</v>
      </c>
      <c r="Q10">
        <v>0</v>
      </c>
    </row>
    <row r="11" spans="1:18" x14ac:dyDescent="0.45">
      <c r="A11" s="1">
        <v>41706.791666666664</v>
      </c>
      <c r="B11">
        <v>0</v>
      </c>
      <c r="C11">
        <v>0</v>
      </c>
      <c r="D11">
        <v>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25</v>
      </c>
      <c r="N11">
        <v>2</v>
      </c>
      <c r="Q11">
        <v>0</v>
      </c>
    </row>
    <row r="12" spans="1:18" x14ac:dyDescent="0.45">
      <c r="A12" s="1">
        <v>41713.833333333336</v>
      </c>
      <c r="B12">
        <v>0</v>
      </c>
      <c r="C12">
        <v>0</v>
      </c>
      <c r="D12">
        <v>1</v>
      </c>
      <c r="E12">
        <v>0</v>
      </c>
      <c r="F12">
        <v>0</v>
      </c>
      <c r="G12">
        <v>0</v>
      </c>
      <c r="H12">
        <v>1</v>
      </c>
      <c r="I12">
        <v>0</v>
      </c>
      <c r="J12">
        <v>0</v>
      </c>
      <c r="K12">
        <v>0</v>
      </c>
      <c r="L12">
        <v>0</v>
      </c>
      <c r="M12">
        <v>32</v>
      </c>
      <c r="N12">
        <v>1</v>
      </c>
      <c r="Q12">
        <v>0</v>
      </c>
    </row>
    <row r="13" spans="1:18" x14ac:dyDescent="0.45">
      <c r="A13" s="1">
        <v>41720.833333333336</v>
      </c>
      <c r="B13">
        <v>0</v>
      </c>
      <c r="C13">
        <v>0</v>
      </c>
      <c r="D13">
        <v>4</v>
      </c>
      <c r="E13">
        <v>0</v>
      </c>
      <c r="F13">
        <v>0</v>
      </c>
      <c r="G13">
        <v>0</v>
      </c>
      <c r="H13">
        <v>3</v>
      </c>
      <c r="I13">
        <v>0</v>
      </c>
      <c r="J13">
        <v>0</v>
      </c>
      <c r="K13">
        <v>0</v>
      </c>
      <c r="L13">
        <v>0</v>
      </c>
      <c r="M13">
        <v>23</v>
      </c>
      <c r="N13">
        <v>1</v>
      </c>
      <c r="Q13">
        <v>0</v>
      </c>
    </row>
    <row r="14" spans="1:18" x14ac:dyDescent="0.45">
      <c r="A14" s="1">
        <v>41727.833333333336</v>
      </c>
      <c r="B14">
        <v>0</v>
      </c>
      <c r="C14">
        <v>0</v>
      </c>
      <c r="D14">
        <v>1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4</v>
      </c>
      <c r="L14">
        <v>0</v>
      </c>
      <c r="M14">
        <v>22</v>
      </c>
      <c r="N14">
        <v>3</v>
      </c>
      <c r="Q14">
        <v>0</v>
      </c>
    </row>
    <row r="15" spans="1:18" x14ac:dyDescent="0.45">
      <c r="A15" s="1">
        <v>41734.833333333336</v>
      </c>
      <c r="B15">
        <v>0</v>
      </c>
      <c r="C15">
        <v>0</v>
      </c>
      <c r="D15">
        <v>1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2</v>
      </c>
      <c r="L15">
        <v>1</v>
      </c>
      <c r="M15">
        <v>19</v>
      </c>
      <c r="N15">
        <v>2</v>
      </c>
      <c r="Q15">
        <v>0</v>
      </c>
    </row>
    <row r="16" spans="1:18" x14ac:dyDescent="0.45">
      <c r="A16" s="1">
        <v>41741.833333333336</v>
      </c>
      <c r="B16">
        <v>0</v>
      </c>
      <c r="C16">
        <v>0</v>
      </c>
      <c r="D16">
        <v>5</v>
      </c>
      <c r="E16">
        <v>0</v>
      </c>
      <c r="F16">
        <v>0</v>
      </c>
      <c r="G16">
        <v>1</v>
      </c>
      <c r="H16">
        <v>3</v>
      </c>
      <c r="I16">
        <v>0</v>
      </c>
      <c r="J16">
        <v>0</v>
      </c>
      <c r="K16">
        <v>3</v>
      </c>
      <c r="L16">
        <v>3</v>
      </c>
      <c r="M16">
        <v>24</v>
      </c>
      <c r="N16">
        <v>14</v>
      </c>
      <c r="Q16">
        <v>0</v>
      </c>
    </row>
    <row r="17" spans="1:17" x14ac:dyDescent="0.45">
      <c r="A17" s="1">
        <v>41748.833333333336</v>
      </c>
      <c r="B17">
        <v>3</v>
      </c>
      <c r="C17">
        <v>0</v>
      </c>
      <c r="D17">
        <v>11</v>
      </c>
      <c r="E17">
        <v>0</v>
      </c>
      <c r="F17">
        <v>0</v>
      </c>
      <c r="G17">
        <v>0</v>
      </c>
      <c r="H17">
        <v>8</v>
      </c>
      <c r="I17">
        <v>0</v>
      </c>
      <c r="J17">
        <v>0</v>
      </c>
      <c r="K17">
        <v>1</v>
      </c>
      <c r="L17">
        <v>5</v>
      </c>
      <c r="M17">
        <v>36</v>
      </c>
      <c r="N17">
        <v>11</v>
      </c>
      <c r="Q17">
        <v>0</v>
      </c>
    </row>
    <row r="18" spans="1:17" x14ac:dyDescent="0.45">
      <c r="A18" s="1">
        <v>41755.833333333336</v>
      </c>
      <c r="B18">
        <v>1</v>
      </c>
      <c r="C18">
        <v>0</v>
      </c>
      <c r="D18">
        <v>2</v>
      </c>
      <c r="E18">
        <v>0</v>
      </c>
      <c r="F18">
        <v>0</v>
      </c>
      <c r="G18">
        <v>2</v>
      </c>
      <c r="H18">
        <v>3</v>
      </c>
      <c r="I18">
        <v>0</v>
      </c>
      <c r="J18">
        <v>0</v>
      </c>
      <c r="K18">
        <v>1</v>
      </c>
      <c r="L18">
        <v>2</v>
      </c>
      <c r="M18">
        <v>48</v>
      </c>
      <c r="N18">
        <v>7</v>
      </c>
      <c r="Q18">
        <v>0</v>
      </c>
    </row>
    <row r="19" spans="1:17" x14ac:dyDescent="0.45">
      <c r="A19" s="1">
        <v>41762.833333333336</v>
      </c>
      <c r="B19">
        <v>1</v>
      </c>
      <c r="C19">
        <v>0</v>
      </c>
      <c r="D19">
        <v>2</v>
      </c>
      <c r="E19">
        <v>0</v>
      </c>
      <c r="F19">
        <v>0</v>
      </c>
      <c r="G19">
        <v>2</v>
      </c>
      <c r="H19">
        <v>4</v>
      </c>
      <c r="I19">
        <v>0</v>
      </c>
      <c r="J19">
        <v>0</v>
      </c>
      <c r="K19">
        <v>2</v>
      </c>
      <c r="L19">
        <v>2</v>
      </c>
      <c r="M19">
        <v>34</v>
      </c>
      <c r="N19">
        <v>8</v>
      </c>
      <c r="Q19">
        <v>0</v>
      </c>
    </row>
    <row r="20" spans="1:17" x14ac:dyDescent="0.45">
      <c r="A20" s="1">
        <v>41769.833333333336</v>
      </c>
      <c r="B20">
        <v>1</v>
      </c>
      <c r="C20">
        <v>0</v>
      </c>
      <c r="D20">
        <v>3</v>
      </c>
      <c r="E20">
        <v>0</v>
      </c>
      <c r="F20">
        <v>0</v>
      </c>
      <c r="G20">
        <v>2</v>
      </c>
      <c r="H20">
        <v>3</v>
      </c>
      <c r="I20">
        <v>0</v>
      </c>
      <c r="J20">
        <v>0</v>
      </c>
      <c r="K20">
        <v>3</v>
      </c>
      <c r="L20">
        <v>1</v>
      </c>
      <c r="M20">
        <v>41</v>
      </c>
      <c r="N20">
        <v>5</v>
      </c>
      <c r="Q20">
        <v>0</v>
      </c>
    </row>
    <row r="21" spans="1:17" x14ac:dyDescent="0.45">
      <c r="A21" s="1">
        <v>41776.833333333336</v>
      </c>
      <c r="B21">
        <v>2</v>
      </c>
      <c r="C21">
        <v>0</v>
      </c>
      <c r="D21">
        <v>5</v>
      </c>
      <c r="E21">
        <v>0</v>
      </c>
      <c r="F21">
        <v>0</v>
      </c>
      <c r="G21">
        <v>0</v>
      </c>
      <c r="H21">
        <v>6</v>
      </c>
      <c r="I21">
        <v>0</v>
      </c>
      <c r="J21">
        <v>0</v>
      </c>
      <c r="K21">
        <v>1</v>
      </c>
      <c r="L21">
        <v>0</v>
      </c>
      <c r="M21">
        <v>53</v>
      </c>
      <c r="N21">
        <v>11</v>
      </c>
      <c r="Q21">
        <v>0</v>
      </c>
    </row>
    <row r="22" spans="1:17" x14ac:dyDescent="0.45">
      <c r="A22" s="1">
        <v>41783.833333333336</v>
      </c>
      <c r="B22">
        <v>15</v>
      </c>
      <c r="C22">
        <v>0</v>
      </c>
      <c r="D22">
        <v>8</v>
      </c>
      <c r="E22">
        <v>0</v>
      </c>
      <c r="F22">
        <v>0</v>
      </c>
      <c r="G22">
        <v>1</v>
      </c>
      <c r="H22">
        <v>0</v>
      </c>
      <c r="I22">
        <v>0</v>
      </c>
      <c r="J22">
        <v>0</v>
      </c>
      <c r="K22">
        <v>2</v>
      </c>
      <c r="L22">
        <v>2</v>
      </c>
      <c r="M22">
        <v>59</v>
      </c>
      <c r="N22">
        <v>9</v>
      </c>
      <c r="O22">
        <v>22</v>
      </c>
      <c r="P22">
        <v>0</v>
      </c>
      <c r="Q22">
        <v>1</v>
      </c>
    </row>
    <row r="23" spans="1:17" x14ac:dyDescent="0.45">
      <c r="A23" s="1">
        <v>41790.833333333336</v>
      </c>
      <c r="B23">
        <v>5</v>
      </c>
      <c r="C23">
        <v>0</v>
      </c>
      <c r="D23">
        <v>9</v>
      </c>
      <c r="E23">
        <v>0</v>
      </c>
      <c r="F23">
        <v>0</v>
      </c>
      <c r="G23">
        <v>1</v>
      </c>
      <c r="H23">
        <v>3</v>
      </c>
      <c r="I23">
        <v>0</v>
      </c>
      <c r="J23">
        <v>0</v>
      </c>
      <c r="K23">
        <v>2</v>
      </c>
      <c r="L23">
        <v>5</v>
      </c>
      <c r="M23">
        <v>55</v>
      </c>
      <c r="N23">
        <v>3</v>
      </c>
      <c r="O23">
        <v>22</v>
      </c>
      <c r="P23">
        <v>0</v>
      </c>
      <c r="Q23">
        <v>1</v>
      </c>
    </row>
    <row r="24" spans="1:17" x14ac:dyDescent="0.45">
      <c r="A24" s="1">
        <v>41797.833333333336</v>
      </c>
      <c r="B24">
        <v>2</v>
      </c>
      <c r="C24">
        <v>0</v>
      </c>
      <c r="D24">
        <v>4</v>
      </c>
      <c r="E24">
        <v>0</v>
      </c>
      <c r="F24">
        <v>0</v>
      </c>
      <c r="G24">
        <v>1</v>
      </c>
      <c r="H24">
        <v>3</v>
      </c>
      <c r="I24">
        <v>0</v>
      </c>
      <c r="J24">
        <v>0</v>
      </c>
      <c r="K24">
        <v>3</v>
      </c>
      <c r="L24">
        <v>3</v>
      </c>
      <c r="M24">
        <v>57</v>
      </c>
      <c r="N24">
        <v>8</v>
      </c>
      <c r="O24">
        <v>22</v>
      </c>
      <c r="Q24">
        <v>1</v>
      </c>
    </row>
    <row r="25" spans="1:17" x14ac:dyDescent="0.45">
      <c r="A25" s="1">
        <v>41804.833333333336</v>
      </c>
      <c r="B25">
        <v>6</v>
      </c>
      <c r="C25">
        <v>0</v>
      </c>
      <c r="D25">
        <v>9</v>
      </c>
      <c r="E25">
        <v>0</v>
      </c>
      <c r="F25">
        <v>0</v>
      </c>
      <c r="G25">
        <v>2</v>
      </c>
      <c r="H25">
        <v>3</v>
      </c>
      <c r="I25">
        <v>0</v>
      </c>
      <c r="J25">
        <v>0</v>
      </c>
      <c r="K25">
        <v>2</v>
      </c>
      <c r="L25">
        <v>1</v>
      </c>
      <c r="M25">
        <v>38</v>
      </c>
      <c r="N25">
        <v>4</v>
      </c>
      <c r="O25">
        <v>22</v>
      </c>
      <c r="P25">
        <v>0</v>
      </c>
      <c r="Q25">
        <v>23</v>
      </c>
    </row>
    <row r="26" spans="1:17" x14ac:dyDescent="0.45">
      <c r="A26" s="1">
        <v>41811.833333333336</v>
      </c>
      <c r="B26">
        <v>11</v>
      </c>
      <c r="C26">
        <v>0</v>
      </c>
      <c r="D26">
        <v>12</v>
      </c>
      <c r="E26">
        <v>0</v>
      </c>
      <c r="F26">
        <v>0</v>
      </c>
      <c r="G26">
        <v>2</v>
      </c>
      <c r="H26">
        <v>5</v>
      </c>
      <c r="I26">
        <v>0</v>
      </c>
      <c r="J26">
        <v>0</v>
      </c>
      <c r="K26">
        <v>6</v>
      </c>
      <c r="L26">
        <v>4</v>
      </c>
      <c r="M26">
        <v>46</v>
      </c>
      <c r="N26">
        <v>6</v>
      </c>
      <c r="O26">
        <v>26</v>
      </c>
      <c r="P26">
        <v>119</v>
      </c>
      <c r="Q26">
        <v>20</v>
      </c>
    </row>
    <row r="27" spans="1:17" x14ac:dyDescent="0.45">
      <c r="A27" s="1">
        <v>41818.833333333336</v>
      </c>
      <c r="B27">
        <v>7</v>
      </c>
      <c r="C27">
        <v>0</v>
      </c>
      <c r="D27">
        <v>10</v>
      </c>
      <c r="E27">
        <v>0</v>
      </c>
      <c r="F27">
        <v>0</v>
      </c>
      <c r="G27">
        <v>1</v>
      </c>
      <c r="H27">
        <v>4</v>
      </c>
      <c r="I27">
        <v>0</v>
      </c>
      <c r="J27">
        <v>0</v>
      </c>
      <c r="K27">
        <v>4</v>
      </c>
      <c r="L27">
        <v>3</v>
      </c>
      <c r="M27">
        <v>44</v>
      </c>
      <c r="N27">
        <v>13</v>
      </c>
      <c r="O27">
        <v>27</v>
      </c>
      <c r="P27">
        <v>180</v>
      </c>
      <c r="Q27">
        <v>48</v>
      </c>
    </row>
    <row r="28" spans="1:17" x14ac:dyDescent="0.45">
      <c r="A28" s="1">
        <v>41825.833333333336</v>
      </c>
      <c r="B28">
        <v>11</v>
      </c>
      <c r="C28">
        <v>0</v>
      </c>
      <c r="D28">
        <v>5</v>
      </c>
      <c r="E28">
        <v>0</v>
      </c>
      <c r="F28">
        <v>0</v>
      </c>
      <c r="G28">
        <v>0</v>
      </c>
      <c r="H28">
        <v>5</v>
      </c>
      <c r="I28">
        <v>0</v>
      </c>
      <c r="J28">
        <v>0</v>
      </c>
      <c r="K28">
        <v>3</v>
      </c>
      <c r="L28">
        <v>3</v>
      </c>
      <c r="M28">
        <v>55</v>
      </c>
      <c r="N28">
        <v>6</v>
      </c>
      <c r="O28">
        <v>24</v>
      </c>
      <c r="P28">
        <v>301</v>
      </c>
      <c r="Q28">
        <v>107</v>
      </c>
    </row>
    <row r="29" spans="1:17" x14ac:dyDescent="0.45">
      <c r="A29" s="1">
        <v>41832.833333333336</v>
      </c>
      <c r="B29">
        <v>47</v>
      </c>
      <c r="C29">
        <v>0</v>
      </c>
      <c r="D29">
        <v>11</v>
      </c>
      <c r="E29">
        <v>0</v>
      </c>
      <c r="F29">
        <v>0</v>
      </c>
      <c r="G29">
        <v>1</v>
      </c>
      <c r="H29">
        <v>4</v>
      </c>
      <c r="I29">
        <v>0</v>
      </c>
      <c r="J29">
        <v>0</v>
      </c>
      <c r="K29">
        <v>7</v>
      </c>
      <c r="L29">
        <v>1</v>
      </c>
      <c r="M29">
        <v>60</v>
      </c>
      <c r="N29">
        <v>16</v>
      </c>
      <c r="O29">
        <v>25</v>
      </c>
      <c r="P29">
        <v>503</v>
      </c>
      <c r="Q29">
        <v>182</v>
      </c>
    </row>
    <row r="30" spans="1:17" x14ac:dyDescent="0.45">
      <c r="A30" s="1">
        <v>41839.833333333336</v>
      </c>
      <c r="B30">
        <v>48</v>
      </c>
      <c r="C30">
        <v>0</v>
      </c>
      <c r="D30">
        <v>15</v>
      </c>
      <c r="E30">
        <v>0</v>
      </c>
      <c r="F30">
        <v>0</v>
      </c>
      <c r="G30">
        <v>1</v>
      </c>
      <c r="H30">
        <v>1</v>
      </c>
      <c r="I30">
        <v>0</v>
      </c>
      <c r="J30">
        <v>0</v>
      </c>
      <c r="K30">
        <v>5</v>
      </c>
      <c r="L30">
        <v>1</v>
      </c>
      <c r="M30">
        <v>57</v>
      </c>
      <c r="N30">
        <v>4</v>
      </c>
      <c r="O30">
        <v>26</v>
      </c>
      <c r="P30">
        <v>643</v>
      </c>
      <c r="Q30">
        <v>215</v>
      </c>
    </row>
    <row r="31" spans="1:17" x14ac:dyDescent="0.45">
      <c r="A31" s="1">
        <v>41846.833333333336</v>
      </c>
      <c r="B31">
        <v>55</v>
      </c>
      <c r="C31">
        <v>0</v>
      </c>
      <c r="D31">
        <v>10</v>
      </c>
      <c r="E31">
        <v>0</v>
      </c>
      <c r="F31">
        <v>0</v>
      </c>
      <c r="G31">
        <v>1</v>
      </c>
      <c r="H31">
        <v>6</v>
      </c>
      <c r="I31">
        <v>0</v>
      </c>
      <c r="J31">
        <v>0</v>
      </c>
      <c r="K31">
        <v>10</v>
      </c>
      <c r="L31">
        <v>4</v>
      </c>
      <c r="M31">
        <v>44</v>
      </c>
      <c r="N31">
        <v>10</v>
      </c>
      <c r="O31">
        <v>27</v>
      </c>
      <c r="P31">
        <v>1033</v>
      </c>
      <c r="Q31">
        <v>215</v>
      </c>
    </row>
    <row r="32" spans="1:17" x14ac:dyDescent="0.45">
      <c r="A32" s="1">
        <v>41853.833333333336</v>
      </c>
      <c r="B32">
        <v>49</v>
      </c>
      <c r="C32">
        <v>0</v>
      </c>
      <c r="D32">
        <v>4</v>
      </c>
      <c r="E32">
        <v>0</v>
      </c>
      <c r="F32">
        <v>1</v>
      </c>
      <c r="G32">
        <v>3</v>
      </c>
      <c r="H32">
        <v>7</v>
      </c>
      <c r="I32">
        <v>0</v>
      </c>
      <c r="J32">
        <v>0</v>
      </c>
      <c r="K32">
        <v>11</v>
      </c>
      <c r="L32">
        <v>0</v>
      </c>
      <c r="M32">
        <v>53</v>
      </c>
      <c r="N32">
        <v>12</v>
      </c>
      <c r="O32">
        <v>28</v>
      </c>
      <c r="P32">
        <v>1596</v>
      </c>
      <c r="Q32">
        <v>386</v>
      </c>
    </row>
    <row r="33" spans="1:18" x14ac:dyDescent="0.45">
      <c r="A33" s="1">
        <v>41860.833333333336</v>
      </c>
      <c r="B33">
        <v>39</v>
      </c>
      <c r="C33">
        <v>0</v>
      </c>
      <c r="D33">
        <v>10</v>
      </c>
      <c r="E33">
        <v>0</v>
      </c>
      <c r="F33">
        <v>0</v>
      </c>
      <c r="G33">
        <v>0</v>
      </c>
      <c r="H33">
        <v>6</v>
      </c>
      <c r="I33">
        <v>0</v>
      </c>
      <c r="J33">
        <v>0</v>
      </c>
      <c r="K33">
        <v>12</v>
      </c>
      <c r="L33">
        <v>3</v>
      </c>
      <c r="M33">
        <v>55</v>
      </c>
      <c r="N33">
        <v>7</v>
      </c>
      <c r="O33">
        <v>33</v>
      </c>
      <c r="P33">
        <v>2549</v>
      </c>
      <c r="Q33">
        <v>690</v>
      </c>
      <c r="R33">
        <v>18</v>
      </c>
    </row>
    <row r="34" spans="1:18" x14ac:dyDescent="0.45">
      <c r="A34" s="1">
        <v>41867.833333333336</v>
      </c>
      <c r="B34">
        <v>51</v>
      </c>
      <c r="C34">
        <v>0</v>
      </c>
      <c r="D34">
        <v>3</v>
      </c>
      <c r="E34">
        <v>0</v>
      </c>
      <c r="F34">
        <v>0</v>
      </c>
      <c r="G34">
        <v>0</v>
      </c>
      <c r="H34">
        <v>2</v>
      </c>
      <c r="I34">
        <v>0</v>
      </c>
      <c r="J34">
        <v>0</v>
      </c>
      <c r="K34">
        <v>6</v>
      </c>
      <c r="L34">
        <v>2</v>
      </c>
      <c r="M34">
        <v>60</v>
      </c>
      <c r="N34">
        <v>10</v>
      </c>
      <c r="O34">
        <v>30</v>
      </c>
      <c r="P34">
        <v>3723</v>
      </c>
      <c r="Q34">
        <v>993</v>
      </c>
      <c r="R34">
        <v>19</v>
      </c>
    </row>
    <row r="35" spans="1:18" x14ac:dyDescent="0.45">
      <c r="A35" s="1">
        <v>41874.833333333336</v>
      </c>
      <c r="B35">
        <v>52</v>
      </c>
      <c r="C35">
        <v>0</v>
      </c>
      <c r="D35">
        <v>14</v>
      </c>
      <c r="E35">
        <v>0</v>
      </c>
      <c r="F35">
        <v>0</v>
      </c>
      <c r="G35">
        <v>2</v>
      </c>
      <c r="H35">
        <v>3</v>
      </c>
      <c r="I35">
        <v>0</v>
      </c>
      <c r="J35">
        <v>0</v>
      </c>
      <c r="K35">
        <v>10</v>
      </c>
      <c r="L35">
        <v>1</v>
      </c>
      <c r="M35">
        <v>47</v>
      </c>
      <c r="N35">
        <v>5</v>
      </c>
      <c r="O35">
        <v>31</v>
      </c>
      <c r="P35">
        <v>4079</v>
      </c>
      <c r="Q35">
        <v>1207</v>
      </c>
      <c r="R35">
        <v>19</v>
      </c>
    </row>
    <row r="36" spans="1:18" x14ac:dyDescent="0.45">
      <c r="A36" s="1">
        <v>41881.833333333336</v>
      </c>
      <c r="B36">
        <v>82</v>
      </c>
      <c r="C36">
        <v>0</v>
      </c>
      <c r="D36">
        <v>11</v>
      </c>
      <c r="E36">
        <v>0</v>
      </c>
      <c r="F36">
        <v>0</v>
      </c>
      <c r="G36">
        <v>3</v>
      </c>
      <c r="H36">
        <v>2</v>
      </c>
      <c r="I36">
        <v>0</v>
      </c>
      <c r="J36">
        <v>0</v>
      </c>
      <c r="K36">
        <v>16</v>
      </c>
      <c r="L36">
        <v>0</v>
      </c>
      <c r="M36">
        <v>57</v>
      </c>
      <c r="N36">
        <v>8</v>
      </c>
      <c r="O36">
        <v>32</v>
      </c>
      <c r="P36">
        <v>4841</v>
      </c>
      <c r="Q36">
        <v>1411</v>
      </c>
      <c r="R36">
        <v>19</v>
      </c>
    </row>
    <row r="37" spans="1:18" x14ac:dyDescent="0.45">
      <c r="A37" s="1">
        <v>41888.833333333336</v>
      </c>
      <c r="B37">
        <v>86</v>
      </c>
      <c r="C37">
        <v>0</v>
      </c>
      <c r="D37">
        <v>14</v>
      </c>
      <c r="E37">
        <v>0</v>
      </c>
      <c r="F37">
        <v>0</v>
      </c>
      <c r="G37">
        <v>0</v>
      </c>
      <c r="H37">
        <v>2</v>
      </c>
      <c r="I37">
        <v>0</v>
      </c>
      <c r="J37">
        <v>0</v>
      </c>
      <c r="K37">
        <v>16</v>
      </c>
      <c r="L37">
        <v>3</v>
      </c>
      <c r="M37">
        <v>65</v>
      </c>
      <c r="N37">
        <v>9</v>
      </c>
      <c r="O37">
        <v>33</v>
      </c>
      <c r="P37">
        <v>5371</v>
      </c>
      <c r="Q37">
        <v>1636</v>
      </c>
      <c r="R37">
        <v>19</v>
      </c>
    </row>
    <row r="38" spans="1:18" x14ac:dyDescent="0.45">
      <c r="A38" s="1">
        <v>41895.833333333336</v>
      </c>
      <c r="B38">
        <v>100</v>
      </c>
      <c r="C38">
        <v>0</v>
      </c>
      <c r="D38">
        <v>10</v>
      </c>
      <c r="E38">
        <v>0</v>
      </c>
      <c r="F38">
        <v>0</v>
      </c>
      <c r="G38">
        <v>1</v>
      </c>
      <c r="H38">
        <v>4</v>
      </c>
      <c r="I38">
        <v>0</v>
      </c>
      <c r="J38">
        <v>0</v>
      </c>
      <c r="K38">
        <v>15</v>
      </c>
      <c r="L38">
        <v>1</v>
      </c>
      <c r="M38">
        <v>47</v>
      </c>
      <c r="N38">
        <v>13</v>
      </c>
      <c r="O38">
        <v>34</v>
      </c>
      <c r="P38">
        <v>6277</v>
      </c>
      <c r="Q38">
        <v>2003</v>
      </c>
      <c r="R38">
        <v>19</v>
      </c>
    </row>
    <row r="39" spans="1:18" x14ac:dyDescent="0.45">
      <c r="A39" s="1">
        <v>41902.833333333336</v>
      </c>
      <c r="B39">
        <v>112</v>
      </c>
      <c r="C39">
        <v>0</v>
      </c>
      <c r="D39">
        <v>15</v>
      </c>
      <c r="E39">
        <v>0</v>
      </c>
      <c r="F39">
        <v>0</v>
      </c>
      <c r="G39">
        <v>0</v>
      </c>
      <c r="H39">
        <v>1</v>
      </c>
      <c r="I39">
        <v>0</v>
      </c>
      <c r="J39">
        <v>0</v>
      </c>
      <c r="K39">
        <v>9</v>
      </c>
      <c r="L39">
        <v>1</v>
      </c>
      <c r="M39">
        <v>44</v>
      </c>
      <c r="N39">
        <v>2</v>
      </c>
      <c r="O39">
        <v>35</v>
      </c>
      <c r="P39">
        <v>7306</v>
      </c>
      <c r="Q39">
        <v>2140</v>
      </c>
      <c r="R39">
        <v>25</v>
      </c>
    </row>
    <row r="40" spans="1:18" x14ac:dyDescent="0.45">
      <c r="A40" s="1">
        <v>41909.833333333336</v>
      </c>
      <c r="B40">
        <v>194</v>
      </c>
      <c r="C40">
        <v>0</v>
      </c>
      <c r="D40">
        <v>4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28</v>
      </c>
      <c r="L40">
        <v>5</v>
      </c>
      <c r="M40">
        <v>30</v>
      </c>
      <c r="N40">
        <v>5</v>
      </c>
      <c r="O40">
        <v>36</v>
      </c>
      <c r="P40">
        <v>8036</v>
      </c>
      <c r="Q40">
        <v>2305</v>
      </c>
      <c r="R40">
        <v>25</v>
      </c>
    </row>
    <row r="41" spans="1:18" x14ac:dyDescent="0.45">
      <c r="A41" s="1">
        <v>41916.833333333336</v>
      </c>
      <c r="B41">
        <v>149</v>
      </c>
      <c r="C41">
        <v>0</v>
      </c>
      <c r="D41">
        <v>12</v>
      </c>
      <c r="E41">
        <v>0</v>
      </c>
      <c r="F41">
        <v>0</v>
      </c>
      <c r="G41">
        <v>0</v>
      </c>
      <c r="H41">
        <v>1</v>
      </c>
      <c r="I41">
        <v>0</v>
      </c>
      <c r="J41">
        <v>0</v>
      </c>
      <c r="K41">
        <v>6</v>
      </c>
      <c r="L41">
        <v>3</v>
      </c>
      <c r="M41">
        <v>38</v>
      </c>
      <c r="N41">
        <v>6</v>
      </c>
      <c r="O41">
        <v>37</v>
      </c>
      <c r="P41">
        <v>10473</v>
      </c>
      <c r="Q41">
        <v>2470</v>
      </c>
      <c r="R41">
        <v>25</v>
      </c>
    </row>
    <row r="42" spans="1:18" x14ac:dyDescent="0.45">
      <c r="A42" s="1">
        <v>41923.833333333336</v>
      </c>
      <c r="B42">
        <v>76</v>
      </c>
      <c r="C42">
        <v>0</v>
      </c>
      <c r="D42">
        <v>13</v>
      </c>
      <c r="E42">
        <v>0</v>
      </c>
      <c r="F42">
        <v>0</v>
      </c>
      <c r="G42">
        <v>2</v>
      </c>
      <c r="H42">
        <v>1</v>
      </c>
      <c r="I42">
        <v>0</v>
      </c>
      <c r="J42">
        <v>0</v>
      </c>
      <c r="K42">
        <v>8</v>
      </c>
      <c r="L42">
        <v>0</v>
      </c>
      <c r="M42">
        <v>26</v>
      </c>
      <c r="N42">
        <v>4</v>
      </c>
      <c r="O42">
        <v>38</v>
      </c>
      <c r="P42">
        <v>11853</v>
      </c>
      <c r="Q42">
        <v>2591</v>
      </c>
      <c r="R42">
        <v>26</v>
      </c>
    </row>
    <row r="43" spans="1:18" x14ac:dyDescent="0.45">
      <c r="A43" s="1">
        <v>41930.833333333336</v>
      </c>
      <c r="B43">
        <v>62</v>
      </c>
      <c r="C43">
        <v>1</v>
      </c>
      <c r="D43">
        <v>7</v>
      </c>
      <c r="E43">
        <v>0</v>
      </c>
      <c r="F43">
        <v>0</v>
      </c>
      <c r="G43">
        <v>1</v>
      </c>
      <c r="H43">
        <v>1</v>
      </c>
      <c r="I43">
        <v>0</v>
      </c>
      <c r="J43">
        <v>0</v>
      </c>
      <c r="K43">
        <v>4</v>
      </c>
      <c r="L43">
        <v>2</v>
      </c>
      <c r="M43">
        <v>28</v>
      </c>
      <c r="N43">
        <v>4</v>
      </c>
      <c r="O43">
        <v>39</v>
      </c>
      <c r="P43">
        <v>13224</v>
      </c>
      <c r="Q43">
        <v>2974</v>
      </c>
      <c r="R43">
        <v>30</v>
      </c>
    </row>
    <row r="44" spans="1:18" x14ac:dyDescent="0.45">
      <c r="A44" s="1">
        <v>41937.833333333336</v>
      </c>
      <c r="B44">
        <v>48</v>
      </c>
      <c r="C44">
        <v>0</v>
      </c>
      <c r="D44">
        <v>6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6</v>
      </c>
      <c r="L44">
        <v>1</v>
      </c>
      <c r="M44">
        <v>26</v>
      </c>
      <c r="N44">
        <v>5</v>
      </c>
      <c r="O44">
        <v>39</v>
      </c>
      <c r="P44">
        <v>14587</v>
      </c>
      <c r="Q44">
        <v>3145</v>
      </c>
      <c r="R44">
        <v>30</v>
      </c>
    </row>
    <row r="45" spans="1:18" x14ac:dyDescent="0.45">
      <c r="A45" s="1">
        <v>41944.833333333336</v>
      </c>
      <c r="B45">
        <v>32</v>
      </c>
      <c r="C45">
        <v>0</v>
      </c>
      <c r="D45">
        <v>6</v>
      </c>
      <c r="E45">
        <v>0</v>
      </c>
      <c r="F45">
        <v>0</v>
      </c>
      <c r="G45">
        <v>2</v>
      </c>
      <c r="H45">
        <v>3</v>
      </c>
      <c r="I45">
        <v>0</v>
      </c>
      <c r="J45">
        <v>0</v>
      </c>
      <c r="K45">
        <v>6</v>
      </c>
      <c r="L45">
        <v>1</v>
      </c>
      <c r="M45">
        <v>28</v>
      </c>
      <c r="N45">
        <v>7</v>
      </c>
      <c r="O45">
        <v>41</v>
      </c>
      <c r="P45">
        <v>15750</v>
      </c>
      <c r="Q45">
        <v>3242</v>
      </c>
      <c r="R45">
        <v>31</v>
      </c>
    </row>
    <row r="46" spans="1:18" x14ac:dyDescent="0.45">
      <c r="A46" s="1">
        <v>41951.791666666664</v>
      </c>
      <c r="B46">
        <v>28</v>
      </c>
      <c r="C46">
        <v>0</v>
      </c>
      <c r="D46">
        <v>5</v>
      </c>
      <c r="E46">
        <v>0</v>
      </c>
      <c r="F46">
        <v>0</v>
      </c>
      <c r="G46">
        <v>1</v>
      </c>
      <c r="H46">
        <v>0</v>
      </c>
      <c r="I46">
        <v>0</v>
      </c>
      <c r="J46">
        <v>0</v>
      </c>
      <c r="K46">
        <v>4</v>
      </c>
      <c r="L46">
        <v>1</v>
      </c>
      <c r="M46">
        <v>20</v>
      </c>
      <c r="N46">
        <v>5</v>
      </c>
      <c r="O46">
        <v>42</v>
      </c>
      <c r="P46">
        <v>16786</v>
      </c>
      <c r="Q46">
        <v>3287</v>
      </c>
      <c r="R46">
        <v>31</v>
      </c>
    </row>
    <row r="47" spans="1:18" x14ac:dyDescent="0.45">
      <c r="A47" s="1">
        <v>41958.791666666664</v>
      </c>
      <c r="B47">
        <v>4</v>
      </c>
      <c r="C47">
        <v>0</v>
      </c>
      <c r="D47">
        <v>3</v>
      </c>
      <c r="E47">
        <v>0</v>
      </c>
      <c r="F47">
        <v>0</v>
      </c>
      <c r="G47">
        <v>0</v>
      </c>
      <c r="H47">
        <v>1</v>
      </c>
      <c r="I47">
        <v>0</v>
      </c>
      <c r="J47">
        <v>0</v>
      </c>
      <c r="K47">
        <v>0</v>
      </c>
      <c r="L47">
        <v>0</v>
      </c>
      <c r="M47">
        <v>9</v>
      </c>
      <c r="N47">
        <v>2</v>
      </c>
      <c r="O47">
        <v>42</v>
      </c>
      <c r="P47">
        <v>16786</v>
      </c>
      <c r="Q47">
        <v>3287</v>
      </c>
      <c r="R47">
        <v>31</v>
      </c>
    </row>
    <row r="48" spans="1:18" x14ac:dyDescent="0.45">
      <c r="A48" s="1">
        <v>41965.791666666664</v>
      </c>
      <c r="B48">
        <v>13</v>
      </c>
      <c r="C48">
        <v>0</v>
      </c>
      <c r="D48">
        <v>6</v>
      </c>
      <c r="E48">
        <v>0</v>
      </c>
      <c r="F48">
        <v>0</v>
      </c>
      <c r="G48">
        <v>3</v>
      </c>
      <c r="H48">
        <v>0</v>
      </c>
      <c r="I48">
        <v>0</v>
      </c>
      <c r="J48">
        <v>0</v>
      </c>
      <c r="K48">
        <v>1</v>
      </c>
      <c r="L48">
        <v>0</v>
      </c>
      <c r="M48">
        <v>34</v>
      </c>
      <c r="N48">
        <v>6</v>
      </c>
      <c r="O48" t="s">
        <v>17</v>
      </c>
      <c r="P48" t="s">
        <v>18</v>
      </c>
      <c r="Q48" t="s">
        <v>19</v>
      </c>
      <c r="R48" t="s">
        <v>20</v>
      </c>
    </row>
    <row r="49" spans="1:18" x14ac:dyDescent="0.45">
      <c r="A49" s="1">
        <v>41972.791666666664</v>
      </c>
      <c r="B49">
        <v>7</v>
      </c>
      <c r="C49">
        <v>0</v>
      </c>
      <c r="D49">
        <v>1</v>
      </c>
      <c r="E49">
        <v>0</v>
      </c>
      <c r="F49">
        <v>0</v>
      </c>
      <c r="G49">
        <v>3</v>
      </c>
      <c r="H49">
        <v>3</v>
      </c>
      <c r="I49">
        <v>0</v>
      </c>
      <c r="J49">
        <v>0</v>
      </c>
      <c r="K49">
        <v>1</v>
      </c>
      <c r="L49">
        <v>1</v>
      </c>
      <c r="M49">
        <v>44</v>
      </c>
      <c r="N49">
        <v>5</v>
      </c>
      <c r="O49">
        <v>45</v>
      </c>
      <c r="P49">
        <v>20770</v>
      </c>
      <c r="Q49">
        <v>3675</v>
      </c>
      <c r="R49">
        <v>31</v>
      </c>
    </row>
    <row r="50" spans="1:18" x14ac:dyDescent="0.45">
      <c r="A50" s="1">
        <v>41979.791666666664</v>
      </c>
      <c r="B50">
        <v>5</v>
      </c>
      <c r="C50">
        <v>0</v>
      </c>
      <c r="D50">
        <v>5</v>
      </c>
      <c r="E50">
        <v>0</v>
      </c>
      <c r="F50">
        <v>0</v>
      </c>
      <c r="G50">
        <v>0</v>
      </c>
      <c r="H50">
        <v>2</v>
      </c>
      <c r="I50">
        <v>0</v>
      </c>
      <c r="J50">
        <v>0</v>
      </c>
      <c r="K50">
        <v>2</v>
      </c>
      <c r="L50">
        <v>5</v>
      </c>
      <c r="M50">
        <v>33</v>
      </c>
      <c r="N50">
        <v>3</v>
      </c>
      <c r="O50">
        <v>46</v>
      </c>
      <c r="P50">
        <v>22449</v>
      </c>
      <c r="Q50">
        <v>3732</v>
      </c>
      <c r="R50">
        <v>31</v>
      </c>
    </row>
    <row r="51" spans="1:18" x14ac:dyDescent="0.45">
      <c r="A51" s="1">
        <v>41986.791666666664</v>
      </c>
      <c r="B51">
        <v>6</v>
      </c>
      <c r="C51">
        <v>0</v>
      </c>
      <c r="D51">
        <v>6</v>
      </c>
      <c r="E51">
        <v>0</v>
      </c>
      <c r="F51">
        <v>0</v>
      </c>
      <c r="G51">
        <v>2</v>
      </c>
      <c r="H51">
        <v>2</v>
      </c>
      <c r="I51">
        <v>0</v>
      </c>
      <c r="J51">
        <v>0</v>
      </c>
      <c r="K51">
        <v>3</v>
      </c>
      <c r="L51">
        <v>2</v>
      </c>
      <c r="M51">
        <v>33</v>
      </c>
      <c r="N51">
        <v>2</v>
      </c>
      <c r="O51">
        <v>46</v>
      </c>
      <c r="P51">
        <v>22449</v>
      </c>
      <c r="Q51">
        <v>3732</v>
      </c>
      <c r="R51">
        <v>31</v>
      </c>
    </row>
    <row r="52" spans="1:18" x14ac:dyDescent="0.45">
      <c r="A52" s="1">
        <v>41993.791666666664</v>
      </c>
      <c r="B52">
        <v>10</v>
      </c>
      <c r="C52">
        <v>0</v>
      </c>
      <c r="D52">
        <v>3</v>
      </c>
      <c r="E52">
        <v>0</v>
      </c>
      <c r="F52">
        <v>0</v>
      </c>
      <c r="G52">
        <v>0</v>
      </c>
      <c r="H52">
        <v>1</v>
      </c>
      <c r="I52">
        <v>0</v>
      </c>
      <c r="J52">
        <v>0</v>
      </c>
      <c r="K52">
        <v>1</v>
      </c>
      <c r="L52">
        <v>0</v>
      </c>
      <c r="M52">
        <v>40</v>
      </c>
      <c r="N52">
        <v>2</v>
      </c>
      <c r="O52">
        <v>48</v>
      </c>
      <c r="P52">
        <v>24110</v>
      </c>
      <c r="Q52">
        <v>4164</v>
      </c>
      <c r="R52">
        <v>31</v>
      </c>
    </row>
    <row r="53" spans="1:18" x14ac:dyDescent="0.45">
      <c r="A53" s="1">
        <v>42000.791666666664</v>
      </c>
      <c r="B53">
        <v>17</v>
      </c>
      <c r="C53">
        <v>0</v>
      </c>
      <c r="D53">
        <v>2</v>
      </c>
      <c r="E53">
        <v>0</v>
      </c>
      <c r="F53">
        <v>0</v>
      </c>
      <c r="G53">
        <v>0</v>
      </c>
      <c r="H53">
        <v>6</v>
      </c>
      <c r="I53">
        <v>0</v>
      </c>
      <c r="J53">
        <v>0</v>
      </c>
      <c r="K53">
        <v>2</v>
      </c>
      <c r="L53">
        <v>2</v>
      </c>
      <c r="M53">
        <v>37</v>
      </c>
      <c r="N53">
        <v>5</v>
      </c>
      <c r="O53" t="s">
        <v>17</v>
      </c>
      <c r="P53" t="s">
        <v>18</v>
      </c>
      <c r="Q53" t="s">
        <v>19</v>
      </c>
      <c r="R53" t="s">
        <v>20</v>
      </c>
    </row>
    <row r="54" spans="1:18" x14ac:dyDescent="0.45">
      <c r="A54" s="1">
        <v>42007.791666666664</v>
      </c>
      <c r="B54">
        <v>12</v>
      </c>
      <c r="C54">
        <v>0</v>
      </c>
      <c r="D54">
        <v>3</v>
      </c>
      <c r="E54">
        <v>0</v>
      </c>
      <c r="F54">
        <v>0</v>
      </c>
      <c r="G54">
        <v>1</v>
      </c>
      <c r="H54">
        <v>4</v>
      </c>
      <c r="I54">
        <v>0</v>
      </c>
      <c r="J54">
        <v>0</v>
      </c>
      <c r="K54">
        <v>2</v>
      </c>
      <c r="L54">
        <v>2</v>
      </c>
      <c r="M54">
        <v>38</v>
      </c>
      <c r="N54">
        <v>7</v>
      </c>
      <c r="O54">
        <v>50</v>
      </c>
      <c r="P54">
        <v>24349</v>
      </c>
      <c r="Q54">
        <v>4239</v>
      </c>
      <c r="R54">
        <v>31</v>
      </c>
    </row>
    <row r="55" spans="1:18" x14ac:dyDescent="0.45">
      <c r="A55" s="1">
        <v>42014.791666666664</v>
      </c>
      <c r="B55">
        <v>3</v>
      </c>
      <c r="C55">
        <v>0</v>
      </c>
      <c r="D55">
        <v>2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1</v>
      </c>
      <c r="M55">
        <v>38</v>
      </c>
      <c r="N55">
        <v>2</v>
      </c>
      <c r="O55">
        <v>50</v>
      </c>
      <c r="P55">
        <v>20110</v>
      </c>
      <c r="Q55">
        <v>4239</v>
      </c>
      <c r="R55">
        <v>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5"/>
  <sheetViews>
    <sheetView topLeftCell="A31" workbookViewId="0">
      <selection activeCell="B54" sqref="B54"/>
    </sheetView>
  </sheetViews>
  <sheetFormatPr defaultRowHeight="14.25" x14ac:dyDescent="0.45"/>
  <cols>
    <col min="1" max="1" width="15.265625" bestFit="1" customWidth="1"/>
    <col min="2" max="2" width="15.265625" customWidth="1"/>
    <col min="11" max="11" width="3.73046875" customWidth="1"/>
    <col min="12" max="12" width="4" customWidth="1"/>
    <col min="17" max="17" width="9.46484375" bestFit="1" customWidth="1"/>
    <col min="25" max="25" width="22.796875" bestFit="1" customWidth="1"/>
  </cols>
  <sheetData>
    <row r="1" spans="1:26" x14ac:dyDescent="0.45">
      <c r="A1" t="s">
        <v>21</v>
      </c>
      <c r="B1" t="s">
        <v>26</v>
      </c>
      <c r="C1" t="s">
        <v>0</v>
      </c>
      <c r="D1" t="s">
        <v>25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22</v>
      </c>
      <c r="V1" t="s">
        <v>23</v>
      </c>
      <c r="W1" t="s">
        <v>24</v>
      </c>
      <c r="Y1" t="s">
        <v>29</v>
      </c>
    </row>
    <row r="2" spans="1:26" x14ac:dyDescent="0.45">
      <c r="A2" s="1">
        <v>41644</v>
      </c>
      <c r="B2" s="1">
        <f>A3-1</f>
        <v>41650</v>
      </c>
      <c r="C2">
        <v>0</v>
      </c>
      <c r="D2">
        <v>0</v>
      </c>
      <c r="E2">
        <v>0</v>
      </c>
      <c r="F2">
        <v>5</v>
      </c>
      <c r="G2">
        <v>0</v>
      </c>
      <c r="H2">
        <v>0</v>
      </c>
      <c r="I2">
        <v>1</v>
      </c>
      <c r="J2">
        <v>0</v>
      </c>
      <c r="K2">
        <v>0</v>
      </c>
      <c r="L2">
        <v>0</v>
      </c>
      <c r="M2">
        <v>0</v>
      </c>
      <c r="N2">
        <v>3</v>
      </c>
      <c r="O2">
        <v>33</v>
      </c>
      <c r="P2">
        <v>2</v>
      </c>
      <c r="Q2">
        <v>1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Y2" t="s">
        <v>27</v>
      </c>
      <c r="Z2">
        <f>CORREL(C2:C50,R2:R50)</f>
        <v>0.31014803185774237</v>
      </c>
    </row>
    <row r="3" spans="1:26" x14ac:dyDescent="0.45">
      <c r="A3" s="1">
        <f>A2+7</f>
        <v>41651</v>
      </c>
      <c r="B3" s="1">
        <f t="shared" ref="B3:B50" si="0">A4-1</f>
        <v>41657</v>
      </c>
      <c r="C3">
        <v>0</v>
      </c>
      <c r="D3">
        <f>D2+C3</f>
        <v>0</v>
      </c>
      <c r="E3">
        <v>0</v>
      </c>
      <c r="F3">
        <v>8</v>
      </c>
      <c r="G3">
        <v>0</v>
      </c>
      <c r="H3">
        <v>0</v>
      </c>
      <c r="I3">
        <v>1</v>
      </c>
      <c r="J3">
        <v>1</v>
      </c>
      <c r="K3">
        <v>0</v>
      </c>
      <c r="L3">
        <v>0</v>
      </c>
      <c r="M3">
        <v>0</v>
      </c>
      <c r="N3">
        <v>1</v>
      </c>
      <c r="O3">
        <v>30</v>
      </c>
      <c r="P3">
        <v>4</v>
      </c>
      <c r="R3">
        <v>0</v>
      </c>
      <c r="S3">
        <v>0</v>
      </c>
      <c r="T3">
        <v>0</v>
      </c>
      <c r="U3">
        <f>R3-R2</f>
        <v>0</v>
      </c>
      <c r="V3">
        <f t="shared" ref="V3:W3" si="1">S3-S2</f>
        <v>0</v>
      </c>
      <c r="W3">
        <f t="shared" si="1"/>
        <v>0</v>
      </c>
      <c r="Y3" t="s">
        <v>28</v>
      </c>
      <c r="Z3">
        <f>CORREL(C2:C50,S2:S50)</f>
        <v>0.46780929367553653</v>
      </c>
    </row>
    <row r="4" spans="1:26" x14ac:dyDescent="0.45">
      <c r="A4" s="1">
        <f t="shared" ref="A4:A46" si="2">A3+7</f>
        <v>41658</v>
      </c>
      <c r="B4" s="1">
        <f t="shared" si="0"/>
        <v>41664</v>
      </c>
      <c r="C4">
        <v>0</v>
      </c>
      <c r="D4">
        <f t="shared" ref="D4:D50" si="3">D3+C4</f>
        <v>0</v>
      </c>
      <c r="E4">
        <v>0</v>
      </c>
      <c r="F4">
        <v>4</v>
      </c>
      <c r="G4">
        <v>0</v>
      </c>
      <c r="H4">
        <v>0</v>
      </c>
      <c r="I4">
        <v>0</v>
      </c>
      <c r="J4">
        <v>1</v>
      </c>
      <c r="K4">
        <v>0</v>
      </c>
      <c r="L4">
        <v>0</v>
      </c>
      <c r="M4">
        <v>2</v>
      </c>
      <c r="N4">
        <v>0</v>
      </c>
      <c r="O4">
        <v>23</v>
      </c>
      <c r="P4">
        <v>1</v>
      </c>
      <c r="R4">
        <v>0</v>
      </c>
      <c r="S4">
        <v>0</v>
      </c>
      <c r="T4">
        <v>0</v>
      </c>
      <c r="U4">
        <f t="shared" ref="U4:U46" si="4">R4-R3</f>
        <v>0</v>
      </c>
      <c r="V4">
        <f t="shared" ref="V4:V46" si="5">S4-S3</f>
        <v>0</v>
      </c>
      <c r="W4">
        <f t="shared" ref="W4:W46" si="6">T4-T3</f>
        <v>0</v>
      </c>
    </row>
    <row r="5" spans="1:26" x14ac:dyDescent="0.45">
      <c r="A5" s="1">
        <f t="shared" si="2"/>
        <v>41665</v>
      </c>
      <c r="B5" s="1">
        <f t="shared" si="0"/>
        <v>41671</v>
      </c>
      <c r="C5">
        <v>0</v>
      </c>
      <c r="D5">
        <f t="shared" si="3"/>
        <v>0</v>
      </c>
      <c r="E5">
        <v>0</v>
      </c>
      <c r="F5">
        <v>2</v>
      </c>
      <c r="G5">
        <v>0</v>
      </c>
      <c r="H5">
        <v>0</v>
      </c>
      <c r="I5">
        <v>0</v>
      </c>
      <c r="J5">
        <v>2</v>
      </c>
      <c r="K5">
        <v>0</v>
      </c>
      <c r="L5">
        <v>0</v>
      </c>
      <c r="M5">
        <v>1</v>
      </c>
      <c r="N5">
        <v>1</v>
      </c>
      <c r="O5">
        <v>19</v>
      </c>
      <c r="P5">
        <v>5</v>
      </c>
      <c r="R5">
        <v>0</v>
      </c>
      <c r="S5">
        <v>0</v>
      </c>
      <c r="T5">
        <v>0</v>
      </c>
      <c r="U5">
        <f t="shared" si="4"/>
        <v>0</v>
      </c>
      <c r="V5">
        <f t="shared" si="5"/>
        <v>0</v>
      </c>
      <c r="W5">
        <f t="shared" si="6"/>
        <v>0</v>
      </c>
      <c r="Y5" t="s">
        <v>30</v>
      </c>
      <c r="Z5" t="s">
        <v>32</v>
      </c>
    </row>
    <row r="6" spans="1:26" x14ac:dyDescent="0.45">
      <c r="A6" s="1">
        <f t="shared" si="2"/>
        <v>41672</v>
      </c>
      <c r="B6" s="1">
        <f t="shared" si="0"/>
        <v>41678</v>
      </c>
      <c r="C6">
        <v>0</v>
      </c>
      <c r="D6">
        <f t="shared" si="3"/>
        <v>0</v>
      </c>
      <c r="E6">
        <v>0</v>
      </c>
      <c r="F6">
        <v>1</v>
      </c>
      <c r="G6">
        <v>1</v>
      </c>
      <c r="H6">
        <v>0</v>
      </c>
      <c r="I6">
        <v>2</v>
      </c>
      <c r="J6">
        <v>3</v>
      </c>
      <c r="K6">
        <v>0</v>
      </c>
      <c r="L6">
        <v>0</v>
      </c>
      <c r="M6">
        <v>3</v>
      </c>
      <c r="N6">
        <v>0</v>
      </c>
      <c r="O6">
        <v>24</v>
      </c>
      <c r="P6">
        <v>2</v>
      </c>
      <c r="R6">
        <v>0</v>
      </c>
      <c r="S6">
        <v>0</v>
      </c>
      <c r="T6">
        <v>0</v>
      </c>
      <c r="U6">
        <f t="shared" si="4"/>
        <v>0</v>
      </c>
      <c r="V6">
        <f t="shared" si="5"/>
        <v>0</v>
      </c>
      <c r="W6">
        <f t="shared" si="6"/>
        <v>0</v>
      </c>
      <c r="Y6" t="s">
        <v>27</v>
      </c>
      <c r="Z6">
        <f>CORREL(C19:C36,R19:R36)</f>
        <v>0.81753842265454646</v>
      </c>
    </row>
    <row r="7" spans="1:26" x14ac:dyDescent="0.45">
      <c r="A7" s="1">
        <f t="shared" si="2"/>
        <v>41679</v>
      </c>
      <c r="B7" s="1">
        <f t="shared" si="0"/>
        <v>41685</v>
      </c>
      <c r="C7">
        <v>0</v>
      </c>
      <c r="D7">
        <f t="shared" si="3"/>
        <v>0</v>
      </c>
      <c r="E7">
        <v>0</v>
      </c>
      <c r="F7">
        <v>0</v>
      </c>
      <c r="G7">
        <v>0</v>
      </c>
      <c r="H7">
        <v>0</v>
      </c>
      <c r="I7">
        <v>1</v>
      </c>
      <c r="J7">
        <v>1</v>
      </c>
      <c r="K7">
        <v>0</v>
      </c>
      <c r="L7">
        <v>0</v>
      </c>
      <c r="M7">
        <v>2</v>
      </c>
      <c r="N7">
        <v>2</v>
      </c>
      <c r="O7">
        <v>14</v>
      </c>
      <c r="P7">
        <v>2</v>
      </c>
      <c r="R7">
        <v>0</v>
      </c>
      <c r="S7">
        <v>0</v>
      </c>
      <c r="T7">
        <v>0</v>
      </c>
      <c r="U7">
        <f t="shared" si="4"/>
        <v>0</v>
      </c>
      <c r="V7">
        <f t="shared" si="5"/>
        <v>0</v>
      </c>
      <c r="W7">
        <f t="shared" si="6"/>
        <v>0</v>
      </c>
      <c r="Y7" t="s">
        <v>28</v>
      </c>
      <c r="Z7">
        <f>CORREL(C19:C36,S19:S36)</f>
        <v>0.80915661172114173</v>
      </c>
    </row>
    <row r="8" spans="1:26" x14ac:dyDescent="0.45">
      <c r="A8" s="1">
        <f t="shared" si="2"/>
        <v>41686</v>
      </c>
      <c r="B8" s="1">
        <f t="shared" si="0"/>
        <v>41692</v>
      </c>
      <c r="C8">
        <v>0</v>
      </c>
      <c r="D8">
        <f t="shared" si="3"/>
        <v>0</v>
      </c>
      <c r="E8">
        <v>0</v>
      </c>
      <c r="F8">
        <v>3</v>
      </c>
      <c r="G8">
        <v>0</v>
      </c>
      <c r="H8">
        <v>0</v>
      </c>
      <c r="I8">
        <v>1</v>
      </c>
      <c r="J8">
        <v>0</v>
      </c>
      <c r="K8">
        <v>0</v>
      </c>
      <c r="L8">
        <v>0</v>
      </c>
      <c r="M8">
        <v>2</v>
      </c>
      <c r="N8">
        <v>0</v>
      </c>
      <c r="O8">
        <v>26</v>
      </c>
      <c r="P8">
        <v>3</v>
      </c>
      <c r="R8">
        <v>0</v>
      </c>
      <c r="S8">
        <v>0</v>
      </c>
      <c r="T8">
        <v>0</v>
      </c>
      <c r="U8">
        <f t="shared" si="4"/>
        <v>0</v>
      </c>
      <c r="V8">
        <f t="shared" si="5"/>
        <v>0</v>
      </c>
      <c r="W8">
        <f t="shared" si="6"/>
        <v>0</v>
      </c>
    </row>
    <row r="9" spans="1:26" x14ac:dyDescent="0.45">
      <c r="A9" s="1">
        <f t="shared" si="2"/>
        <v>41693</v>
      </c>
      <c r="B9" s="1">
        <f t="shared" si="0"/>
        <v>41699</v>
      </c>
      <c r="C9">
        <v>0</v>
      </c>
      <c r="D9">
        <f t="shared" si="3"/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1</v>
      </c>
      <c r="K9">
        <v>0</v>
      </c>
      <c r="L9">
        <v>0</v>
      </c>
      <c r="M9">
        <v>0</v>
      </c>
      <c r="N9">
        <v>1</v>
      </c>
      <c r="O9">
        <v>24</v>
      </c>
      <c r="P9">
        <v>3</v>
      </c>
      <c r="R9">
        <v>0</v>
      </c>
      <c r="S9">
        <v>0</v>
      </c>
      <c r="T9">
        <v>0</v>
      </c>
      <c r="U9">
        <f t="shared" si="4"/>
        <v>0</v>
      </c>
      <c r="V9">
        <f t="shared" si="5"/>
        <v>0</v>
      </c>
      <c r="W9">
        <f t="shared" si="6"/>
        <v>0</v>
      </c>
      <c r="Y9" t="s">
        <v>31</v>
      </c>
    </row>
    <row r="10" spans="1:26" x14ac:dyDescent="0.45">
      <c r="A10" s="1">
        <f t="shared" si="2"/>
        <v>41700</v>
      </c>
      <c r="B10" s="1">
        <f t="shared" si="0"/>
        <v>41706</v>
      </c>
      <c r="C10">
        <v>0</v>
      </c>
      <c r="D10">
        <f t="shared" si="3"/>
        <v>0</v>
      </c>
      <c r="E10">
        <v>0</v>
      </c>
      <c r="F10">
        <v>2</v>
      </c>
      <c r="G10">
        <v>0</v>
      </c>
      <c r="H10">
        <v>0</v>
      </c>
      <c r="I10">
        <v>1</v>
      </c>
      <c r="J10">
        <v>1</v>
      </c>
      <c r="K10">
        <v>0</v>
      </c>
      <c r="L10">
        <v>0</v>
      </c>
      <c r="M10">
        <v>0</v>
      </c>
      <c r="N10">
        <v>1</v>
      </c>
      <c r="O10">
        <v>26</v>
      </c>
      <c r="P10">
        <v>2</v>
      </c>
      <c r="R10">
        <v>0</v>
      </c>
      <c r="S10">
        <v>0</v>
      </c>
      <c r="T10">
        <v>0</v>
      </c>
      <c r="U10">
        <f t="shared" si="4"/>
        <v>0</v>
      </c>
      <c r="V10">
        <f t="shared" si="5"/>
        <v>0</v>
      </c>
      <c r="W10">
        <f t="shared" si="6"/>
        <v>0</v>
      </c>
      <c r="Y10" t="s">
        <v>27</v>
      </c>
      <c r="Z10">
        <f>CORREL(C28:C44,R28:R44)</f>
        <v>0.42125697303217463</v>
      </c>
    </row>
    <row r="11" spans="1:26" x14ac:dyDescent="0.45">
      <c r="A11" s="1">
        <f t="shared" si="2"/>
        <v>41707</v>
      </c>
      <c r="B11" s="1">
        <f t="shared" si="0"/>
        <v>41713</v>
      </c>
      <c r="C11">
        <v>0</v>
      </c>
      <c r="D11">
        <f t="shared" si="3"/>
        <v>0</v>
      </c>
      <c r="E11">
        <v>0</v>
      </c>
      <c r="F11">
        <v>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25</v>
      </c>
      <c r="P11">
        <v>2</v>
      </c>
      <c r="R11">
        <v>0</v>
      </c>
      <c r="S11">
        <v>0</v>
      </c>
      <c r="T11">
        <v>0</v>
      </c>
      <c r="U11">
        <f t="shared" si="4"/>
        <v>0</v>
      </c>
      <c r="V11">
        <f t="shared" si="5"/>
        <v>0</v>
      </c>
      <c r="W11">
        <f t="shared" si="6"/>
        <v>0</v>
      </c>
      <c r="Y11" t="s">
        <v>28</v>
      </c>
      <c r="Z11">
        <f>CORREL(C28:C44,S28:S44)</f>
        <v>0.54273241805691108</v>
      </c>
    </row>
    <row r="12" spans="1:26" x14ac:dyDescent="0.45">
      <c r="A12" s="1">
        <f t="shared" si="2"/>
        <v>41714</v>
      </c>
      <c r="B12" s="1">
        <f t="shared" si="0"/>
        <v>41720</v>
      </c>
      <c r="C12">
        <v>0</v>
      </c>
      <c r="D12">
        <f t="shared" si="3"/>
        <v>0</v>
      </c>
      <c r="E12">
        <v>0</v>
      </c>
      <c r="F12">
        <v>1</v>
      </c>
      <c r="G12">
        <v>0</v>
      </c>
      <c r="H12">
        <v>0</v>
      </c>
      <c r="I12">
        <v>0</v>
      </c>
      <c r="J12">
        <v>1</v>
      </c>
      <c r="K12">
        <v>0</v>
      </c>
      <c r="L12">
        <v>0</v>
      </c>
      <c r="M12">
        <v>0</v>
      </c>
      <c r="N12">
        <v>0</v>
      </c>
      <c r="O12">
        <v>32</v>
      </c>
      <c r="P12">
        <v>1</v>
      </c>
      <c r="R12">
        <v>0</v>
      </c>
      <c r="S12">
        <v>0</v>
      </c>
      <c r="T12">
        <v>0</v>
      </c>
      <c r="U12">
        <f t="shared" si="4"/>
        <v>0</v>
      </c>
      <c r="V12">
        <f t="shared" si="5"/>
        <v>0</v>
      </c>
      <c r="W12">
        <f t="shared" si="6"/>
        <v>0</v>
      </c>
    </row>
    <row r="13" spans="1:26" x14ac:dyDescent="0.45">
      <c r="A13" s="1">
        <f t="shared" si="2"/>
        <v>41721</v>
      </c>
      <c r="B13" s="1">
        <f t="shared" si="0"/>
        <v>41727</v>
      </c>
      <c r="C13">
        <v>0</v>
      </c>
      <c r="D13">
        <f t="shared" si="3"/>
        <v>0</v>
      </c>
      <c r="E13">
        <v>0</v>
      </c>
      <c r="F13">
        <v>4</v>
      </c>
      <c r="G13">
        <v>0</v>
      </c>
      <c r="H13">
        <v>0</v>
      </c>
      <c r="I13">
        <v>0</v>
      </c>
      <c r="J13">
        <v>3</v>
      </c>
      <c r="K13">
        <v>0</v>
      </c>
      <c r="L13">
        <v>0</v>
      </c>
      <c r="M13">
        <v>0</v>
      </c>
      <c r="N13">
        <v>0</v>
      </c>
      <c r="O13">
        <v>23</v>
      </c>
      <c r="P13">
        <v>1</v>
      </c>
      <c r="R13">
        <v>0</v>
      </c>
      <c r="S13">
        <v>0</v>
      </c>
      <c r="T13">
        <v>0</v>
      </c>
      <c r="U13">
        <f t="shared" si="4"/>
        <v>0</v>
      </c>
      <c r="V13">
        <f t="shared" si="5"/>
        <v>0</v>
      </c>
      <c r="W13">
        <f t="shared" si="6"/>
        <v>0</v>
      </c>
    </row>
    <row r="14" spans="1:26" x14ac:dyDescent="0.45">
      <c r="A14" s="1">
        <f t="shared" si="2"/>
        <v>41728</v>
      </c>
      <c r="B14" s="1">
        <f t="shared" si="0"/>
        <v>41734</v>
      </c>
      <c r="C14">
        <v>0</v>
      </c>
      <c r="D14">
        <f t="shared" si="3"/>
        <v>0</v>
      </c>
      <c r="E14">
        <v>0</v>
      </c>
      <c r="F14">
        <v>1</v>
      </c>
      <c r="G14">
        <v>0</v>
      </c>
      <c r="H14">
        <v>0</v>
      </c>
      <c r="I14">
        <v>2</v>
      </c>
      <c r="J14">
        <v>1</v>
      </c>
      <c r="K14">
        <v>0</v>
      </c>
      <c r="L14">
        <v>0</v>
      </c>
      <c r="M14">
        <v>4</v>
      </c>
      <c r="N14">
        <v>0</v>
      </c>
      <c r="O14">
        <v>22</v>
      </c>
      <c r="P14">
        <v>3</v>
      </c>
      <c r="R14">
        <v>0</v>
      </c>
      <c r="S14">
        <v>0</v>
      </c>
      <c r="T14">
        <v>0</v>
      </c>
      <c r="U14">
        <f t="shared" si="4"/>
        <v>0</v>
      </c>
      <c r="V14">
        <f t="shared" si="5"/>
        <v>0</v>
      </c>
      <c r="W14">
        <f t="shared" si="6"/>
        <v>0</v>
      </c>
    </row>
    <row r="15" spans="1:26" x14ac:dyDescent="0.45">
      <c r="A15" s="1">
        <f t="shared" si="2"/>
        <v>41735</v>
      </c>
      <c r="B15" s="1">
        <f t="shared" si="0"/>
        <v>41741</v>
      </c>
      <c r="C15">
        <v>0</v>
      </c>
      <c r="D15">
        <f t="shared" si="3"/>
        <v>0</v>
      </c>
      <c r="E15">
        <v>0</v>
      </c>
      <c r="F15">
        <v>1</v>
      </c>
      <c r="G15">
        <v>0</v>
      </c>
      <c r="H15">
        <v>0</v>
      </c>
      <c r="I15">
        <v>0</v>
      </c>
      <c r="J15">
        <v>3</v>
      </c>
      <c r="K15">
        <v>0</v>
      </c>
      <c r="L15">
        <v>0</v>
      </c>
      <c r="M15">
        <v>2</v>
      </c>
      <c r="N15">
        <v>1</v>
      </c>
      <c r="O15">
        <v>19</v>
      </c>
      <c r="P15">
        <v>2</v>
      </c>
      <c r="R15">
        <v>0</v>
      </c>
      <c r="S15">
        <v>0</v>
      </c>
      <c r="T15">
        <v>0</v>
      </c>
      <c r="U15">
        <f t="shared" si="4"/>
        <v>0</v>
      </c>
      <c r="V15">
        <f t="shared" si="5"/>
        <v>0</v>
      </c>
      <c r="W15">
        <f t="shared" si="6"/>
        <v>0</v>
      </c>
    </row>
    <row r="16" spans="1:26" x14ac:dyDescent="0.45">
      <c r="A16" s="1">
        <f t="shared" si="2"/>
        <v>41742</v>
      </c>
      <c r="B16" s="1">
        <f t="shared" si="0"/>
        <v>41748</v>
      </c>
      <c r="C16">
        <v>0</v>
      </c>
      <c r="D16">
        <f t="shared" si="3"/>
        <v>0</v>
      </c>
      <c r="E16">
        <v>0</v>
      </c>
      <c r="F16">
        <v>5</v>
      </c>
      <c r="G16">
        <v>0</v>
      </c>
      <c r="H16">
        <v>0</v>
      </c>
      <c r="I16">
        <v>1</v>
      </c>
      <c r="J16">
        <v>3</v>
      </c>
      <c r="K16">
        <v>0</v>
      </c>
      <c r="L16">
        <v>0</v>
      </c>
      <c r="M16">
        <v>3</v>
      </c>
      <c r="N16">
        <v>3</v>
      </c>
      <c r="O16">
        <v>24</v>
      </c>
      <c r="P16">
        <v>14</v>
      </c>
      <c r="R16">
        <v>0</v>
      </c>
      <c r="S16">
        <v>0</v>
      </c>
      <c r="T16">
        <v>0</v>
      </c>
      <c r="U16">
        <f t="shared" si="4"/>
        <v>0</v>
      </c>
      <c r="V16">
        <f t="shared" si="5"/>
        <v>0</v>
      </c>
      <c r="W16">
        <f t="shared" si="6"/>
        <v>0</v>
      </c>
    </row>
    <row r="17" spans="1:23" x14ac:dyDescent="0.45">
      <c r="A17" s="1">
        <f t="shared" si="2"/>
        <v>41749</v>
      </c>
      <c r="B17" s="1">
        <f t="shared" si="0"/>
        <v>41755</v>
      </c>
      <c r="C17">
        <v>3</v>
      </c>
      <c r="D17">
        <f t="shared" si="3"/>
        <v>3</v>
      </c>
      <c r="E17">
        <v>0</v>
      </c>
      <c r="F17">
        <v>11</v>
      </c>
      <c r="G17">
        <v>0</v>
      </c>
      <c r="H17">
        <v>0</v>
      </c>
      <c r="I17">
        <v>0</v>
      </c>
      <c r="J17">
        <v>8</v>
      </c>
      <c r="K17">
        <v>0</v>
      </c>
      <c r="L17">
        <v>0</v>
      </c>
      <c r="M17">
        <v>1</v>
      </c>
      <c r="N17">
        <v>5</v>
      </c>
      <c r="O17">
        <v>36</v>
      </c>
      <c r="P17">
        <v>11</v>
      </c>
      <c r="R17">
        <v>0</v>
      </c>
      <c r="S17">
        <v>0</v>
      </c>
      <c r="T17">
        <v>0</v>
      </c>
      <c r="U17">
        <f t="shared" si="4"/>
        <v>0</v>
      </c>
      <c r="V17">
        <f t="shared" si="5"/>
        <v>0</v>
      </c>
      <c r="W17">
        <f t="shared" si="6"/>
        <v>0</v>
      </c>
    </row>
    <row r="18" spans="1:23" x14ac:dyDescent="0.45">
      <c r="A18" s="1">
        <f t="shared" si="2"/>
        <v>41756</v>
      </c>
      <c r="B18" s="1">
        <f t="shared" si="0"/>
        <v>41762</v>
      </c>
      <c r="C18">
        <v>1</v>
      </c>
      <c r="D18">
        <f t="shared" si="3"/>
        <v>4</v>
      </c>
      <c r="E18">
        <v>0</v>
      </c>
      <c r="F18">
        <v>2</v>
      </c>
      <c r="G18">
        <v>0</v>
      </c>
      <c r="H18">
        <v>0</v>
      </c>
      <c r="I18">
        <v>2</v>
      </c>
      <c r="J18">
        <v>3</v>
      </c>
      <c r="K18">
        <v>0</v>
      </c>
      <c r="L18">
        <v>0</v>
      </c>
      <c r="M18">
        <v>1</v>
      </c>
      <c r="N18">
        <v>2</v>
      </c>
      <c r="O18">
        <v>48</v>
      </c>
      <c r="P18">
        <v>7</v>
      </c>
      <c r="R18">
        <v>0</v>
      </c>
      <c r="S18">
        <v>0</v>
      </c>
      <c r="T18">
        <v>0</v>
      </c>
      <c r="U18">
        <f t="shared" si="4"/>
        <v>0</v>
      </c>
      <c r="V18">
        <f t="shared" si="5"/>
        <v>0</v>
      </c>
      <c r="W18">
        <f t="shared" si="6"/>
        <v>0</v>
      </c>
    </row>
    <row r="19" spans="1:23" x14ac:dyDescent="0.45">
      <c r="A19" s="1">
        <f t="shared" si="2"/>
        <v>41763</v>
      </c>
      <c r="B19" s="1">
        <f t="shared" si="0"/>
        <v>41769</v>
      </c>
      <c r="C19">
        <v>1</v>
      </c>
      <c r="D19">
        <f t="shared" si="3"/>
        <v>5</v>
      </c>
      <c r="E19">
        <v>0</v>
      </c>
      <c r="F19">
        <v>2</v>
      </c>
      <c r="G19">
        <v>0</v>
      </c>
      <c r="H19">
        <v>0</v>
      </c>
      <c r="I19">
        <v>2</v>
      </c>
      <c r="J19">
        <v>4</v>
      </c>
      <c r="K19">
        <v>0</v>
      </c>
      <c r="L19">
        <v>0</v>
      </c>
      <c r="M19">
        <v>2</v>
      </c>
      <c r="N19">
        <v>2</v>
      </c>
      <c r="O19">
        <v>34</v>
      </c>
      <c r="P19">
        <v>8</v>
      </c>
      <c r="R19">
        <v>0</v>
      </c>
      <c r="S19">
        <v>0</v>
      </c>
      <c r="T19">
        <v>0</v>
      </c>
      <c r="U19">
        <f t="shared" si="4"/>
        <v>0</v>
      </c>
      <c r="V19">
        <f t="shared" si="5"/>
        <v>0</v>
      </c>
      <c r="W19">
        <f t="shared" si="6"/>
        <v>0</v>
      </c>
    </row>
    <row r="20" spans="1:23" x14ac:dyDescent="0.45">
      <c r="A20" s="1">
        <f t="shared" si="2"/>
        <v>41770</v>
      </c>
      <c r="B20" s="1">
        <f t="shared" si="0"/>
        <v>41776</v>
      </c>
      <c r="C20">
        <v>1</v>
      </c>
      <c r="D20">
        <f t="shared" si="3"/>
        <v>6</v>
      </c>
      <c r="E20">
        <v>0</v>
      </c>
      <c r="F20">
        <v>3</v>
      </c>
      <c r="G20">
        <v>0</v>
      </c>
      <c r="H20">
        <v>0</v>
      </c>
      <c r="I20">
        <v>2</v>
      </c>
      <c r="J20">
        <v>3</v>
      </c>
      <c r="K20">
        <v>0</v>
      </c>
      <c r="L20">
        <v>0</v>
      </c>
      <c r="M20">
        <v>3</v>
      </c>
      <c r="N20">
        <v>1</v>
      </c>
      <c r="O20">
        <v>41</v>
      </c>
      <c r="P20">
        <v>5</v>
      </c>
      <c r="R20">
        <v>0</v>
      </c>
      <c r="S20">
        <v>0</v>
      </c>
      <c r="T20">
        <v>0</v>
      </c>
      <c r="U20">
        <f t="shared" si="4"/>
        <v>0</v>
      </c>
      <c r="V20">
        <f t="shared" si="5"/>
        <v>0</v>
      </c>
      <c r="W20">
        <f t="shared" si="6"/>
        <v>0</v>
      </c>
    </row>
    <row r="21" spans="1:23" x14ac:dyDescent="0.45">
      <c r="A21" s="1">
        <f t="shared" si="2"/>
        <v>41777</v>
      </c>
      <c r="B21" s="1">
        <f t="shared" si="0"/>
        <v>41783</v>
      </c>
      <c r="C21">
        <v>2</v>
      </c>
      <c r="D21">
        <f t="shared" si="3"/>
        <v>8</v>
      </c>
      <c r="E21">
        <v>0</v>
      </c>
      <c r="F21">
        <v>5</v>
      </c>
      <c r="G21">
        <v>0</v>
      </c>
      <c r="H21">
        <v>0</v>
      </c>
      <c r="I21">
        <v>0</v>
      </c>
      <c r="J21">
        <v>6</v>
      </c>
      <c r="K21">
        <v>0</v>
      </c>
      <c r="L21">
        <v>0</v>
      </c>
      <c r="M21">
        <v>1</v>
      </c>
      <c r="N21">
        <v>0</v>
      </c>
      <c r="O21">
        <v>53</v>
      </c>
      <c r="P21">
        <v>11</v>
      </c>
      <c r="R21">
        <v>0</v>
      </c>
      <c r="S21">
        <v>0</v>
      </c>
      <c r="T21">
        <v>0</v>
      </c>
      <c r="U21">
        <f t="shared" si="4"/>
        <v>0</v>
      </c>
      <c r="V21">
        <f t="shared" si="5"/>
        <v>0</v>
      </c>
      <c r="W21">
        <f t="shared" si="6"/>
        <v>0</v>
      </c>
    </row>
    <row r="22" spans="1:23" x14ac:dyDescent="0.45">
      <c r="A22" s="1">
        <f t="shared" si="2"/>
        <v>41784</v>
      </c>
      <c r="B22" s="1">
        <f t="shared" si="0"/>
        <v>41790</v>
      </c>
      <c r="C22">
        <v>15</v>
      </c>
      <c r="D22">
        <f t="shared" si="3"/>
        <v>23</v>
      </c>
      <c r="E22">
        <v>0</v>
      </c>
      <c r="F22">
        <v>8</v>
      </c>
      <c r="G22">
        <v>0</v>
      </c>
      <c r="H22">
        <v>0</v>
      </c>
      <c r="I22">
        <v>1</v>
      </c>
      <c r="J22">
        <v>0</v>
      </c>
      <c r="K22">
        <v>0</v>
      </c>
      <c r="L22">
        <v>0</v>
      </c>
      <c r="M22">
        <v>2</v>
      </c>
      <c r="N22">
        <v>2</v>
      </c>
      <c r="O22">
        <v>59</v>
      </c>
      <c r="P22">
        <v>9</v>
      </c>
      <c r="Q22">
        <v>22</v>
      </c>
      <c r="R22">
        <v>0</v>
      </c>
      <c r="S22">
        <v>1</v>
      </c>
      <c r="T22">
        <v>0</v>
      </c>
      <c r="U22">
        <f t="shared" si="4"/>
        <v>0</v>
      </c>
      <c r="V22">
        <f t="shared" si="5"/>
        <v>1</v>
      </c>
      <c r="W22">
        <f t="shared" si="6"/>
        <v>0</v>
      </c>
    </row>
    <row r="23" spans="1:23" x14ac:dyDescent="0.45">
      <c r="A23" s="1">
        <f t="shared" si="2"/>
        <v>41791</v>
      </c>
      <c r="B23" s="1">
        <f t="shared" si="0"/>
        <v>41797</v>
      </c>
      <c r="C23">
        <v>5</v>
      </c>
      <c r="D23">
        <f t="shared" si="3"/>
        <v>28</v>
      </c>
      <c r="E23">
        <v>0</v>
      </c>
      <c r="F23">
        <v>9</v>
      </c>
      <c r="G23">
        <v>0</v>
      </c>
      <c r="H23">
        <v>0</v>
      </c>
      <c r="I23">
        <v>1</v>
      </c>
      <c r="J23">
        <v>3</v>
      </c>
      <c r="K23">
        <v>0</v>
      </c>
      <c r="L23">
        <v>0</v>
      </c>
      <c r="M23">
        <v>2</v>
      </c>
      <c r="N23">
        <v>5</v>
      </c>
      <c r="O23">
        <v>55</v>
      </c>
      <c r="P23">
        <v>3</v>
      </c>
      <c r="Q23">
        <v>22</v>
      </c>
      <c r="R23">
        <v>0</v>
      </c>
      <c r="S23">
        <v>1</v>
      </c>
      <c r="T23">
        <v>0</v>
      </c>
      <c r="U23">
        <f t="shared" si="4"/>
        <v>0</v>
      </c>
      <c r="V23">
        <f t="shared" si="5"/>
        <v>0</v>
      </c>
      <c r="W23">
        <f t="shared" si="6"/>
        <v>0</v>
      </c>
    </row>
    <row r="24" spans="1:23" x14ac:dyDescent="0.45">
      <c r="A24" s="1">
        <f t="shared" si="2"/>
        <v>41798</v>
      </c>
      <c r="B24" s="1">
        <f t="shared" si="0"/>
        <v>41804</v>
      </c>
      <c r="C24">
        <v>2</v>
      </c>
      <c r="D24">
        <f t="shared" si="3"/>
        <v>30</v>
      </c>
      <c r="E24">
        <v>0</v>
      </c>
      <c r="F24">
        <v>4</v>
      </c>
      <c r="G24">
        <v>0</v>
      </c>
      <c r="H24">
        <v>0</v>
      </c>
      <c r="I24">
        <v>1</v>
      </c>
      <c r="J24">
        <v>3</v>
      </c>
      <c r="K24">
        <v>0</v>
      </c>
      <c r="L24">
        <v>0</v>
      </c>
      <c r="M24">
        <v>3</v>
      </c>
      <c r="N24">
        <v>3</v>
      </c>
      <c r="O24">
        <v>57</v>
      </c>
      <c r="P24">
        <v>8</v>
      </c>
      <c r="Q24">
        <v>22</v>
      </c>
      <c r="R24">
        <v>0</v>
      </c>
      <c r="S24">
        <v>1</v>
      </c>
      <c r="T24">
        <v>0</v>
      </c>
      <c r="U24">
        <f t="shared" si="4"/>
        <v>0</v>
      </c>
      <c r="V24">
        <f t="shared" si="5"/>
        <v>0</v>
      </c>
      <c r="W24">
        <f t="shared" si="6"/>
        <v>0</v>
      </c>
    </row>
    <row r="25" spans="1:23" x14ac:dyDescent="0.45">
      <c r="A25" s="1">
        <f t="shared" si="2"/>
        <v>41805</v>
      </c>
      <c r="B25" s="1">
        <f t="shared" si="0"/>
        <v>41811</v>
      </c>
      <c r="C25">
        <v>6</v>
      </c>
      <c r="D25">
        <f t="shared" si="3"/>
        <v>36</v>
      </c>
      <c r="E25">
        <v>0</v>
      </c>
      <c r="F25">
        <v>9</v>
      </c>
      <c r="G25">
        <v>0</v>
      </c>
      <c r="H25">
        <v>0</v>
      </c>
      <c r="I25">
        <v>2</v>
      </c>
      <c r="J25">
        <v>3</v>
      </c>
      <c r="K25">
        <v>0</v>
      </c>
      <c r="L25">
        <v>0</v>
      </c>
      <c r="M25">
        <v>2</v>
      </c>
      <c r="N25">
        <v>1</v>
      </c>
      <c r="O25">
        <v>38</v>
      </c>
      <c r="P25">
        <v>4</v>
      </c>
      <c r="Q25">
        <v>22</v>
      </c>
      <c r="R25">
        <v>0</v>
      </c>
      <c r="S25">
        <v>23</v>
      </c>
      <c r="T25">
        <v>0</v>
      </c>
      <c r="U25">
        <f t="shared" si="4"/>
        <v>0</v>
      </c>
      <c r="V25">
        <f t="shared" si="5"/>
        <v>22</v>
      </c>
      <c r="W25">
        <f t="shared" si="6"/>
        <v>0</v>
      </c>
    </row>
    <row r="26" spans="1:23" x14ac:dyDescent="0.45">
      <c r="A26" s="1">
        <f t="shared" si="2"/>
        <v>41812</v>
      </c>
      <c r="B26" s="1">
        <f t="shared" si="0"/>
        <v>41818</v>
      </c>
      <c r="C26">
        <v>11</v>
      </c>
      <c r="D26">
        <f t="shared" si="3"/>
        <v>47</v>
      </c>
      <c r="E26">
        <v>0</v>
      </c>
      <c r="F26">
        <v>12</v>
      </c>
      <c r="G26">
        <v>0</v>
      </c>
      <c r="H26">
        <v>0</v>
      </c>
      <c r="I26">
        <v>2</v>
      </c>
      <c r="J26">
        <v>5</v>
      </c>
      <c r="K26">
        <v>0</v>
      </c>
      <c r="L26">
        <v>0</v>
      </c>
      <c r="M26">
        <v>6</v>
      </c>
      <c r="N26">
        <v>4</v>
      </c>
      <c r="O26">
        <v>46</v>
      </c>
      <c r="P26">
        <v>6</v>
      </c>
      <c r="Q26">
        <v>26</v>
      </c>
      <c r="R26">
        <v>119</v>
      </c>
      <c r="S26">
        <v>20</v>
      </c>
      <c r="T26">
        <v>0</v>
      </c>
      <c r="U26">
        <f t="shared" si="4"/>
        <v>119</v>
      </c>
      <c r="V26">
        <f t="shared" si="5"/>
        <v>-3</v>
      </c>
      <c r="W26">
        <f t="shared" si="6"/>
        <v>0</v>
      </c>
    </row>
    <row r="27" spans="1:23" x14ac:dyDescent="0.45">
      <c r="A27" s="1">
        <f t="shared" si="2"/>
        <v>41819</v>
      </c>
      <c r="B27" s="1">
        <f t="shared" si="0"/>
        <v>41825</v>
      </c>
      <c r="C27">
        <v>7</v>
      </c>
      <c r="D27">
        <f t="shared" si="3"/>
        <v>54</v>
      </c>
      <c r="E27">
        <v>0</v>
      </c>
      <c r="F27">
        <v>10</v>
      </c>
      <c r="G27">
        <v>0</v>
      </c>
      <c r="H27">
        <v>0</v>
      </c>
      <c r="I27">
        <v>1</v>
      </c>
      <c r="J27">
        <v>4</v>
      </c>
      <c r="K27">
        <v>0</v>
      </c>
      <c r="L27">
        <v>0</v>
      </c>
      <c r="M27">
        <v>4</v>
      </c>
      <c r="N27">
        <v>3</v>
      </c>
      <c r="O27">
        <v>44</v>
      </c>
      <c r="P27">
        <v>13</v>
      </c>
      <c r="Q27">
        <v>27</v>
      </c>
      <c r="R27">
        <v>180</v>
      </c>
      <c r="S27">
        <v>48</v>
      </c>
      <c r="T27">
        <v>0</v>
      </c>
      <c r="U27">
        <f t="shared" si="4"/>
        <v>61</v>
      </c>
      <c r="V27">
        <f t="shared" si="5"/>
        <v>28</v>
      </c>
      <c r="W27">
        <f t="shared" si="6"/>
        <v>0</v>
      </c>
    </row>
    <row r="28" spans="1:23" x14ac:dyDescent="0.45">
      <c r="A28" s="1">
        <f t="shared" si="2"/>
        <v>41826</v>
      </c>
      <c r="B28" s="1">
        <f t="shared" si="0"/>
        <v>41832</v>
      </c>
      <c r="C28">
        <v>11</v>
      </c>
      <c r="D28">
        <f t="shared" si="3"/>
        <v>65</v>
      </c>
      <c r="E28">
        <v>0</v>
      </c>
      <c r="F28">
        <v>5</v>
      </c>
      <c r="G28">
        <v>0</v>
      </c>
      <c r="H28">
        <v>0</v>
      </c>
      <c r="I28">
        <v>0</v>
      </c>
      <c r="J28">
        <v>5</v>
      </c>
      <c r="K28">
        <v>0</v>
      </c>
      <c r="L28">
        <v>0</v>
      </c>
      <c r="M28">
        <v>3</v>
      </c>
      <c r="N28">
        <v>3</v>
      </c>
      <c r="O28">
        <v>55</v>
      </c>
      <c r="P28">
        <v>6</v>
      </c>
      <c r="Q28">
        <v>24</v>
      </c>
      <c r="R28">
        <v>301</v>
      </c>
      <c r="S28">
        <v>107</v>
      </c>
      <c r="T28">
        <v>0</v>
      </c>
      <c r="U28">
        <f t="shared" si="4"/>
        <v>121</v>
      </c>
      <c r="V28">
        <f t="shared" si="5"/>
        <v>59</v>
      </c>
      <c r="W28">
        <f t="shared" si="6"/>
        <v>0</v>
      </c>
    </row>
    <row r="29" spans="1:23" x14ac:dyDescent="0.45">
      <c r="A29" s="1">
        <f t="shared" si="2"/>
        <v>41833</v>
      </c>
      <c r="B29" s="1">
        <f t="shared" si="0"/>
        <v>41839</v>
      </c>
      <c r="C29">
        <v>47</v>
      </c>
      <c r="D29">
        <f t="shared" si="3"/>
        <v>112</v>
      </c>
      <c r="E29">
        <v>0</v>
      </c>
      <c r="F29">
        <v>11</v>
      </c>
      <c r="G29">
        <v>0</v>
      </c>
      <c r="H29">
        <v>0</v>
      </c>
      <c r="I29">
        <v>1</v>
      </c>
      <c r="J29">
        <v>4</v>
      </c>
      <c r="K29">
        <v>0</v>
      </c>
      <c r="L29">
        <v>0</v>
      </c>
      <c r="M29">
        <v>7</v>
      </c>
      <c r="N29">
        <v>1</v>
      </c>
      <c r="O29">
        <v>60</v>
      </c>
      <c r="P29">
        <v>16</v>
      </c>
      <c r="Q29">
        <v>25</v>
      </c>
      <c r="R29">
        <v>503</v>
      </c>
      <c r="S29">
        <v>182</v>
      </c>
      <c r="T29">
        <v>0</v>
      </c>
      <c r="U29">
        <f t="shared" si="4"/>
        <v>202</v>
      </c>
      <c r="V29">
        <f t="shared" si="5"/>
        <v>75</v>
      </c>
      <c r="W29">
        <f t="shared" si="6"/>
        <v>0</v>
      </c>
    </row>
    <row r="30" spans="1:23" x14ac:dyDescent="0.45">
      <c r="A30" s="1">
        <f t="shared" si="2"/>
        <v>41840</v>
      </c>
      <c r="B30" s="1">
        <f t="shared" si="0"/>
        <v>41846</v>
      </c>
      <c r="C30">
        <v>48</v>
      </c>
      <c r="D30">
        <f t="shared" si="3"/>
        <v>160</v>
      </c>
      <c r="E30">
        <v>0</v>
      </c>
      <c r="F30">
        <v>15</v>
      </c>
      <c r="G30">
        <v>0</v>
      </c>
      <c r="H30">
        <v>0</v>
      </c>
      <c r="I30">
        <v>1</v>
      </c>
      <c r="J30">
        <v>1</v>
      </c>
      <c r="K30">
        <v>0</v>
      </c>
      <c r="L30">
        <v>0</v>
      </c>
      <c r="M30">
        <v>5</v>
      </c>
      <c r="N30">
        <v>1</v>
      </c>
      <c r="O30">
        <v>57</v>
      </c>
      <c r="P30">
        <v>4</v>
      </c>
      <c r="Q30">
        <v>26</v>
      </c>
      <c r="R30">
        <v>643</v>
      </c>
      <c r="S30">
        <v>215</v>
      </c>
      <c r="T30">
        <v>0</v>
      </c>
      <c r="U30">
        <f t="shared" si="4"/>
        <v>140</v>
      </c>
      <c r="V30">
        <f t="shared" si="5"/>
        <v>33</v>
      </c>
      <c r="W30">
        <f t="shared" si="6"/>
        <v>0</v>
      </c>
    </row>
    <row r="31" spans="1:23" x14ac:dyDescent="0.45">
      <c r="A31" s="1">
        <f t="shared" si="2"/>
        <v>41847</v>
      </c>
      <c r="B31" s="1">
        <f t="shared" si="0"/>
        <v>41853</v>
      </c>
      <c r="C31">
        <v>55</v>
      </c>
      <c r="D31">
        <f t="shared" si="3"/>
        <v>215</v>
      </c>
      <c r="E31">
        <v>0</v>
      </c>
      <c r="F31">
        <v>10</v>
      </c>
      <c r="G31">
        <v>0</v>
      </c>
      <c r="H31">
        <v>0</v>
      </c>
      <c r="I31">
        <v>1</v>
      </c>
      <c r="J31">
        <v>6</v>
      </c>
      <c r="K31">
        <v>0</v>
      </c>
      <c r="L31">
        <v>0</v>
      </c>
      <c r="M31">
        <v>10</v>
      </c>
      <c r="N31">
        <v>4</v>
      </c>
      <c r="O31">
        <v>44</v>
      </c>
      <c r="P31">
        <v>10</v>
      </c>
      <c r="Q31">
        <v>27</v>
      </c>
      <c r="R31">
        <v>1033</v>
      </c>
      <c r="S31">
        <v>215</v>
      </c>
      <c r="T31">
        <v>0</v>
      </c>
      <c r="U31">
        <f t="shared" si="4"/>
        <v>390</v>
      </c>
      <c r="V31">
        <f t="shared" si="5"/>
        <v>0</v>
      </c>
      <c r="W31">
        <f t="shared" si="6"/>
        <v>0</v>
      </c>
    </row>
    <row r="32" spans="1:23" x14ac:dyDescent="0.45">
      <c r="A32" s="1">
        <f t="shared" si="2"/>
        <v>41854</v>
      </c>
      <c r="B32" s="1">
        <f t="shared" si="0"/>
        <v>41860</v>
      </c>
      <c r="C32">
        <v>49</v>
      </c>
      <c r="D32">
        <f t="shared" si="3"/>
        <v>264</v>
      </c>
      <c r="E32">
        <v>0</v>
      </c>
      <c r="F32">
        <v>4</v>
      </c>
      <c r="G32">
        <v>0</v>
      </c>
      <c r="H32">
        <v>1</v>
      </c>
      <c r="I32">
        <v>3</v>
      </c>
      <c r="J32">
        <v>7</v>
      </c>
      <c r="K32">
        <v>0</v>
      </c>
      <c r="L32">
        <v>0</v>
      </c>
      <c r="M32">
        <v>11</v>
      </c>
      <c r="N32">
        <v>0</v>
      </c>
      <c r="O32">
        <v>53</v>
      </c>
      <c r="P32">
        <v>12</v>
      </c>
      <c r="Q32">
        <v>28</v>
      </c>
      <c r="R32">
        <v>1596</v>
      </c>
      <c r="S32">
        <v>386</v>
      </c>
      <c r="T32">
        <v>0</v>
      </c>
      <c r="U32">
        <f t="shared" si="4"/>
        <v>563</v>
      </c>
      <c r="V32">
        <f t="shared" si="5"/>
        <v>171</v>
      </c>
      <c r="W32">
        <f t="shared" si="6"/>
        <v>0</v>
      </c>
    </row>
    <row r="33" spans="1:23" x14ac:dyDescent="0.45">
      <c r="A33" s="1">
        <f t="shared" si="2"/>
        <v>41861</v>
      </c>
      <c r="B33" s="1">
        <f t="shared" si="0"/>
        <v>41867</v>
      </c>
      <c r="C33">
        <v>39</v>
      </c>
      <c r="D33">
        <f t="shared" si="3"/>
        <v>303</v>
      </c>
      <c r="E33">
        <v>0</v>
      </c>
      <c r="F33">
        <v>10</v>
      </c>
      <c r="G33">
        <v>0</v>
      </c>
      <c r="H33">
        <v>0</v>
      </c>
      <c r="I33">
        <v>0</v>
      </c>
      <c r="J33">
        <v>6</v>
      </c>
      <c r="K33">
        <v>0</v>
      </c>
      <c r="L33">
        <v>0</v>
      </c>
      <c r="M33">
        <v>12</v>
      </c>
      <c r="N33">
        <v>3</v>
      </c>
      <c r="O33">
        <v>55</v>
      </c>
      <c r="P33">
        <v>7</v>
      </c>
      <c r="Q33">
        <v>33</v>
      </c>
      <c r="R33">
        <v>2549</v>
      </c>
      <c r="S33">
        <v>690</v>
      </c>
      <c r="T33">
        <v>18</v>
      </c>
      <c r="U33">
        <f t="shared" si="4"/>
        <v>953</v>
      </c>
      <c r="V33">
        <f t="shared" si="5"/>
        <v>304</v>
      </c>
      <c r="W33">
        <f t="shared" si="6"/>
        <v>18</v>
      </c>
    </row>
    <row r="34" spans="1:23" x14ac:dyDescent="0.45">
      <c r="A34" s="1">
        <f t="shared" si="2"/>
        <v>41868</v>
      </c>
      <c r="B34" s="1">
        <f t="shared" si="0"/>
        <v>41874</v>
      </c>
      <c r="C34">
        <v>51</v>
      </c>
      <c r="D34">
        <f t="shared" si="3"/>
        <v>354</v>
      </c>
      <c r="E34">
        <v>0</v>
      </c>
      <c r="F34">
        <v>3</v>
      </c>
      <c r="G34">
        <v>0</v>
      </c>
      <c r="H34">
        <v>0</v>
      </c>
      <c r="I34">
        <v>0</v>
      </c>
      <c r="J34">
        <v>2</v>
      </c>
      <c r="K34">
        <v>0</v>
      </c>
      <c r="L34">
        <v>0</v>
      </c>
      <c r="M34">
        <v>6</v>
      </c>
      <c r="N34">
        <v>2</v>
      </c>
      <c r="O34">
        <v>60</v>
      </c>
      <c r="P34">
        <v>10</v>
      </c>
      <c r="Q34">
        <v>30</v>
      </c>
      <c r="R34">
        <v>3723</v>
      </c>
      <c r="S34">
        <v>993</v>
      </c>
      <c r="T34">
        <v>19</v>
      </c>
      <c r="U34">
        <f t="shared" si="4"/>
        <v>1174</v>
      </c>
      <c r="V34">
        <f t="shared" si="5"/>
        <v>303</v>
      </c>
      <c r="W34">
        <f t="shared" si="6"/>
        <v>1</v>
      </c>
    </row>
    <row r="35" spans="1:23" x14ac:dyDescent="0.45">
      <c r="A35" s="1">
        <f t="shared" si="2"/>
        <v>41875</v>
      </c>
      <c r="B35" s="1">
        <f t="shared" si="0"/>
        <v>41881</v>
      </c>
      <c r="C35">
        <v>52</v>
      </c>
      <c r="D35">
        <f t="shared" si="3"/>
        <v>406</v>
      </c>
      <c r="E35">
        <v>0</v>
      </c>
      <c r="F35">
        <v>14</v>
      </c>
      <c r="G35">
        <v>0</v>
      </c>
      <c r="H35">
        <v>0</v>
      </c>
      <c r="I35">
        <v>2</v>
      </c>
      <c r="J35">
        <v>3</v>
      </c>
      <c r="K35">
        <v>0</v>
      </c>
      <c r="L35">
        <v>0</v>
      </c>
      <c r="M35">
        <v>10</v>
      </c>
      <c r="N35">
        <v>1</v>
      </c>
      <c r="O35">
        <v>47</v>
      </c>
      <c r="P35">
        <v>5</v>
      </c>
      <c r="Q35">
        <v>31</v>
      </c>
      <c r="R35">
        <v>4079</v>
      </c>
      <c r="S35">
        <v>1207</v>
      </c>
      <c r="T35">
        <v>19</v>
      </c>
      <c r="U35">
        <f t="shared" si="4"/>
        <v>356</v>
      </c>
      <c r="V35">
        <f t="shared" si="5"/>
        <v>214</v>
      </c>
      <c r="W35">
        <f t="shared" si="6"/>
        <v>0</v>
      </c>
    </row>
    <row r="36" spans="1:23" x14ac:dyDescent="0.45">
      <c r="A36" s="1">
        <f t="shared" si="2"/>
        <v>41882</v>
      </c>
      <c r="B36" s="1">
        <f t="shared" si="0"/>
        <v>41888</v>
      </c>
      <c r="C36">
        <v>82</v>
      </c>
      <c r="D36">
        <f t="shared" si="3"/>
        <v>488</v>
      </c>
      <c r="E36">
        <v>0</v>
      </c>
      <c r="F36">
        <v>11</v>
      </c>
      <c r="G36">
        <v>0</v>
      </c>
      <c r="H36">
        <v>0</v>
      </c>
      <c r="I36">
        <v>3</v>
      </c>
      <c r="J36">
        <v>2</v>
      </c>
      <c r="K36">
        <v>0</v>
      </c>
      <c r="L36">
        <v>0</v>
      </c>
      <c r="M36">
        <v>16</v>
      </c>
      <c r="N36">
        <v>0</v>
      </c>
      <c r="O36">
        <v>57</v>
      </c>
      <c r="P36">
        <v>8</v>
      </c>
      <c r="Q36">
        <v>32</v>
      </c>
      <c r="R36">
        <v>4841</v>
      </c>
      <c r="S36">
        <v>1411</v>
      </c>
      <c r="T36">
        <v>19</v>
      </c>
      <c r="U36">
        <f t="shared" si="4"/>
        <v>762</v>
      </c>
      <c r="V36">
        <f t="shared" si="5"/>
        <v>204</v>
      </c>
      <c r="W36">
        <f t="shared" si="6"/>
        <v>0</v>
      </c>
    </row>
    <row r="37" spans="1:23" x14ac:dyDescent="0.45">
      <c r="A37" s="1">
        <f t="shared" si="2"/>
        <v>41889</v>
      </c>
      <c r="B37" s="1">
        <f t="shared" si="0"/>
        <v>41895</v>
      </c>
      <c r="C37">
        <v>86</v>
      </c>
      <c r="D37">
        <f t="shared" si="3"/>
        <v>574</v>
      </c>
      <c r="E37">
        <v>0</v>
      </c>
      <c r="F37">
        <v>14</v>
      </c>
      <c r="G37">
        <v>0</v>
      </c>
      <c r="H37">
        <v>0</v>
      </c>
      <c r="I37">
        <v>0</v>
      </c>
      <c r="J37">
        <v>2</v>
      </c>
      <c r="K37">
        <v>0</v>
      </c>
      <c r="L37">
        <v>0</v>
      </c>
      <c r="M37">
        <v>16</v>
      </c>
      <c r="N37">
        <v>3</v>
      </c>
      <c r="O37">
        <v>65</v>
      </c>
      <c r="P37">
        <v>9</v>
      </c>
      <c r="Q37">
        <v>33</v>
      </c>
      <c r="R37">
        <v>5371</v>
      </c>
      <c r="S37">
        <v>1636</v>
      </c>
      <c r="T37">
        <v>19</v>
      </c>
      <c r="U37">
        <f t="shared" si="4"/>
        <v>530</v>
      </c>
      <c r="V37">
        <f t="shared" si="5"/>
        <v>225</v>
      </c>
      <c r="W37">
        <f t="shared" si="6"/>
        <v>0</v>
      </c>
    </row>
    <row r="38" spans="1:23" x14ac:dyDescent="0.45">
      <c r="A38" s="1">
        <f t="shared" si="2"/>
        <v>41896</v>
      </c>
      <c r="B38" s="1">
        <f t="shared" si="0"/>
        <v>41902</v>
      </c>
      <c r="C38">
        <v>100</v>
      </c>
      <c r="D38">
        <f t="shared" si="3"/>
        <v>674</v>
      </c>
      <c r="E38">
        <v>0</v>
      </c>
      <c r="F38">
        <v>10</v>
      </c>
      <c r="G38">
        <v>0</v>
      </c>
      <c r="H38">
        <v>0</v>
      </c>
      <c r="I38">
        <v>1</v>
      </c>
      <c r="J38">
        <v>4</v>
      </c>
      <c r="K38">
        <v>0</v>
      </c>
      <c r="L38">
        <v>0</v>
      </c>
      <c r="M38">
        <v>15</v>
      </c>
      <c r="N38">
        <v>1</v>
      </c>
      <c r="O38">
        <v>47</v>
      </c>
      <c r="P38">
        <v>13</v>
      </c>
      <c r="Q38">
        <v>34</v>
      </c>
      <c r="R38">
        <v>6277</v>
      </c>
      <c r="S38">
        <v>2003</v>
      </c>
      <c r="T38">
        <v>19</v>
      </c>
      <c r="U38">
        <f t="shared" si="4"/>
        <v>906</v>
      </c>
      <c r="V38">
        <f t="shared" si="5"/>
        <v>367</v>
      </c>
      <c r="W38">
        <f t="shared" si="6"/>
        <v>0</v>
      </c>
    </row>
    <row r="39" spans="1:23" x14ac:dyDescent="0.45">
      <c r="A39" s="1">
        <f t="shared" si="2"/>
        <v>41903</v>
      </c>
      <c r="B39" s="1">
        <f t="shared" si="0"/>
        <v>41909</v>
      </c>
      <c r="C39">
        <v>112</v>
      </c>
      <c r="D39">
        <f t="shared" si="3"/>
        <v>786</v>
      </c>
      <c r="E39">
        <v>0</v>
      </c>
      <c r="F39">
        <v>15</v>
      </c>
      <c r="G39">
        <v>0</v>
      </c>
      <c r="H39">
        <v>0</v>
      </c>
      <c r="I39">
        <v>0</v>
      </c>
      <c r="J39">
        <v>1</v>
      </c>
      <c r="K39">
        <v>0</v>
      </c>
      <c r="L39">
        <v>0</v>
      </c>
      <c r="M39">
        <v>9</v>
      </c>
      <c r="N39">
        <v>1</v>
      </c>
      <c r="O39">
        <v>44</v>
      </c>
      <c r="P39">
        <v>2</v>
      </c>
      <c r="Q39">
        <v>35</v>
      </c>
      <c r="R39">
        <v>7306</v>
      </c>
      <c r="S39">
        <v>2140</v>
      </c>
      <c r="T39">
        <v>25</v>
      </c>
      <c r="U39">
        <f t="shared" si="4"/>
        <v>1029</v>
      </c>
      <c r="V39">
        <f t="shared" si="5"/>
        <v>137</v>
      </c>
      <c r="W39">
        <f t="shared" si="6"/>
        <v>6</v>
      </c>
    </row>
    <row r="40" spans="1:23" x14ac:dyDescent="0.45">
      <c r="A40" s="1">
        <f t="shared" si="2"/>
        <v>41910</v>
      </c>
      <c r="B40" s="1">
        <f t="shared" si="0"/>
        <v>41916</v>
      </c>
      <c r="C40">
        <v>194</v>
      </c>
      <c r="D40">
        <f t="shared" si="3"/>
        <v>980</v>
      </c>
      <c r="E40">
        <v>0</v>
      </c>
      <c r="F40">
        <v>4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28</v>
      </c>
      <c r="N40">
        <v>5</v>
      </c>
      <c r="O40">
        <v>30</v>
      </c>
      <c r="P40">
        <v>5</v>
      </c>
      <c r="Q40">
        <v>36</v>
      </c>
      <c r="R40">
        <v>8036</v>
      </c>
      <c r="S40">
        <v>2305</v>
      </c>
      <c r="T40">
        <v>25</v>
      </c>
      <c r="U40">
        <f t="shared" si="4"/>
        <v>730</v>
      </c>
      <c r="V40">
        <f t="shared" si="5"/>
        <v>165</v>
      </c>
      <c r="W40">
        <f t="shared" si="6"/>
        <v>0</v>
      </c>
    </row>
    <row r="41" spans="1:23" x14ac:dyDescent="0.45">
      <c r="A41" s="1">
        <f t="shared" si="2"/>
        <v>41917</v>
      </c>
      <c r="B41" s="1">
        <f t="shared" si="0"/>
        <v>41923</v>
      </c>
      <c r="C41">
        <v>149</v>
      </c>
      <c r="D41">
        <f t="shared" si="3"/>
        <v>1129</v>
      </c>
      <c r="E41">
        <v>0</v>
      </c>
      <c r="F41">
        <v>12</v>
      </c>
      <c r="G41">
        <v>0</v>
      </c>
      <c r="H41">
        <v>0</v>
      </c>
      <c r="I41">
        <v>0</v>
      </c>
      <c r="J41">
        <v>1</v>
      </c>
      <c r="K41">
        <v>0</v>
      </c>
      <c r="L41">
        <v>0</v>
      </c>
      <c r="M41">
        <v>6</v>
      </c>
      <c r="N41">
        <v>3</v>
      </c>
      <c r="O41">
        <v>38</v>
      </c>
      <c r="P41">
        <v>6</v>
      </c>
      <c r="Q41">
        <v>37</v>
      </c>
      <c r="R41">
        <v>10473</v>
      </c>
      <c r="S41">
        <v>2470</v>
      </c>
      <c r="T41">
        <v>25</v>
      </c>
      <c r="U41">
        <f t="shared" si="4"/>
        <v>2437</v>
      </c>
      <c r="V41">
        <f t="shared" si="5"/>
        <v>165</v>
      </c>
      <c r="W41">
        <f t="shared" si="6"/>
        <v>0</v>
      </c>
    </row>
    <row r="42" spans="1:23" x14ac:dyDescent="0.45">
      <c r="A42" s="1">
        <f t="shared" si="2"/>
        <v>41924</v>
      </c>
      <c r="B42" s="1">
        <f t="shared" si="0"/>
        <v>41930</v>
      </c>
      <c r="C42">
        <v>76</v>
      </c>
      <c r="D42">
        <f t="shared" si="3"/>
        <v>1205</v>
      </c>
      <c r="E42">
        <v>0</v>
      </c>
      <c r="F42">
        <v>13</v>
      </c>
      <c r="G42">
        <v>0</v>
      </c>
      <c r="H42">
        <v>0</v>
      </c>
      <c r="I42">
        <v>2</v>
      </c>
      <c r="J42">
        <v>1</v>
      </c>
      <c r="K42">
        <v>0</v>
      </c>
      <c r="L42">
        <v>0</v>
      </c>
      <c r="M42">
        <v>8</v>
      </c>
      <c r="N42">
        <v>0</v>
      </c>
      <c r="O42">
        <v>26</v>
      </c>
      <c r="P42">
        <v>4</v>
      </c>
      <c r="Q42">
        <v>38</v>
      </c>
      <c r="R42">
        <v>11853</v>
      </c>
      <c r="S42">
        <v>2591</v>
      </c>
      <c r="T42">
        <v>26</v>
      </c>
      <c r="U42">
        <f t="shared" si="4"/>
        <v>1380</v>
      </c>
      <c r="V42">
        <f t="shared" si="5"/>
        <v>121</v>
      </c>
      <c r="W42">
        <f t="shared" si="6"/>
        <v>1</v>
      </c>
    </row>
    <row r="43" spans="1:23" x14ac:dyDescent="0.45">
      <c r="A43" s="1">
        <f t="shared" si="2"/>
        <v>41931</v>
      </c>
      <c r="B43" s="1">
        <f t="shared" si="0"/>
        <v>41937</v>
      </c>
      <c r="C43">
        <v>62</v>
      </c>
      <c r="D43">
        <f t="shared" si="3"/>
        <v>1267</v>
      </c>
      <c r="E43">
        <v>1</v>
      </c>
      <c r="F43">
        <v>7</v>
      </c>
      <c r="G43">
        <v>0</v>
      </c>
      <c r="H43">
        <v>0</v>
      </c>
      <c r="I43">
        <v>1</v>
      </c>
      <c r="J43">
        <v>1</v>
      </c>
      <c r="K43">
        <v>0</v>
      </c>
      <c r="L43">
        <v>0</v>
      </c>
      <c r="M43">
        <v>4</v>
      </c>
      <c r="N43">
        <v>2</v>
      </c>
      <c r="O43">
        <v>28</v>
      </c>
      <c r="P43">
        <v>4</v>
      </c>
      <c r="Q43">
        <v>39</v>
      </c>
      <c r="R43">
        <v>13224</v>
      </c>
      <c r="S43">
        <v>2974</v>
      </c>
      <c r="T43">
        <v>30</v>
      </c>
      <c r="U43">
        <f t="shared" si="4"/>
        <v>1371</v>
      </c>
      <c r="V43">
        <f t="shared" si="5"/>
        <v>383</v>
      </c>
      <c r="W43">
        <f t="shared" si="6"/>
        <v>4</v>
      </c>
    </row>
    <row r="44" spans="1:23" x14ac:dyDescent="0.45">
      <c r="A44" s="1">
        <f t="shared" si="2"/>
        <v>41938</v>
      </c>
      <c r="B44" s="1">
        <f t="shared" si="0"/>
        <v>41944</v>
      </c>
      <c r="C44">
        <v>48</v>
      </c>
      <c r="D44">
        <f t="shared" si="3"/>
        <v>1315</v>
      </c>
      <c r="E44">
        <v>0</v>
      </c>
      <c r="F44">
        <v>6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6</v>
      </c>
      <c r="N44">
        <v>1</v>
      </c>
      <c r="O44">
        <v>26</v>
      </c>
      <c r="P44">
        <v>5</v>
      </c>
      <c r="Q44">
        <v>39</v>
      </c>
      <c r="R44">
        <v>14587</v>
      </c>
      <c r="S44">
        <v>3145</v>
      </c>
      <c r="T44">
        <v>30</v>
      </c>
      <c r="U44">
        <f t="shared" si="4"/>
        <v>1363</v>
      </c>
      <c r="V44">
        <f t="shared" si="5"/>
        <v>171</v>
      </c>
      <c r="W44">
        <f t="shared" si="6"/>
        <v>0</v>
      </c>
    </row>
    <row r="45" spans="1:23" x14ac:dyDescent="0.45">
      <c r="A45" s="1">
        <f t="shared" si="2"/>
        <v>41945</v>
      </c>
      <c r="B45" s="1">
        <f t="shared" si="0"/>
        <v>41951</v>
      </c>
      <c r="C45">
        <v>32</v>
      </c>
      <c r="D45">
        <f t="shared" si="3"/>
        <v>1347</v>
      </c>
      <c r="E45">
        <v>0</v>
      </c>
      <c r="F45">
        <v>6</v>
      </c>
      <c r="G45">
        <v>0</v>
      </c>
      <c r="H45">
        <v>0</v>
      </c>
      <c r="I45">
        <v>2</v>
      </c>
      <c r="J45">
        <v>3</v>
      </c>
      <c r="K45">
        <v>0</v>
      </c>
      <c r="L45">
        <v>0</v>
      </c>
      <c r="M45">
        <v>6</v>
      </c>
      <c r="N45">
        <v>1</v>
      </c>
      <c r="O45">
        <v>28</v>
      </c>
      <c r="P45">
        <v>7</v>
      </c>
      <c r="Q45">
        <v>41</v>
      </c>
      <c r="R45">
        <v>15750</v>
      </c>
      <c r="S45">
        <v>3242</v>
      </c>
      <c r="T45">
        <v>31</v>
      </c>
      <c r="U45">
        <f t="shared" si="4"/>
        <v>1163</v>
      </c>
      <c r="V45">
        <f t="shared" si="5"/>
        <v>97</v>
      </c>
      <c r="W45">
        <f t="shared" si="6"/>
        <v>1</v>
      </c>
    </row>
    <row r="46" spans="1:23" x14ac:dyDescent="0.45">
      <c r="A46" s="1">
        <f t="shared" si="2"/>
        <v>41952</v>
      </c>
      <c r="B46" s="1">
        <f t="shared" si="0"/>
        <v>41972</v>
      </c>
      <c r="C46">
        <v>45</v>
      </c>
      <c r="D46">
        <f t="shared" si="3"/>
        <v>1392</v>
      </c>
      <c r="E46">
        <v>0</v>
      </c>
      <c r="F46">
        <v>14</v>
      </c>
      <c r="G46">
        <v>0</v>
      </c>
      <c r="H46">
        <v>0</v>
      </c>
      <c r="I46">
        <v>4</v>
      </c>
      <c r="J46">
        <v>1</v>
      </c>
      <c r="K46">
        <v>0</v>
      </c>
      <c r="L46">
        <v>0</v>
      </c>
      <c r="M46">
        <v>5</v>
      </c>
      <c r="N46">
        <v>1</v>
      </c>
      <c r="O46">
        <v>63</v>
      </c>
      <c r="P46">
        <v>13</v>
      </c>
      <c r="Q46">
        <v>42</v>
      </c>
      <c r="R46">
        <v>16786</v>
      </c>
      <c r="S46">
        <v>3287</v>
      </c>
      <c r="T46">
        <v>31</v>
      </c>
      <c r="U46">
        <f t="shared" si="4"/>
        <v>1036</v>
      </c>
      <c r="V46">
        <f t="shared" si="5"/>
        <v>45</v>
      </c>
      <c r="W46">
        <f t="shared" si="6"/>
        <v>0</v>
      </c>
    </row>
    <row r="47" spans="1:23" x14ac:dyDescent="0.45">
      <c r="A47" s="1">
        <v>41973</v>
      </c>
      <c r="B47" s="1">
        <f t="shared" si="0"/>
        <v>41979</v>
      </c>
      <c r="C47">
        <v>7</v>
      </c>
      <c r="D47">
        <f t="shared" si="3"/>
        <v>1399</v>
      </c>
      <c r="E47">
        <v>0</v>
      </c>
      <c r="F47">
        <v>1</v>
      </c>
      <c r="G47">
        <v>0</v>
      </c>
      <c r="H47">
        <v>0</v>
      </c>
      <c r="I47">
        <v>3</v>
      </c>
      <c r="J47">
        <v>3</v>
      </c>
      <c r="K47">
        <v>0</v>
      </c>
      <c r="L47">
        <v>0</v>
      </c>
      <c r="M47">
        <v>1</v>
      </c>
      <c r="N47">
        <v>1</v>
      </c>
      <c r="O47">
        <v>44</v>
      </c>
      <c r="P47">
        <v>5</v>
      </c>
      <c r="Q47">
        <v>45</v>
      </c>
      <c r="R47">
        <v>20770</v>
      </c>
      <c r="S47">
        <v>3675</v>
      </c>
      <c r="T47">
        <v>31</v>
      </c>
      <c r="U47">
        <f t="shared" ref="U47:U50" si="7">R47-R46</f>
        <v>3984</v>
      </c>
      <c r="V47">
        <f t="shared" ref="V47:V50" si="8">S47-S46</f>
        <v>388</v>
      </c>
      <c r="W47">
        <f t="shared" ref="W47:W50" si="9">T47-T46</f>
        <v>0</v>
      </c>
    </row>
    <row r="48" spans="1:23" x14ac:dyDescent="0.45">
      <c r="A48" s="1">
        <f>A47+7</f>
        <v>41980</v>
      </c>
      <c r="B48" s="1">
        <f t="shared" si="0"/>
        <v>41993</v>
      </c>
      <c r="C48">
        <v>11</v>
      </c>
      <c r="D48">
        <f t="shared" si="3"/>
        <v>1410</v>
      </c>
      <c r="E48">
        <v>0</v>
      </c>
      <c r="F48">
        <v>11</v>
      </c>
      <c r="G48">
        <v>0</v>
      </c>
      <c r="H48">
        <v>0</v>
      </c>
      <c r="I48">
        <v>2</v>
      </c>
      <c r="J48">
        <v>4</v>
      </c>
      <c r="K48">
        <v>0</v>
      </c>
      <c r="L48">
        <v>0</v>
      </c>
      <c r="M48">
        <v>5</v>
      </c>
      <c r="N48">
        <v>7</v>
      </c>
      <c r="O48">
        <v>66</v>
      </c>
      <c r="P48">
        <v>5</v>
      </c>
      <c r="Q48">
        <v>46</v>
      </c>
      <c r="R48">
        <v>22449</v>
      </c>
      <c r="S48">
        <v>3732</v>
      </c>
      <c r="T48">
        <v>31</v>
      </c>
      <c r="U48">
        <f t="shared" si="7"/>
        <v>1679</v>
      </c>
      <c r="V48">
        <f t="shared" si="8"/>
        <v>57</v>
      </c>
      <c r="W48">
        <f t="shared" si="9"/>
        <v>0</v>
      </c>
    </row>
    <row r="49" spans="1:23" x14ac:dyDescent="0.45">
      <c r="A49" s="1">
        <v>41994</v>
      </c>
      <c r="B49" s="1">
        <f t="shared" si="0"/>
        <v>42007</v>
      </c>
      <c r="C49">
        <v>27</v>
      </c>
      <c r="D49">
        <f t="shared" si="3"/>
        <v>1437</v>
      </c>
      <c r="E49">
        <v>0</v>
      </c>
      <c r="F49">
        <v>5</v>
      </c>
      <c r="G49">
        <v>0</v>
      </c>
      <c r="H49">
        <v>0</v>
      </c>
      <c r="I49">
        <v>0</v>
      </c>
      <c r="J49">
        <v>7</v>
      </c>
      <c r="K49">
        <v>0</v>
      </c>
      <c r="L49">
        <v>0</v>
      </c>
      <c r="M49">
        <v>3</v>
      </c>
      <c r="N49">
        <v>2</v>
      </c>
      <c r="O49">
        <v>77</v>
      </c>
      <c r="P49">
        <v>7</v>
      </c>
      <c r="Q49">
        <v>48</v>
      </c>
      <c r="R49">
        <v>24110</v>
      </c>
      <c r="S49">
        <v>4164</v>
      </c>
      <c r="T49">
        <v>31</v>
      </c>
      <c r="U49">
        <f t="shared" si="7"/>
        <v>1661</v>
      </c>
      <c r="V49">
        <f t="shared" si="8"/>
        <v>432</v>
      </c>
      <c r="W49">
        <f t="shared" si="9"/>
        <v>0</v>
      </c>
    </row>
    <row r="50" spans="1:23" x14ac:dyDescent="0.45">
      <c r="A50" s="1">
        <v>42008</v>
      </c>
      <c r="B50" s="1">
        <f t="shared" si="0"/>
        <v>42014</v>
      </c>
      <c r="C50">
        <v>12</v>
      </c>
      <c r="D50">
        <f t="shared" si="3"/>
        <v>1449</v>
      </c>
      <c r="E50">
        <v>0</v>
      </c>
      <c r="F50">
        <v>3</v>
      </c>
      <c r="G50">
        <v>0</v>
      </c>
      <c r="H50">
        <v>0</v>
      </c>
      <c r="I50">
        <v>1</v>
      </c>
      <c r="J50">
        <v>4</v>
      </c>
      <c r="K50">
        <v>0</v>
      </c>
      <c r="L50">
        <v>0</v>
      </c>
      <c r="M50">
        <v>2</v>
      </c>
      <c r="N50">
        <v>2</v>
      </c>
      <c r="O50">
        <v>38</v>
      </c>
      <c r="P50">
        <v>7</v>
      </c>
      <c r="Q50">
        <v>50</v>
      </c>
      <c r="R50">
        <v>24349</v>
      </c>
      <c r="S50">
        <v>4239</v>
      </c>
      <c r="T50">
        <v>31</v>
      </c>
      <c r="U50">
        <f t="shared" si="7"/>
        <v>239</v>
      </c>
      <c r="V50">
        <f t="shared" si="8"/>
        <v>75</v>
      </c>
      <c r="W50">
        <f t="shared" si="9"/>
        <v>0</v>
      </c>
    </row>
    <row r="51" spans="1:23" x14ac:dyDescent="0.45">
      <c r="A51" s="1">
        <v>42015</v>
      </c>
    </row>
    <row r="53" spans="1:23" x14ac:dyDescent="0.45">
      <c r="A53" s="1"/>
      <c r="B53" s="1"/>
    </row>
    <row r="55" spans="1:23" x14ac:dyDescent="0.45">
      <c r="A55" s="1"/>
      <c r="B55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1"/>
  <sheetViews>
    <sheetView topLeftCell="A13" workbookViewId="0">
      <selection activeCell="C52" sqref="C52"/>
    </sheetView>
  </sheetViews>
  <sheetFormatPr defaultRowHeight="14.25" x14ac:dyDescent="0.45"/>
  <cols>
    <col min="1" max="2" width="14.265625" bestFit="1" customWidth="1"/>
  </cols>
  <sheetData>
    <row r="1" spans="1:16" x14ac:dyDescent="0.45">
      <c r="A1" t="s">
        <v>21</v>
      </c>
      <c r="B1" t="s">
        <v>26</v>
      </c>
      <c r="C1" t="s">
        <v>0</v>
      </c>
      <c r="D1" t="s">
        <v>25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</row>
    <row r="2" spans="1:16" x14ac:dyDescent="0.45">
      <c r="A2" s="1">
        <v>41644</v>
      </c>
      <c r="B2" s="1">
        <f>A3-1</f>
        <v>41650</v>
      </c>
      <c r="C2">
        <v>0</v>
      </c>
      <c r="D2">
        <v>0</v>
      </c>
      <c r="E2">
        <v>0</v>
      </c>
      <c r="F2">
        <v>5</v>
      </c>
      <c r="G2">
        <v>0</v>
      </c>
      <c r="H2">
        <v>0</v>
      </c>
      <c r="I2">
        <v>1</v>
      </c>
      <c r="J2">
        <v>0</v>
      </c>
      <c r="K2">
        <v>0</v>
      </c>
      <c r="L2">
        <v>0</v>
      </c>
      <c r="M2">
        <v>0</v>
      </c>
      <c r="N2">
        <v>3</v>
      </c>
      <c r="O2">
        <v>33</v>
      </c>
      <c r="P2">
        <v>2</v>
      </c>
    </row>
    <row r="3" spans="1:16" x14ac:dyDescent="0.45">
      <c r="A3" s="1">
        <f>A2+7</f>
        <v>41651</v>
      </c>
      <c r="B3" s="1">
        <f t="shared" ref="B3:B50" si="0">A4-1</f>
        <v>41657</v>
      </c>
      <c r="C3">
        <v>0</v>
      </c>
      <c r="D3">
        <f>D2+C3</f>
        <v>0</v>
      </c>
      <c r="E3">
        <v>0</v>
      </c>
      <c r="F3">
        <v>8</v>
      </c>
      <c r="G3">
        <v>0</v>
      </c>
      <c r="H3">
        <v>0</v>
      </c>
      <c r="I3">
        <v>1</v>
      </c>
      <c r="J3">
        <v>1</v>
      </c>
      <c r="K3">
        <v>0</v>
      </c>
      <c r="L3">
        <v>0</v>
      </c>
      <c r="M3">
        <v>0</v>
      </c>
      <c r="N3">
        <v>1</v>
      </c>
      <c r="O3">
        <v>30</v>
      </c>
      <c r="P3">
        <v>4</v>
      </c>
    </row>
    <row r="4" spans="1:16" x14ac:dyDescent="0.45">
      <c r="A4" s="1">
        <f t="shared" ref="A4:A46" si="1">A3+7</f>
        <v>41658</v>
      </c>
      <c r="B4" s="1">
        <f t="shared" si="0"/>
        <v>41664</v>
      </c>
      <c r="C4">
        <v>0</v>
      </c>
      <c r="D4">
        <f t="shared" ref="D4:D50" si="2">D3+C4</f>
        <v>0</v>
      </c>
      <c r="E4">
        <v>0</v>
      </c>
      <c r="F4">
        <v>4</v>
      </c>
      <c r="G4">
        <v>0</v>
      </c>
      <c r="H4">
        <v>0</v>
      </c>
      <c r="I4">
        <v>0</v>
      </c>
      <c r="J4">
        <v>1</v>
      </c>
      <c r="K4">
        <v>0</v>
      </c>
      <c r="L4">
        <v>0</v>
      </c>
      <c r="M4">
        <v>2</v>
      </c>
      <c r="N4">
        <v>0</v>
      </c>
      <c r="O4">
        <v>23</v>
      </c>
      <c r="P4">
        <v>1</v>
      </c>
    </row>
    <row r="5" spans="1:16" x14ac:dyDescent="0.45">
      <c r="A5" s="1">
        <f t="shared" si="1"/>
        <v>41665</v>
      </c>
      <c r="B5" s="1">
        <f t="shared" si="0"/>
        <v>41671</v>
      </c>
      <c r="C5">
        <v>0</v>
      </c>
      <c r="D5">
        <f t="shared" si="2"/>
        <v>0</v>
      </c>
      <c r="E5">
        <v>0</v>
      </c>
      <c r="F5">
        <v>2</v>
      </c>
      <c r="G5">
        <v>0</v>
      </c>
      <c r="H5">
        <v>0</v>
      </c>
      <c r="I5">
        <v>0</v>
      </c>
      <c r="J5">
        <v>2</v>
      </c>
      <c r="K5">
        <v>0</v>
      </c>
      <c r="L5">
        <v>0</v>
      </c>
      <c r="M5">
        <v>1</v>
      </c>
      <c r="N5">
        <v>1</v>
      </c>
      <c r="O5">
        <v>19</v>
      </c>
      <c r="P5">
        <v>5</v>
      </c>
    </row>
    <row r="6" spans="1:16" x14ac:dyDescent="0.45">
      <c r="A6" s="1">
        <f t="shared" si="1"/>
        <v>41672</v>
      </c>
      <c r="B6" s="1">
        <f t="shared" si="0"/>
        <v>41678</v>
      </c>
      <c r="C6">
        <v>0</v>
      </c>
      <c r="D6">
        <f t="shared" si="2"/>
        <v>0</v>
      </c>
      <c r="E6">
        <v>0</v>
      </c>
      <c r="F6">
        <v>1</v>
      </c>
      <c r="G6">
        <v>1</v>
      </c>
      <c r="H6">
        <v>0</v>
      </c>
      <c r="I6">
        <v>2</v>
      </c>
      <c r="J6">
        <v>3</v>
      </c>
      <c r="K6">
        <v>0</v>
      </c>
      <c r="L6">
        <v>0</v>
      </c>
      <c r="M6">
        <v>3</v>
      </c>
      <c r="N6">
        <v>0</v>
      </c>
      <c r="O6">
        <v>24</v>
      </c>
      <c r="P6">
        <v>2</v>
      </c>
    </row>
    <row r="7" spans="1:16" x14ac:dyDescent="0.45">
      <c r="A7" s="1">
        <f t="shared" si="1"/>
        <v>41679</v>
      </c>
      <c r="B7" s="1">
        <f t="shared" si="0"/>
        <v>41685</v>
      </c>
      <c r="C7">
        <v>0</v>
      </c>
      <c r="D7">
        <f t="shared" si="2"/>
        <v>0</v>
      </c>
      <c r="E7">
        <v>0</v>
      </c>
      <c r="F7">
        <v>0</v>
      </c>
      <c r="G7">
        <v>0</v>
      </c>
      <c r="H7">
        <v>0</v>
      </c>
      <c r="I7">
        <v>1</v>
      </c>
      <c r="J7">
        <v>1</v>
      </c>
      <c r="K7">
        <v>0</v>
      </c>
      <c r="L7">
        <v>0</v>
      </c>
      <c r="M7">
        <v>2</v>
      </c>
      <c r="N7">
        <v>2</v>
      </c>
      <c r="O7">
        <v>14</v>
      </c>
      <c r="P7">
        <v>2</v>
      </c>
    </row>
    <row r="8" spans="1:16" x14ac:dyDescent="0.45">
      <c r="A8" s="1">
        <f t="shared" si="1"/>
        <v>41686</v>
      </c>
      <c r="B8" s="1">
        <f t="shared" si="0"/>
        <v>41692</v>
      </c>
      <c r="C8">
        <v>0</v>
      </c>
      <c r="D8">
        <f t="shared" si="2"/>
        <v>0</v>
      </c>
      <c r="E8">
        <v>0</v>
      </c>
      <c r="F8">
        <v>3</v>
      </c>
      <c r="G8">
        <v>0</v>
      </c>
      <c r="H8">
        <v>0</v>
      </c>
      <c r="I8">
        <v>1</v>
      </c>
      <c r="J8">
        <v>0</v>
      </c>
      <c r="K8">
        <v>0</v>
      </c>
      <c r="L8">
        <v>0</v>
      </c>
      <c r="M8">
        <v>2</v>
      </c>
      <c r="N8">
        <v>0</v>
      </c>
      <c r="O8">
        <v>26</v>
      </c>
      <c r="P8">
        <v>3</v>
      </c>
    </row>
    <row r="9" spans="1:16" x14ac:dyDescent="0.45">
      <c r="A9" s="1">
        <f t="shared" si="1"/>
        <v>41693</v>
      </c>
      <c r="B9" s="1">
        <f t="shared" si="0"/>
        <v>41699</v>
      </c>
      <c r="C9">
        <v>0</v>
      </c>
      <c r="D9">
        <f t="shared" si="2"/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1</v>
      </c>
      <c r="K9">
        <v>0</v>
      </c>
      <c r="L9">
        <v>0</v>
      </c>
      <c r="M9">
        <v>0</v>
      </c>
      <c r="N9">
        <v>1</v>
      </c>
      <c r="O9">
        <v>24</v>
      </c>
      <c r="P9">
        <v>3</v>
      </c>
    </row>
    <row r="10" spans="1:16" x14ac:dyDescent="0.45">
      <c r="A10" s="1">
        <f t="shared" si="1"/>
        <v>41700</v>
      </c>
      <c r="B10" s="1">
        <f t="shared" si="0"/>
        <v>41706</v>
      </c>
      <c r="C10">
        <v>0</v>
      </c>
      <c r="D10">
        <f t="shared" si="2"/>
        <v>0</v>
      </c>
      <c r="E10">
        <v>0</v>
      </c>
      <c r="F10">
        <v>2</v>
      </c>
      <c r="G10">
        <v>0</v>
      </c>
      <c r="H10">
        <v>0</v>
      </c>
      <c r="I10">
        <v>1</v>
      </c>
      <c r="J10">
        <v>1</v>
      </c>
      <c r="K10">
        <v>0</v>
      </c>
      <c r="L10">
        <v>0</v>
      </c>
      <c r="M10">
        <v>0</v>
      </c>
      <c r="N10">
        <v>1</v>
      </c>
      <c r="O10">
        <v>26</v>
      </c>
      <c r="P10">
        <v>2</v>
      </c>
    </row>
    <row r="11" spans="1:16" x14ac:dyDescent="0.45">
      <c r="A11" s="1">
        <f t="shared" si="1"/>
        <v>41707</v>
      </c>
      <c r="B11" s="1">
        <f t="shared" si="0"/>
        <v>41713</v>
      </c>
      <c r="C11">
        <v>0</v>
      </c>
      <c r="D11">
        <f t="shared" si="2"/>
        <v>0</v>
      </c>
      <c r="E11">
        <v>0</v>
      </c>
      <c r="F11">
        <v>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25</v>
      </c>
      <c r="P11">
        <v>2</v>
      </c>
    </row>
    <row r="12" spans="1:16" x14ac:dyDescent="0.45">
      <c r="A12" s="1">
        <f t="shared" si="1"/>
        <v>41714</v>
      </c>
      <c r="B12" s="1">
        <f t="shared" si="0"/>
        <v>41720</v>
      </c>
      <c r="C12">
        <v>0</v>
      </c>
      <c r="D12">
        <f t="shared" si="2"/>
        <v>0</v>
      </c>
      <c r="E12">
        <v>0</v>
      </c>
      <c r="F12">
        <v>1</v>
      </c>
      <c r="G12">
        <v>0</v>
      </c>
      <c r="H12">
        <v>0</v>
      </c>
      <c r="I12">
        <v>0</v>
      </c>
      <c r="J12">
        <v>1</v>
      </c>
      <c r="K12">
        <v>0</v>
      </c>
      <c r="L12">
        <v>0</v>
      </c>
      <c r="M12">
        <v>0</v>
      </c>
      <c r="N12">
        <v>0</v>
      </c>
      <c r="O12">
        <v>32</v>
      </c>
      <c r="P12">
        <v>1</v>
      </c>
    </row>
    <row r="13" spans="1:16" x14ac:dyDescent="0.45">
      <c r="A13" s="1">
        <f t="shared" si="1"/>
        <v>41721</v>
      </c>
      <c r="B13" s="1">
        <f t="shared" si="0"/>
        <v>41727</v>
      </c>
      <c r="C13">
        <v>0</v>
      </c>
      <c r="D13">
        <f t="shared" si="2"/>
        <v>0</v>
      </c>
      <c r="E13">
        <v>0</v>
      </c>
      <c r="F13">
        <v>4</v>
      </c>
      <c r="G13">
        <v>0</v>
      </c>
      <c r="H13">
        <v>0</v>
      </c>
      <c r="I13">
        <v>0</v>
      </c>
      <c r="J13">
        <v>3</v>
      </c>
      <c r="K13">
        <v>0</v>
      </c>
      <c r="L13">
        <v>0</v>
      </c>
      <c r="M13">
        <v>0</v>
      </c>
      <c r="N13">
        <v>0</v>
      </c>
      <c r="O13">
        <v>23</v>
      </c>
      <c r="P13">
        <v>1</v>
      </c>
    </row>
    <row r="14" spans="1:16" x14ac:dyDescent="0.45">
      <c r="A14" s="1">
        <f t="shared" si="1"/>
        <v>41728</v>
      </c>
      <c r="B14" s="1">
        <f t="shared" si="0"/>
        <v>41734</v>
      </c>
      <c r="C14">
        <v>0</v>
      </c>
      <c r="D14">
        <f t="shared" si="2"/>
        <v>0</v>
      </c>
      <c r="E14">
        <v>0</v>
      </c>
      <c r="F14">
        <v>1</v>
      </c>
      <c r="G14">
        <v>0</v>
      </c>
      <c r="H14">
        <v>0</v>
      </c>
      <c r="I14">
        <v>2</v>
      </c>
      <c r="J14">
        <v>1</v>
      </c>
      <c r="K14">
        <v>0</v>
      </c>
      <c r="L14">
        <v>0</v>
      </c>
      <c r="M14">
        <v>4</v>
      </c>
      <c r="N14">
        <v>0</v>
      </c>
      <c r="O14">
        <v>22</v>
      </c>
      <c r="P14">
        <v>3</v>
      </c>
    </row>
    <row r="15" spans="1:16" x14ac:dyDescent="0.45">
      <c r="A15" s="1">
        <f t="shared" si="1"/>
        <v>41735</v>
      </c>
      <c r="B15" s="1">
        <f t="shared" si="0"/>
        <v>41741</v>
      </c>
      <c r="C15">
        <v>0</v>
      </c>
      <c r="D15">
        <f t="shared" si="2"/>
        <v>0</v>
      </c>
      <c r="E15">
        <v>0</v>
      </c>
      <c r="F15">
        <v>1</v>
      </c>
      <c r="G15">
        <v>0</v>
      </c>
      <c r="H15">
        <v>0</v>
      </c>
      <c r="I15">
        <v>0</v>
      </c>
      <c r="J15">
        <v>3</v>
      </c>
      <c r="K15">
        <v>0</v>
      </c>
      <c r="L15">
        <v>0</v>
      </c>
      <c r="M15">
        <v>2</v>
      </c>
      <c r="N15">
        <v>1</v>
      </c>
      <c r="O15">
        <v>19</v>
      </c>
      <c r="P15">
        <v>2</v>
      </c>
    </row>
    <row r="16" spans="1:16" x14ac:dyDescent="0.45">
      <c r="A16" s="1">
        <f t="shared" si="1"/>
        <v>41742</v>
      </c>
      <c r="B16" s="1">
        <f t="shared" si="0"/>
        <v>41748</v>
      </c>
      <c r="C16">
        <v>0</v>
      </c>
      <c r="D16">
        <f t="shared" si="2"/>
        <v>0</v>
      </c>
      <c r="E16">
        <v>0</v>
      </c>
      <c r="F16">
        <v>5</v>
      </c>
      <c r="G16">
        <v>0</v>
      </c>
      <c r="H16">
        <v>0</v>
      </c>
      <c r="I16">
        <v>1</v>
      </c>
      <c r="J16">
        <v>3</v>
      </c>
      <c r="K16">
        <v>0</v>
      </c>
      <c r="L16">
        <v>0</v>
      </c>
      <c r="M16">
        <v>3</v>
      </c>
      <c r="N16">
        <v>3</v>
      </c>
      <c r="O16">
        <v>24</v>
      </c>
      <c r="P16">
        <v>14</v>
      </c>
    </row>
    <row r="17" spans="1:16" x14ac:dyDescent="0.45">
      <c r="A17" s="1">
        <f t="shared" si="1"/>
        <v>41749</v>
      </c>
      <c r="B17" s="1">
        <f t="shared" si="0"/>
        <v>41755</v>
      </c>
      <c r="C17">
        <v>3</v>
      </c>
      <c r="D17">
        <f t="shared" si="2"/>
        <v>3</v>
      </c>
      <c r="E17">
        <v>0</v>
      </c>
      <c r="F17">
        <v>11</v>
      </c>
      <c r="G17">
        <v>0</v>
      </c>
      <c r="H17">
        <v>0</v>
      </c>
      <c r="I17">
        <v>0</v>
      </c>
      <c r="J17">
        <v>8</v>
      </c>
      <c r="K17">
        <v>0</v>
      </c>
      <c r="L17">
        <v>0</v>
      </c>
      <c r="M17">
        <v>1</v>
      </c>
      <c r="N17">
        <v>5</v>
      </c>
      <c r="O17">
        <v>36</v>
      </c>
      <c r="P17">
        <v>11</v>
      </c>
    </row>
    <row r="18" spans="1:16" x14ac:dyDescent="0.45">
      <c r="A18" s="1">
        <f t="shared" si="1"/>
        <v>41756</v>
      </c>
      <c r="B18" s="1">
        <f t="shared" si="0"/>
        <v>41762</v>
      </c>
      <c r="C18">
        <v>1</v>
      </c>
      <c r="D18">
        <f t="shared" si="2"/>
        <v>4</v>
      </c>
      <c r="E18">
        <v>0</v>
      </c>
      <c r="F18">
        <v>2</v>
      </c>
      <c r="G18">
        <v>0</v>
      </c>
      <c r="H18">
        <v>0</v>
      </c>
      <c r="I18">
        <v>2</v>
      </c>
      <c r="J18">
        <v>3</v>
      </c>
      <c r="K18">
        <v>0</v>
      </c>
      <c r="L18">
        <v>0</v>
      </c>
      <c r="M18">
        <v>1</v>
      </c>
      <c r="N18">
        <v>2</v>
      </c>
      <c r="O18">
        <v>48</v>
      </c>
      <c r="P18">
        <v>7</v>
      </c>
    </row>
    <row r="19" spans="1:16" x14ac:dyDescent="0.45">
      <c r="A19" s="1">
        <f t="shared" si="1"/>
        <v>41763</v>
      </c>
      <c r="B19" s="1">
        <f t="shared" si="0"/>
        <v>41769</v>
      </c>
      <c r="C19">
        <v>1</v>
      </c>
      <c r="D19">
        <f t="shared" si="2"/>
        <v>5</v>
      </c>
      <c r="E19">
        <v>0</v>
      </c>
      <c r="F19">
        <v>2</v>
      </c>
      <c r="G19">
        <v>0</v>
      </c>
      <c r="H19">
        <v>0</v>
      </c>
      <c r="I19">
        <v>2</v>
      </c>
      <c r="J19">
        <v>4</v>
      </c>
      <c r="K19">
        <v>0</v>
      </c>
      <c r="L19">
        <v>0</v>
      </c>
      <c r="M19">
        <v>2</v>
      </c>
      <c r="N19">
        <v>2</v>
      </c>
      <c r="O19">
        <v>34</v>
      </c>
      <c r="P19">
        <v>8</v>
      </c>
    </row>
    <row r="20" spans="1:16" x14ac:dyDescent="0.45">
      <c r="A20" s="1">
        <f t="shared" si="1"/>
        <v>41770</v>
      </c>
      <c r="B20" s="1">
        <f t="shared" si="0"/>
        <v>41776</v>
      </c>
      <c r="C20">
        <v>1</v>
      </c>
      <c r="D20">
        <f t="shared" si="2"/>
        <v>6</v>
      </c>
      <c r="E20">
        <v>0</v>
      </c>
      <c r="F20">
        <v>3</v>
      </c>
      <c r="G20">
        <v>0</v>
      </c>
      <c r="H20">
        <v>0</v>
      </c>
      <c r="I20">
        <v>2</v>
      </c>
      <c r="J20">
        <v>3</v>
      </c>
      <c r="K20">
        <v>0</v>
      </c>
      <c r="L20">
        <v>0</v>
      </c>
      <c r="M20">
        <v>3</v>
      </c>
      <c r="N20">
        <v>1</v>
      </c>
      <c r="O20">
        <v>41</v>
      </c>
      <c r="P20">
        <v>5</v>
      </c>
    </row>
    <row r="21" spans="1:16" x14ac:dyDescent="0.45">
      <c r="A21" s="1">
        <f t="shared" si="1"/>
        <v>41777</v>
      </c>
      <c r="B21" s="1">
        <f t="shared" si="0"/>
        <v>41783</v>
      </c>
      <c r="C21">
        <v>2</v>
      </c>
      <c r="D21">
        <f t="shared" si="2"/>
        <v>8</v>
      </c>
      <c r="E21">
        <v>0</v>
      </c>
      <c r="F21">
        <v>5</v>
      </c>
      <c r="G21">
        <v>0</v>
      </c>
      <c r="H21">
        <v>0</v>
      </c>
      <c r="I21">
        <v>0</v>
      </c>
      <c r="J21">
        <v>6</v>
      </c>
      <c r="K21">
        <v>0</v>
      </c>
      <c r="L21">
        <v>0</v>
      </c>
      <c r="M21">
        <v>1</v>
      </c>
      <c r="N21">
        <v>0</v>
      </c>
      <c r="O21">
        <v>53</v>
      </c>
      <c r="P21">
        <v>11</v>
      </c>
    </row>
    <row r="22" spans="1:16" x14ac:dyDescent="0.45">
      <c r="A22" s="1">
        <f t="shared" si="1"/>
        <v>41784</v>
      </c>
      <c r="B22" s="1">
        <f t="shared" si="0"/>
        <v>41790</v>
      </c>
      <c r="C22">
        <v>15</v>
      </c>
      <c r="D22">
        <f t="shared" si="2"/>
        <v>23</v>
      </c>
      <c r="E22">
        <v>0</v>
      </c>
      <c r="F22">
        <v>8</v>
      </c>
      <c r="G22">
        <v>0</v>
      </c>
      <c r="H22">
        <v>0</v>
      </c>
      <c r="I22">
        <v>1</v>
      </c>
      <c r="J22">
        <v>0</v>
      </c>
      <c r="K22">
        <v>0</v>
      </c>
      <c r="L22">
        <v>0</v>
      </c>
      <c r="M22">
        <v>2</v>
      </c>
      <c r="N22">
        <v>2</v>
      </c>
      <c r="O22">
        <v>59</v>
      </c>
      <c r="P22">
        <v>9</v>
      </c>
    </row>
    <row r="23" spans="1:16" x14ac:dyDescent="0.45">
      <c r="A23" s="1">
        <f t="shared" si="1"/>
        <v>41791</v>
      </c>
      <c r="B23" s="1">
        <f t="shared" si="0"/>
        <v>41797</v>
      </c>
      <c r="C23">
        <v>5</v>
      </c>
      <c r="D23">
        <f t="shared" si="2"/>
        <v>28</v>
      </c>
      <c r="E23">
        <v>0</v>
      </c>
      <c r="F23">
        <v>9</v>
      </c>
      <c r="G23">
        <v>0</v>
      </c>
      <c r="H23">
        <v>0</v>
      </c>
      <c r="I23">
        <v>1</v>
      </c>
      <c r="J23">
        <v>3</v>
      </c>
      <c r="K23">
        <v>0</v>
      </c>
      <c r="L23">
        <v>0</v>
      </c>
      <c r="M23">
        <v>2</v>
      </c>
      <c r="N23">
        <v>5</v>
      </c>
      <c r="O23">
        <v>55</v>
      </c>
      <c r="P23">
        <v>3</v>
      </c>
    </row>
    <row r="24" spans="1:16" x14ac:dyDescent="0.45">
      <c r="A24" s="1">
        <f t="shared" si="1"/>
        <v>41798</v>
      </c>
      <c r="B24" s="1">
        <f t="shared" si="0"/>
        <v>41804</v>
      </c>
      <c r="C24">
        <v>2</v>
      </c>
      <c r="D24">
        <f t="shared" si="2"/>
        <v>30</v>
      </c>
      <c r="E24">
        <v>0</v>
      </c>
      <c r="F24">
        <v>4</v>
      </c>
      <c r="G24">
        <v>0</v>
      </c>
      <c r="H24">
        <v>0</v>
      </c>
      <c r="I24">
        <v>1</v>
      </c>
      <c r="J24">
        <v>3</v>
      </c>
      <c r="K24">
        <v>0</v>
      </c>
      <c r="L24">
        <v>0</v>
      </c>
      <c r="M24">
        <v>3</v>
      </c>
      <c r="N24">
        <v>3</v>
      </c>
      <c r="O24">
        <v>57</v>
      </c>
      <c r="P24">
        <v>8</v>
      </c>
    </row>
    <row r="25" spans="1:16" x14ac:dyDescent="0.45">
      <c r="A25" s="1">
        <f t="shared" si="1"/>
        <v>41805</v>
      </c>
      <c r="B25" s="1">
        <f t="shared" si="0"/>
        <v>41811</v>
      </c>
      <c r="C25">
        <v>6</v>
      </c>
      <c r="D25">
        <f t="shared" si="2"/>
        <v>36</v>
      </c>
      <c r="E25">
        <v>0</v>
      </c>
      <c r="F25">
        <v>9</v>
      </c>
      <c r="G25">
        <v>0</v>
      </c>
      <c r="H25">
        <v>0</v>
      </c>
      <c r="I25">
        <v>2</v>
      </c>
      <c r="J25">
        <v>3</v>
      </c>
      <c r="K25">
        <v>0</v>
      </c>
      <c r="L25">
        <v>0</v>
      </c>
      <c r="M25">
        <v>2</v>
      </c>
      <c r="N25">
        <v>1</v>
      </c>
      <c r="O25">
        <v>38</v>
      </c>
      <c r="P25">
        <v>4</v>
      </c>
    </row>
    <row r="26" spans="1:16" x14ac:dyDescent="0.45">
      <c r="A26" s="1">
        <f t="shared" si="1"/>
        <v>41812</v>
      </c>
      <c r="B26" s="1">
        <f t="shared" si="0"/>
        <v>41818</v>
      </c>
      <c r="C26">
        <v>11</v>
      </c>
      <c r="D26">
        <f t="shared" si="2"/>
        <v>47</v>
      </c>
      <c r="E26">
        <v>0</v>
      </c>
      <c r="F26">
        <v>12</v>
      </c>
      <c r="G26">
        <v>0</v>
      </c>
      <c r="H26">
        <v>0</v>
      </c>
      <c r="I26">
        <v>2</v>
      </c>
      <c r="J26">
        <v>5</v>
      </c>
      <c r="K26">
        <v>0</v>
      </c>
      <c r="L26">
        <v>0</v>
      </c>
      <c r="M26">
        <v>6</v>
      </c>
      <c r="N26">
        <v>4</v>
      </c>
      <c r="O26">
        <v>46</v>
      </c>
      <c r="P26">
        <v>6</v>
      </c>
    </row>
    <row r="27" spans="1:16" x14ac:dyDescent="0.45">
      <c r="A27" s="1">
        <f t="shared" si="1"/>
        <v>41819</v>
      </c>
      <c r="B27" s="1">
        <f t="shared" si="0"/>
        <v>41825</v>
      </c>
      <c r="C27">
        <v>7</v>
      </c>
      <c r="D27">
        <f t="shared" si="2"/>
        <v>54</v>
      </c>
      <c r="E27">
        <v>0</v>
      </c>
      <c r="F27">
        <v>10</v>
      </c>
      <c r="G27">
        <v>0</v>
      </c>
      <c r="H27">
        <v>0</v>
      </c>
      <c r="I27">
        <v>1</v>
      </c>
      <c r="J27">
        <v>4</v>
      </c>
      <c r="K27">
        <v>0</v>
      </c>
      <c r="L27">
        <v>0</v>
      </c>
      <c r="M27">
        <v>4</v>
      </c>
      <c r="N27">
        <v>3</v>
      </c>
      <c r="O27">
        <v>44</v>
      </c>
      <c r="P27">
        <v>13</v>
      </c>
    </row>
    <row r="28" spans="1:16" x14ac:dyDescent="0.45">
      <c r="A28" s="1">
        <f t="shared" si="1"/>
        <v>41826</v>
      </c>
      <c r="B28" s="1">
        <f t="shared" si="0"/>
        <v>41832</v>
      </c>
      <c r="C28">
        <v>11</v>
      </c>
      <c r="D28">
        <f t="shared" si="2"/>
        <v>65</v>
      </c>
      <c r="E28">
        <v>0</v>
      </c>
      <c r="F28">
        <v>5</v>
      </c>
      <c r="G28">
        <v>0</v>
      </c>
      <c r="H28">
        <v>0</v>
      </c>
      <c r="I28">
        <v>0</v>
      </c>
      <c r="J28">
        <v>5</v>
      </c>
      <c r="K28">
        <v>0</v>
      </c>
      <c r="L28">
        <v>0</v>
      </c>
      <c r="M28">
        <v>3</v>
      </c>
      <c r="N28">
        <v>3</v>
      </c>
      <c r="O28">
        <v>55</v>
      </c>
      <c r="P28">
        <v>6</v>
      </c>
    </row>
    <row r="29" spans="1:16" x14ac:dyDescent="0.45">
      <c r="A29" s="1">
        <f t="shared" si="1"/>
        <v>41833</v>
      </c>
      <c r="B29" s="1">
        <f t="shared" si="0"/>
        <v>41839</v>
      </c>
      <c r="C29">
        <v>47</v>
      </c>
      <c r="D29">
        <f t="shared" si="2"/>
        <v>112</v>
      </c>
      <c r="E29">
        <v>0</v>
      </c>
      <c r="F29">
        <v>11</v>
      </c>
      <c r="G29">
        <v>0</v>
      </c>
      <c r="H29">
        <v>0</v>
      </c>
      <c r="I29">
        <v>1</v>
      </c>
      <c r="J29">
        <v>4</v>
      </c>
      <c r="K29">
        <v>0</v>
      </c>
      <c r="L29">
        <v>0</v>
      </c>
      <c r="M29">
        <v>7</v>
      </c>
      <c r="N29">
        <v>1</v>
      </c>
      <c r="O29">
        <v>60</v>
      </c>
      <c r="P29">
        <v>16</v>
      </c>
    </row>
    <row r="30" spans="1:16" x14ac:dyDescent="0.45">
      <c r="A30" s="1">
        <f t="shared" si="1"/>
        <v>41840</v>
      </c>
      <c r="B30" s="1">
        <f t="shared" si="0"/>
        <v>41846</v>
      </c>
      <c r="C30">
        <v>48</v>
      </c>
      <c r="D30">
        <f t="shared" si="2"/>
        <v>160</v>
      </c>
      <c r="E30">
        <v>0</v>
      </c>
      <c r="F30">
        <v>15</v>
      </c>
      <c r="G30">
        <v>0</v>
      </c>
      <c r="H30">
        <v>0</v>
      </c>
      <c r="I30">
        <v>1</v>
      </c>
      <c r="J30">
        <v>1</v>
      </c>
      <c r="K30">
        <v>0</v>
      </c>
      <c r="L30">
        <v>0</v>
      </c>
      <c r="M30">
        <v>5</v>
      </c>
      <c r="N30">
        <v>1</v>
      </c>
      <c r="O30">
        <v>57</v>
      </c>
      <c r="P30">
        <v>4</v>
      </c>
    </row>
    <row r="31" spans="1:16" x14ac:dyDescent="0.45">
      <c r="A31" s="1">
        <f t="shared" si="1"/>
        <v>41847</v>
      </c>
      <c r="B31" s="1">
        <f t="shared" si="0"/>
        <v>41853</v>
      </c>
      <c r="C31">
        <v>55</v>
      </c>
      <c r="D31">
        <f t="shared" si="2"/>
        <v>215</v>
      </c>
      <c r="E31">
        <v>0</v>
      </c>
      <c r="F31">
        <v>10</v>
      </c>
      <c r="G31">
        <v>0</v>
      </c>
      <c r="H31">
        <v>0</v>
      </c>
      <c r="I31">
        <v>1</v>
      </c>
      <c r="J31">
        <v>6</v>
      </c>
      <c r="K31">
        <v>0</v>
      </c>
      <c r="L31">
        <v>0</v>
      </c>
      <c r="M31">
        <v>10</v>
      </c>
      <c r="N31">
        <v>4</v>
      </c>
      <c r="O31">
        <v>44</v>
      </c>
      <c r="P31">
        <v>10</v>
      </c>
    </row>
    <row r="32" spans="1:16" x14ac:dyDescent="0.45">
      <c r="A32" s="1">
        <f t="shared" si="1"/>
        <v>41854</v>
      </c>
      <c r="B32" s="1">
        <f t="shared" si="0"/>
        <v>41860</v>
      </c>
      <c r="C32">
        <v>49</v>
      </c>
      <c r="D32">
        <f t="shared" si="2"/>
        <v>264</v>
      </c>
      <c r="E32">
        <v>0</v>
      </c>
      <c r="F32">
        <v>4</v>
      </c>
      <c r="G32">
        <v>0</v>
      </c>
      <c r="H32">
        <v>1</v>
      </c>
      <c r="I32">
        <v>3</v>
      </c>
      <c r="J32">
        <v>7</v>
      </c>
      <c r="K32">
        <v>0</v>
      </c>
      <c r="L32">
        <v>0</v>
      </c>
      <c r="M32">
        <v>11</v>
      </c>
      <c r="N32">
        <v>0</v>
      </c>
      <c r="O32">
        <v>53</v>
      </c>
      <c r="P32">
        <v>12</v>
      </c>
    </row>
    <row r="33" spans="1:16" x14ac:dyDescent="0.45">
      <c r="A33" s="1">
        <f t="shared" si="1"/>
        <v>41861</v>
      </c>
      <c r="B33" s="1">
        <f t="shared" si="0"/>
        <v>41867</v>
      </c>
      <c r="C33">
        <v>39</v>
      </c>
      <c r="D33">
        <f t="shared" si="2"/>
        <v>303</v>
      </c>
      <c r="E33">
        <v>0</v>
      </c>
      <c r="F33">
        <v>10</v>
      </c>
      <c r="G33">
        <v>0</v>
      </c>
      <c r="H33">
        <v>0</v>
      </c>
      <c r="I33">
        <v>0</v>
      </c>
      <c r="J33">
        <v>6</v>
      </c>
      <c r="K33">
        <v>0</v>
      </c>
      <c r="L33">
        <v>0</v>
      </c>
      <c r="M33">
        <v>12</v>
      </c>
      <c r="N33">
        <v>3</v>
      </c>
      <c r="O33">
        <v>55</v>
      </c>
      <c r="P33">
        <v>7</v>
      </c>
    </row>
    <row r="34" spans="1:16" x14ac:dyDescent="0.45">
      <c r="A34" s="1">
        <f t="shared" si="1"/>
        <v>41868</v>
      </c>
      <c r="B34" s="1">
        <f t="shared" si="0"/>
        <v>41874</v>
      </c>
      <c r="C34">
        <v>51</v>
      </c>
      <c r="D34">
        <f t="shared" si="2"/>
        <v>354</v>
      </c>
      <c r="E34">
        <v>0</v>
      </c>
      <c r="F34">
        <v>3</v>
      </c>
      <c r="G34">
        <v>0</v>
      </c>
      <c r="H34">
        <v>0</v>
      </c>
      <c r="I34">
        <v>0</v>
      </c>
      <c r="J34">
        <v>2</v>
      </c>
      <c r="K34">
        <v>0</v>
      </c>
      <c r="L34">
        <v>0</v>
      </c>
      <c r="M34">
        <v>6</v>
      </c>
      <c r="N34">
        <v>2</v>
      </c>
      <c r="O34">
        <v>60</v>
      </c>
      <c r="P34">
        <v>10</v>
      </c>
    </row>
    <row r="35" spans="1:16" x14ac:dyDescent="0.45">
      <c r="A35" s="1">
        <f t="shared" si="1"/>
        <v>41875</v>
      </c>
      <c r="B35" s="1">
        <f t="shared" si="0"/>
        <v>41881</v>
      </c>
      <c r="C35">
        <v>52</v>
      </c>
      <c r="D35">
        <f t="shared" si="2"/>
        <v>406</v>
      </c>
      <c r="E35">
        <v>0</v>
      </c>
      <c r="F35">
        <v>14</v>
      </c>
      <c r="G35">
        <v>0</v>
      </c>
      <c r="H35">
        <v>0</v>
      </c>
      <c r="I35">
        <v>2</v>
      </c>
      <c r="J35">
        <v>3</v>
      </c>
      <c r="K35">
        <v>0</v>
      </c>
      <c r="L35">
        <v>0</v>
      </c>
      <c r="M35">
        <v>10</v>
      </c>
      <c r="N35">
        <v>1</v>
      </c>
      <c r="O35">
        <v>47</v>
      </c>
      <c r="P35">
        <v>5</v>
      </c>
    </row>
    <row r="36" spans="1:16" x14ac:dyDescent="0.45">
      <c r="A36" s="1">
        <f t="shared" si="1"/>
        <v>41882</v>
      </c>
      <c r="B36" s="1">
        <f t="shared" si="0"/>
        <v>41888</v>
      </c>
      <c r="C36">
        <v>82</v>
      </c>
      <c r="D36">
        <f t="shared" si="2"/>
        <v>488</v>
      </c>
      <c r="E36">
        <v>0</v>
      </c>
      <c r="F36">
        <v>11</v>
      </c>
      <c r="G36">
        <v>0</v>
      </c>
      <c r="H36">
        <v>0</v>
      </c>
      <c r="I36">
        <v>3</v>
      </c>
      <c r="J36">
        <v>2</v>
      </c>
      <c r="K36">
        <v>0</v>
      </c>
      <c r="L36">
        <v>0</v>
      </c>
      <c r="M36">
        <v>16</v>
      </c>
      <c r="N36">
        <v>0</v>
      </c>
      <c r="O36">
        <v>57</v>
      </c>
      <c r="P36">
        <v>8</v>
      </c>
    </row>
    <row r="37" spans="1:16" x14ac:dyDescent="0.45">
      <c r="A37" s="1">
        <f t="shared" si="1"/>
        <v>41889</v>
      </c>
      <c r="B37" s="1">
        <f t="shared" si="0"/>
        <v>41895</v>
      </c>
      <c r="C37">
        <v>86</v>
      </c>
      <c r="D37">
        <f t="shared" si="2"/>
        <v>574</v>
      </c>
      <c r="E37">
        <v>0</v>
      </c>
      <c r="F37">
        <v>14</v>
      </c>
      <c r="G37">
        <v>0</v>
      </c>
      <c r="H37">
        <v>0</v>
      </c>
      <c r="I37">
        <v>0</v>
      </c>
      <c r="J37">
        <v>2</v>
      </c>
      <c r="K37">
        <v>0</v>
      </c>
      <c r="L37">
        <v>0</v>
      </c>
      <c r="M37">
        <v>16</v>
      </c>
      <c r="N37">
        <v>3</v>
      </c>
      <c r="O37">
        <v>65</v>
      </c>
      <c r="P37">
        <v>9</v>
      </c>
    </row>
    <row r="38" spans="1:16" x14ac:dyDescent="0.45">
      <c r="A38" s="1">
        <f t="shared" si="1"/>
        <v>41896</v>
      </c>
      <c r="B38" s="1">
        <f t="shared" si="0"/>
        <v>41902</v>
      </c>
      <c r="C38">
        <v>100</v>
      </c>
      <c r="D38">
        <f t="shared" si="2"/>
        <v>674</v>
      </c>
      <c r="E38">
        <v>0</v>
      </c>
      <c r="F38">
        <v>10</v>
      </c>
      <c r="G38">
        <v>0</v>
      </c>
      <c r="H38">
        <v>0</v>
      </c>
      <c r="I38">
        <v>1</v>
      </c>
      <c r="J38">
        <v>4</v>
      </c>
      <c r="K38">
        <v>0</v>
      </c>
      <c r="L38">
        <v>0</v>
      </c>
      <c r="M38">
        <v>15</v>
      </c>
      <c r="N38">
        <v>1</v>
      </c>
      <c r="O38">
        <v>47</v>
      </c>
      <c r="P38">
        <v>13</v>
      </c>
    </row>
    <row r="39" spans="1:16" x14ac:dyDescent="0.45">
      <c r="A39" s="1">
        <f t="shared" si="1"/>
        <v>41903</v>
      </c>
      <c r="B39" s="1">
        <f t="shared" si="0"/>
        <v>41909</v>
      </c>
      <c r="C39">
        <v>112</v>
      </c>
      <c r="D39">
        <f t="shared" si="2"/>
        <v>786</v>
      </c>
      <c r="E39">
        <v>0</v>
      </c>
      <c r="F39">
        <v>15</v>
      </c>
      <c r="G39">
        <v>0</v>
      </c>
      <c r="H39">
        <v>0</v>
      </c>
      <c r="I39">
        <v>0</v>
      </c>
      <c r="J39">
        <v>1</v>
      </c>
      <c r="K39">
        <v>0</v>
      </c>
      <c r="L39">
        <v>0</v>
      </c>
      <c r="M39">
        <v>9</v>
      </c>
      <c r="N39">
        <v>1</v>
      </c>
      <c r="O39">
        <v>44</v>
      </c>
      <c r="P39">
        <v>2</v>
      </c>
    </row>
    <row r="40" spans="1:16" x14ac:dyDescent="0.45">
      <c r="A40" s="1">
        <f t="shared" si="1"/>
        <v>41910</v>
      </c>
      <c r="B40" s="1">
        <f t="shared" si="0"/>
        <v>41916</v>
      </c>
      <c r="C40">
        <v>194</v>
      </c>
      <c r="D40">
        <f t="shared" si="2"/>
        <v>980</v>
      </c>
      <c r="E40">
        <v>0</v>
      </c>
      <c r="F40">
        <v>4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28</v>
      </c>
      <c r="N40">
        <v>5</v>
      </c>
      <c r="O40">
        <v>30</v>
      </c>
      <c r="P40">
        <v>5</v>
      </c>
    </row>
    <row r="41" spans="1:16" x14ac:dyDescent="0.45">
      <c r="A41" s="1">
        <f t="shared" si="1"/>
        <v>41917</v>
      </c>
      <c r="B41" s="1">
        <f t="shared" si="0"/>
        <v>41923</v>
      </c>
      <c r="C41">
        <v>149</v>
      </c>
      <c r="D41">
        <f t="shared" si="2"/>
        <v>1129</v>
      </c>
      <c r="E41">
        <v>0</v>
      </c>
      <c r="F41">
        <v>12</v>
      </c>
      <c r="G41">
        <v>0</v>
      </c>
      <c r="H41">
        <v>0</v>
      </c>
      <c r="I41">
        <v>0</v>
      </c>
      <c r="J41">
        <v>1</v>
      </c>
      <c r="K41">
        <v>0</v>
      </c>
      <c r="L41">
        <v>0</v>
      </c>
      <c r="M41">
        <v>6</v>
      </c>
      <c r="N41">
        <v>3</v>
      </c>
      <c r="O41">
        <v>38</v>
      </c>
      <c r="P41">
        <v>6</v>
      </c>
    </row>
    <row r="42" spans="1:16" x14ac:dyDescent="0.45">
      <c r="A42" s="1">
        <f t="shared" si="1"/>
        <v>41924</v>
      </c>
      <c r="B42" s="1">
        <f t="shared" si="0"/>
        <v>41930</v>
      </c>
      <c r="C42">
        <v>76</v>
      </c>
      <c r="D42">
        <f t="shared" si="2"/>
        <v>1205</v>
      </c>
      <c r="E42">
        <v>0</v>
      </c>
      <c r="F42">
        <v>13</v>
      </c>
      <c r="G42">
        <v>0</v>
      </c>
      <c r="H42">
        <v>0</v>
      </c>
      <c r="I42">
        <v>2</v>
      </c>
      <c r="J42">
        <v>1</v>
      </c>
      <c r="K42">
        <v>0</v>
      </c>
      <c r="L42">
        <v>0</v>
      </c>
      <c r="M42">
        <v>8</v>
      </c>
      <c r="N42">
        <v>0</v>
      </c>
      <c r="O42">
        <v>26</v>
      </c>
      <c r="P42">
        <v>4</v>
      </c>
    </row>
    <row r="43" spans="1:16" x14ac:dyDescent="0.45">
      <c r="A43" s="1">
        <f t="shared" si="1"/>
        <v>41931</v>
      </c>
      <c r="B43" s="1">
        <f t="shared" si="0"/>
        <v>41937</v>
      </c>
      <c r="C43">
        <v>62</v>
      </c>
      <c r="D43">
        <f t="shared" si="2"/>
        <v>1267</v>
      </c>
      <c r="E43">
        <v>1</v>
      </c>
      <c r="F43">
        <v>7</v>
      </c>
      <c r="G43">
        <v>0</v>
      </c>
      <c r="H43">
        <v>0</v>
      </c>
      <c r="I43">
        <v>1</v>
      </c>
      <c r="J43">
        <v>1</v>
      </c>
      <c r="K43">
        <v>0</v>
      </c>
      <c r="L43">
        <v>0</v>
      </c>
      <c r="M43">
        <v>4</v>
      </c>
      <c r="N43">
        <v>2</v>
      </c>
      <c r="O43">
        <v>28</v>
      </c>
      <c r="P43">
        <v>4</v>
      </c>
    </row>
    <row r="44" spans="1:16" x14ac:dyDescent="0.45">
      <c r="A44" s="1">
        <f t="shared" si="1"/>
        <v>41938</v>
      </c>
      <c r="B44" s="1">
        <f t="shared" si="0"/>
        <v>41944</v>
      </c>
      <c r="C44">
        <v>48</v>
      </c>
      <c r="D44">
        <f t="shared" si="2"/>
        <v>1315</v>
      </c>
      <c r="E44">
        <v>0</v>
      </c>
      <c r="F44">
        <v>6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6</v>
      </c>
      <c r="N44">
        <v>1</v>
      </c>
      <c r="O44">
        <v>26</v>
      </c>
      <c r="P44">
        <v>5</v>
      </c>
    </row>
    <row r="45" spans="1:16" x14ac:dyDescent="0.45">
      <c r="A45" s="1">
        <f t="shared" si="1"/>
        <v>41945</v>
      </c>
      <c r="B45" s="1">
        <f t="shared" si="0"/>
        <v>41951</v>
      </c>
      <c r="C45">
        <v>32</v>
      </c>
      <c r="D45">
        <f t="shared" si="2"/>
        <v>1347</v>
      </c>
      <c r="E45">
        <v>0</v>
      </c>
      <c r="F45">
        <v>6</v>
      </c>
      <c r="G45">
        <v>0</v>
      </c>
      <c r="H45">
        <v>0</v>
      </c>
      <c r="I45">
        <v>2</v>
      </c>
      <c r="J45">
        <v>3</v>
      </c>
      <c r="K45">
        <v>0</v>
      </c>
      <c r="L45">
        <v>0</v>
      </c>
      <c r="M45">
        <v>6</v>
      </c>
      <c r="N45">
        <v>1</v>
      </c>
      <c r="O45">
        <v>28</v>
      </c>
      <c r="P45">
        <v>7</v>
      </c>
    </row>
    <row r="46" spans="1:16" x14ac:dyDescent="0.45">
      <c r="A46" s="1">
        <f t="shared" si="1"/>
        <v>41952</v>
      </c>
      <c r="B46" s="1">
        <f t="shared" si="0"/>
        <v>41972</v>
      </c>
      <c r="C46">
        <v>45</v>
      </c>
      <c r="D46">
        <f t="shared" si="2"/>
        <v>1392</v>
      </c>
      <c r="E46">
        <v>0</v>
      </c>
      <c r="F46">
        <v>14</v>
      </c>
      <c r="G46">
        <v>0</v>
      </c>
      <c r="H46">
        <v>0</v>
      </c>
      <c r="I46">
        <v>4</v>
      </c>
      <c r="J46">
        <v>1</v>
      </c>
      <c r="K46">
        <v>0</v>
      </c>
      <c r="L46">
        <v>0</v>
      </c>
      <c r="M46">
        <v>5</v>
      </c>
      <c r="N46">
        <v>1</v>
      </c>
      <c r="O46">
        <v>63</v>
      </c>
      <c r="P46">
        <v>13</v>
      </c>
    </row>
    <row r="47" spans="1:16" x14ac:dyDescent="0.45">
      <c r="A47" s="1">
        <v>41973</v>
      </c>
      <c r="B47" s="1">
        <f t="shared" si="0"/>
        <v>41979</v>
      </c>
      <c r="C47">
        <v>7</v>
      </c>
      <c r="D47">
        <f t="shared" si="2"/>
        <v>1399</v>
      </c>
      <c r="E47">
        <v>0</v>
      </c>
      <c r="F47">
        <v>1</v>
      </c>
      <c r="G47">
        <v>0</v>
      </c>
      <c r="H47">
        <v>0</v>
      </c>
      <c r="I47">
        <v>3</v>
      </c>
      <c r="J47">
        <v>3</v>
      </c>
      <c r="K47">
        <v>0</v>
      </c>
      <c r="L47">
        <v>0</v>
      </c>
      <c r="M47">
        <v>1</v>
      </c>
      <c r="N47">
        <v>1</v>
      </c>
      <c r="O47">
        <v>44</v>
      </c>
      <c r="P47">
        <v>5</v>
      </c>
    </row>
    <row r="48" spans="1:16" x14ac:dyDescent="0.45">
      <c r="A48" s="1">
        <f>A47+7</f>
        <v>41980</v>
      </c>
      <c r="B48" s="1">
        <f t="shared" si="0"/>
        <v>41993</v>
      </c>
      <c r="C48">
        <v>11</v>
      </c>
      <c r="D48">
        <f t="shared" si="2"/>
        <v>1410</v>
      </c>
      <c r="E48">
        <v>0</v>
      </c>
      <c r="F48">
        <v>11</v>
      </c>
      <c r="G48">
        <v>0</v>
      </c>
      <c r="H48">
        <v>0</v>
      </c>
      <c r="I48">
        <v>2</v>
      </c>
      <c r="J48">
        <v>4</v>
      </c>
      <c r="K48">
        <v>0</v>
      </c>
      <c r="L48">
        <v>0</v>
      </c>
      <c r="M48">
        <v>5</v>
      </c>
      <c r="N48">
        <v>7</v>
      </c>
      <c r="O48">
        <v>66</v>
      </c>
      <c r="P48">
        <v>5</v>
      </c>
    </row>
    <row r="49" spans="1:16" x14ac:dyDescent="0.45">
      <c r="A49" s="1">
        <v>41994</v>
      </c>
      <c r="B49" s="1">
        <f t="shared" si="0"/>
        <v>42007</v>
      </c>
      <c r="C49">
        <v>27</v>
      </c>
      <c r="D49">
        <f t="shared" si="2"/>
        <v>1437</v>
      </c>
      <c r="E49">
        <v>0</v>
      </c>
      <c r="F49">
        <v>5</v>
      </c>
      <c r="G49">
        <v>0</v>
      </c>
      <c r="H49">
        <v>0</v>
      </c>
      <c r="I49">
        <v>0</v>
      </c>
      <c r="J49">
        <v>7</v>
      </c>
      <c r="K49">
        <v>0</v>
      </c>
      <c r="L49">
        <v>0</v>
      </c>
      <c r="M49">
        <v>3</v>
      </c>
      <c r="N49">
        <v>2</v>
      </c>
      <c r="O49">
        <v>77</v>
      </c>
      <c r="P49">
        <v>7</v>
      </c>
    </row>
    <row r="50" spans="1:16" x14ac:dyDescent="0.45">
      <c r="A50" s="1">
        <v>42008</v>
      </c>
      <c r="B50" s="1">
        <f t="shared" si="0"/>
        <v>42014</v>
      </c>
      <c r="C50">
        <v>12</v>
      </c>
      <c r="D50">
        <f t="shared" si="2"/>
        <v>1449</v>
      </c>
      <c r="E50">
        <v>0</v>
      </c>
      <c r="F50">
        <v>3</v>
      </c>
      <c r="G50">
        <v>0</v>
      </c>
      <c r="H50">
        <v>0</v>
      </c>
      <c r="I50">
        <v>1</v>
      </c>
      <c r="J50">
        <v>4</v>
      </c>
      <c r="K50">
        <v>0</v>
      </c>
      <c r="L50">
        <v>0</v>
      </c>
      <c r="M50">
        <v>2</v>
      </c>
      <c r="N50">
        <v>2</v>
      </c>
      <c r="O50">
        <v>38</v>
      </c>
      <c r="P50">
        <v>7</v>
      </c>
    </row>
    <row r="51" spans="1:16" x14ac:dyDescent="0.45">
      <c r="A51" s="1">
        <v>42015</v>
      </c>
      <c r="C51">
        <f>SUM(C2:C50)</f>
        <v>1449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5"/>
  <sheetViews>
    <sheetView tabSelected="1" workbookViewId="0">
      <selection activeCell="G32" sqref="G32"/>
    </sheetView>
  </sheetViews>
  <sheetFormatPr defaultRowHeight="14.25" x14ac:dyDescent="0.45"/>
  <cols>
    <col min="1" max="1" width="15.265625" bestFit="1" customWidth="1"/>
    <col min="2" max="2" width="15.265625" customWidth="1"/>
  </cols>
  <sheetData>
    <row r="1" spans="1:16" x14ac:dyDescent="0.45">
      <c r="A1" t="s">
        <v>21</v>
      </c>
      <c r="B1" t="s">
        <v>26</v>
      </c>
      <c r="C1" t="s">
        <v>0</v>
      </c>
      <c r="D1" t="s">
        <v>33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</row>
    <row r="2" spans="1:16" x14ac:dyDescent="0.45">
      <c r="A2" s="1">
        <v>41644</v>
      </c>
      <c r="B2" s="1">
        <v>41650</v>
      </c>
      <c r="C2">
        <v>0</v>
      </c>
      <c r="D2">
        <f>C2</f>
        <v>0</v>
      </c>
      <c r="E2">
        <v>0</v>
      </c>
      <c r="F2">
        <v>5</v>
      </c>
      <c r="G2">
        <v>0</v>
      </c>
      <c r="H2">
        <v>0</v>
      </c>
      <c r="I2">
        <v>1</v>
      </c>
      <c r="J2">
        <v>0</v>
      </c>
      <c r="K2">
        <v>0</v>
      </c>
      <c r="L2">
        <v>0</v>
      </c>
      <c r="M2">
        <v>0</v>
      </c>
      <c r="N2">
        <v>3</v>
      </c>
      <c r="O2">
        <v>32</v>
      </c>
      <c r="P2">
        <v>2</v>
      </c>
    </row>
    <row r="3" spans="1:16" x14ac:dyDescent="0.45">
      <c r="A3" s="1">
        <v>41651</v>
      </c>
      <c r="B3" s="1">
        <v>41657</v>
      </c>
      <c r="C3">
        <v>0</v>
      </c>
      <c r="D3">
        <f>C3+D2</f>
        <v>0</v>
      </c>
      <c r="E3">
        <v>0</v>
      </c>
      <c r="F3">
        <v>8</v>
      </c>
      <c r="G3">
        <v>0</v>
      </c>
      <c r="H3">
        <v>0</v>
      </c>
      <c r="I3">
        <v>1</v>
      </c>
      <c r="J3">
        <v>1</v>
      </c>
      <c r="K3">
        <v>0</v>
      </c>
      <c r="L3">
        <v>0</v>
      </c>
      <c r="M3">
        <v>0</v>
      </c>
      <c r="N3">
        <v>1</v>
      </c>
      <c r="O3">
        <v>28</v>
      </c>
      <c r="P3">
        <v>4</v>
      </c>
    </row>
    <row r="4" spans="1:16" x14ac:dyDescent="0.45">
      <c r="A4" s="1">
        <v>41658</v>
      </c>
      <c r="B4" s="1">
        <v>41664</v>
      </c>
      <c r="C4">
        <v>0</v>
      </c>
      <c r="D4">
        <f t="shared" ref="D4:D50" si="0">C4+D3</f>
        <v>0</v>
      </c>
      <c r="E4">
        <v>0</v>
      </c>
      <c r="F4">
        <v>4</v>
      </c>
      <c r="G4">
        <v>0</v>
      </c>
      <c r="H4">
        <v>0</v>
      </c>
      <c r="I4">
        <v>0</v>
      </c>
      <c r="J4">
        <v>1</v>
      </c>
      <c r="K4">
        <v>0</v>
      </c>
      <c r="L4">
        <v>0</v>
      </c>
      <c r="M4">
        <v>2</v>
      </c>
      <c r="N4">
        <v>0</v>
      </c>
      <c r="O4">
        <v>22</v>
      </c>
      <c r="P4">
        <v>1</v>
      </c>
    </row>
    <row r="5" spans="1:16" x14ac:dyDescent="0.45">
      <c r="A5" s="1">
        <v>41665</v>
      </c>
      <c r="B5" s="1">
        <v>41671</v>
      </c>
      <c r="C5">
        <v>0</v>
      </c>
      <c r="D5">
        <f t="shared" si="0"/>
        <v>0</v>
      </c>
      <c r="E5">
        <v>0</v>
      </c>
      <c r="F5">
        <v>2</v>
      </c>
      <c r="G5">
        <v>0</v>
      </c>
      <c r="H5">
        <v>0</v>
      </c>
      <c r="I5">
        <v>0</v>
      </c>
      <c r="J5">
        <v>2</v>
      </c>
      <c r="K5">
        <v>0</v>
      </c>
      <c r="L5">
        <v>0</v>
      </c>
      <c r="M5">
        <v>1</v>
      </c>
      <c r="N5">
        <v>1</v>
      </c>
      <c r="O5">
        <v>19</v>
      </c>
      <c r="P5">
        <v>5</v>
      </c>
    </row>
    <row r="6" spans="1:16" x14ac:dyDescent="0.45">
      <c r="A6" s="1">
        <v>41672</v>
      </c>
      <c r="B6" s="1">
        <v>41678</v>
      </c>
      <c r="C6">
        <v>0</v>
      </c>
      <c r="D6">
        <f t="shared" si="0"/>
        <v>0</v>
      </c>
      <c r="E6">
        <v>0</v>
      </c>
      <c r="F6">
        <v>1</v>
      </c>
      <c r="G6">
        <v>1</v>
      </c>
      <c r="H6">
        <v>0</v>
      </c>
      <c r="I6">
        <v>2</v>
      </c>
      <c r="J6">
        <v>3</v>
      </c>
      <c r="K6">
        <v>0</v>
      </c>
      <c r="L6">
        <v>0</v>
      </c>
      <c r="M6">
        <v>3</v>
      </c>
      <c r="N6">
        <v>0</v>
      </c>
      <c r="O6">
        <v>21</v>
      </c>
      <c r="P6">
        <v>2</v>
      </c>
    </row>
    <row r="7" spans="1:16" x14ac:dyDescent="0.45">
      <c r="A7" s="1">
        <v>41679</v>
      </c>
      <c r="B7" s="1">
        <v>41685</v>
      </c>
      <c r="C7">
        <v>0</v>
      </c>
      <c r="D7">
        <f t="shared" si="0"/>
        <v>0</v>
      </c>
      <c r="E7">
        <v>0</v>
      </c>
      <c r="F7">
        <v>0</v>
      </c>
      <c r="G7">
        <v>0</v>
      </c>
      <c r="H7">
        <v>0</v>
      </c>
      <c r="I7">
        <v>1</v>
      </c>
      <c r="J7">
        <v>1</v>
      </c>
      <c r="K7">
        <v>0</v>
      </c>
      <c r="L7">
        <v>0</v>
      </c>
      <c r="M7">
        <v>2</v>
      </c>
      <c r="N7">
        <v>2</v>
      </c>
      <c r="O7">
        <v>13</v>
      </c>
      <c r="P7">
        <v>2</v>
      </c>
    </row>
    <row r="8" spans="1:16" x14ac:dyDescent="0.45">
      <c r="A8" s="1">
        <v>41686</v>
      </c>
      <c r="B8" s="1">
        <v>41692</v>
      </c>
      <c r="C8">
        <v>0</v>
      </c>
      <c r="D8">
        <f t="shared" si="0"/>
        <v>0</v>
      </c>
      <c r="E8">
        <v>0</v>
      </c>
      <c r="F8">
        <v>3</v>
      </c>
      <c r="G8">
        <v>0</v>
      </c>
      <c r="H8">
        <v>0</v>
      </c>
      <c r="I8">
        <v>1</v>
      </c>
      <c r="J8">
        <v>0</v>
      </c>
      <c r="K8">
        <v>0</v>
      </c>
      <c r="L8">
        <v>0</v>
      </c>
      <c r="M8">
        <v>2</v>
      </c>
      <c r="N8">
        <v>0</v>
      </c>
      <c r="O8">
        <v>25</v>
      </c>
      <c r="P8">
        <v>3</v>
      </c>
    </row>
    <row r="9" spans="1:16" x14ac:dyDescent="0.45">
      <c r="A9" s="1">
        <v>41693</v>
      </c>
      <c r="B9" s="1">
        <v>41699</v>
      </c>
      <c r="C9">
        <v>0</v>
      </c>
      <c r="D9">
        <f t="shared" si="0"/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1</v>
      </c>
      <c r="K9">
        <v>0</v>
      </c>
      <c r="L9">
        <v>0</v>
      </c>
      <c r="M9">
        <v>0</v>
      </c>
      <c r="N9">
        <v>1</v>
      </c>
      <c r="O9">
        <v>22</v>
      </c>
      <c r="P9">
        <v>3</v>
      </c>
    </row>
    <row r="10" spans="1:16" x14ac:dyDescent="0.45">
      <c r="A10" s="1">
        <v>41700</v>
      </c>
      <c r="B10" s="1">
        <v>41706</v>
      </c>
      <c r="C10">
        <v>0</v>
      </c>
      <c r="D10">
        <f t="shared" si="0"/>
        <v>0</v>
      </c>
      <c r="E10">
        <v>0</v>
      </c>
      <c r="F10">
        <v>2</v>
      </c>
      <c r="G10">
        <v>0</v>
      </c>
      <c r="H10">
        <v>0</v>
      </c>
      <c r="I10">
        <v>1</v>
      </c>
      <c r="J10">
        <v>1</v>
      </c>
      <c r="K10">
        <v>0</v>
      </c>
      <c r="L10">
        <v>0</v>
      </c>
      <c r="M10">
        <v>0</v>
      </c>
      <c r="N10">
        <v>1</v>
      </c>
      <c r="O10">
        <v>26</v>
      </c>
      <c r="P10">
        <v>2</v>
      </c>
    </row>
    <row r="11" spans="1:16" x14ac:dyDescent="0.45">
      <c r="A11" s="1">
        <v>41707</v>
      </c>
      <c r="B11" s="1">
        <v>41713</v>
      </c>
      <c r="C11">
        <v>0</v>
      </c>
      <c r="D11">
        <f t="shared" si="0"/>
        <v>0</v>
      </c>
      <c r="E11">
        <v>0</v>
      </c>
      <c r="F11">
        <v>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23</v>
      </c>
      <c r="P11">
        <v>2</v>
      </c>
    </row>
    <row r="12" spans="1:16" x14ac:dyDescent="0.45">
      <c r="A12" s="1">
        <v>41714</v>
      </c>
      <c r="B12" s="1">
        <v>41720</v>
      </c>
      <c r="C12">
        <v>0</v>
      </c>
      <c r="D12">
        <f t="shared" si="0"/>
        <v>0</v>
      </c>
      <c r="E12">
        <v>0</v>
      </c>
      <c r="F12">
        <v>1</v>
      </c>
      <c r="G12">
        <v>0</v>
      </c>
      <c r="H12">
        <v>0</v>
      </c>
      <c r="I12">
        <v>0</v>
      </c>
      <c r="J12">
        <v>1</v>
      </c>
      <c r="K12">
        <v>0</v>
      </c>
      <c r="L12">
        <v>0</v>
      </c>
      <c r="M12">
        <v>0</v>
      </c>
      <c r="N12">
        <v>0</v>
      </c>
      <c r="O12">
        <v>28</v>
      </c>
      <c r="P12">
        <v>1</v>
      </c>
    </row>
    <row r="13" spans="1:16" x14ac:dyDescent="0.45">
      <c r="A13" s="1">
        <v>41721</v>
      </c>
      <c r="B13" s="1">
        <v>41727</v>
      </c>
      <c r="C13">
        <v>0</v>
      </c>
      <c r="D13">
        <f t="shared" si="0"/>
        <v>0</v>
      </c>
      <c r="E13">
        <v>0</v>
      </c>
      <c r="F13">
        <v>4</v>
      </c>
      <c r="G13">
        <v>0</v>
      </c>
      <c r="H13">
        <v>0</v>
      </c>
      <c r="I13">
        <v>0</v>
      </c>
      <c r="J13">
        <v>3</v>
      </c>
      <c r="K13">
        <v>0</v>
      </c>
      <c r="L13">
        <v>0</v>
      </c>
      <c r="M13">
        <v>0</v>
      </c>
      <c r="N13">
        <v>0</v>
      </c>
      <c r="O13">
        <v>21</v>
      </c>
      <c r="P13">
        <v>1</v>
      </c>
    </row>
    <row r="14" spans="1:16" x14ac:dyDescent="0.45">
      <c r="A14" s="1">
        <v>41728</v>
      </c>
      <c r="B14" s="1">
        <v>41734</v>
      </c>
      <c r="C14">
        <v>0</v>
      </c>
      <c r="D14">
        <f t="shared" si="0"/>
        <v>0</v>
      </c>
      <c r="E14">
        <v>0</v>
      </c>
      <c r="F14">
        <v>1</v>
      </c>
      <c r="G14">
        <v>0</v>
      </c>
      <c r="H14">
        <v>0</v>
      </c>
      <c r="I14">
        <v>1</v>
      </c>
      <c r="J14">
        <v>1</v>
      </c>
      <c r="K14">
        <v>0</v>
      </c>
      <c r="L14">
        <v>0</v>
      </c>
      <c r="M14">
        <v>2</v>
      </c>
      <c r="N14">
        <v>0</v>
      </c>
      <c r="O14">
        <v>21</v>
      </c>
      <c r="P14">
        <v>3</v>
      </c>
    </row>
    <row r="15" spans="1:16" x14ac:dyDescent="0.45">
      <c r="A15" s="1">
        <v>41735</v>
      </c>
      <c r="B15" s="1">
        <v>41741</v>
      </c>
      <c r="C15">
        <v>0</v>
      </c>
      <c r="D15">
        <f t="shared" si="0"/>
        <v>0</v>
      </c>
      <c r="E15">
        <v>0</v>
      </c>
      <c r="F15">
        <v>1</v>
      </c>
      <c r="G15">
        <v>0</v>
      </c>
      <c r="H15">
        <v>0</v>
      </c>
      <c r="I15">
        <v>0</v>
      </c>
      <c r="J15">
        <v>2</v>
      </c>
      <c r="K15">
        <v>0</v>
      </c>
      <c r="L15">
        <v>0</v>
      </c>
      <c r="M15">
        <v>2</v>
      </c>
      <c r="N15">
        <v>1</v>
      </c>
      <c r="O15">
        <v>17</v>
      </c>
      <c r="P15">
        <v>2</v>
      </c>
    </row>
    <row r="16" spans="1:16" x14ac:dyDescent="0.45">
      <c r="A16" s="1">
        <v>41742</v>
      </c>
      <c r="B16" s="1">
        <v>41748</v>
      </c>
      <c r="C16">
        <v>0</v>
      </c>
      <c r="D16">
        <f t="shared" si="0"/>
        <v>0</v>
      </c>
      <c r="E16">
        <v>0</v>
      </c>
      <c r="F16">
        <v>5</v>
      </c>
      <c r="G16">
        <v>0</v>
      </c>
      <c r="H16">
        <v>0</v>
      </c>
      <c r="I16">
        <v>1</v>
      </c>
      <c r="J16">
        <v>3</v>
      </c>
      <c r="K16">
        <v>0</v>
      </c>
      <c r="L16">
        <v>0</v>
      </c>
      <c r="M16">
        <v>3</v>
      </c>
      <c r="N16">
        <v>3</v>
      </c>
      <c r="O16">
        <v>24</v>
      </c>
      <c r="P16">
        <v>13</v>
      </c>
    </row>
    <row r="17" spans="1:16" x14ac:dyDescent="0.45">
      <c r="A17" s="1">
        <v>41749</v>
      </c>
      <c r="B17" s="1">
        <v>41755</v>
      </c>
      <c r="C17">
        <v>3</v>
      </c>
      <c r="D17">
        <f t="shared" si="0"/>
        <v>3</v>
      </c>
      <c r="E17">
        <v>0</v>
      </c>
      <c r="F17">
        <v>7</v>
      </c>
      <c r="G17">
        <v>0</v>
      </c>
      <c r="H17">
        <v>0</v>
      </c>
      <c r="I17">
        <v>0</v>
      </c>
      <c r="J17">
        <v>6</v>
      </c>
      <c r="K17">
        <v>0</v>
      </c>
      <c r="L17">
        <v>0</v>
      </c>
      <c r="M17">
        <v>1</v>
      </c>
      <c r="N17">
        <v>4</v>
      </c>
      <c r="O17">
        <v>32</v>
      </c>
      <c r="P17">
        <v>10</v>
      </c>
    </row>
    <row r="18" spans="1:16" x14ac:dyDescent="0.45">
      <c r="A18" s="1">
        <v>41756</v>
      </c>
      <c r="B18" s="1">
        <v>41762</v>
      </c>
      <c r="C18">
        <v>1</v>
      </c>
      <c r="D18">
        <f t="shared" si="0"/>
        <v>4</v>
      </c>
      <c r="E18">
        <v>0</v>
      </c>
      <c r="F18">
        <v>2</v>
      </c>
      <c r="G18">
        <v>0</v>
      </c>
      <c r="H18">
        <v>0</v>
      </c>
      <c r="I18">
        <v>2</v>
      </c>
      <c r="J18">
        <v>3</v>
      </c>
      <c r="K18">
        <v>0</v>
      </c>
      <c r="L18">
        <v>0</v>
      </c>
      <c r="M18">
        <v>1</v>
      </c>
      <c r="N18">
        <v>2</v>
      </c>
      <c r="O18">
        <v>44</v>
      </c>
      <c r="P18">
        <v>6</v>
      </c>
    </row>
    <row r="19" spans="1:16" x14ac:dyDescent="0.45">
      <c r="A19" s="1">
        <v>41763</v>
      </c>
      <c r="B19" s="1">
        <v>41769</v>
      </c>
      <c r="C19">
        <v>1</v>
      </c>
      <c r="D19">
        <f t="shared" si="0"/>
        <v>5</v>
      </c>
      <c r="E19">
        <v>0</v>
      </c>
      <c r="F19">
        <v>2</v>
      </c>
      <c r="G19">
        <v>0</v>
      </c>
      <c r="H19">
        <v>0</v>
      </c>
      <c r="I19">
        <v>1</v>
      </c>
      <c r="J19">
        <v>4</v>
      </c>
      <c r="K19">
        <v>0</v>
      </c>
      <c r="L19">
        <v>0</v>
      </c>
      <c r="M19">
        <v>2</v>
      </c>
      <c r="N19">
        <v>2</v>
      </c>
      <c r="O19">
        <v>30</v>
      </c>
      <c r="P19">
        <v>8</v>
      </c>
    </row>
    <row r="20" spans="1:16" x14ac:dyDescent="0.45">
      <c r="A20" s="1">
        <v>41770</v>
      </c>
      <c r="B20" s="1">
        <v>41776</v>
      </c>
      <c r="C20">
        <v>1</v>
      </c>
      <c r="D20">
        <f t="shared" si="0"/>
        <v>6</v>
      </c>
      <c r="E20">
        <v>0</v>
      </c>
      <c r="F20">
        <v>3</v>
      </c>
      <c r="G20">
        <v>0</v>
      </c>
      <c r="H20">
        <v>0</v>
      </c>
      <c r="I20">
        <v>2</v>
      </c>
      <c r="J20">
        <v>3</v>
      </c>
      <c r="K20">
        <v>0</v>
      </c>
      <c r="L20">
        <v>0</v>
      </c>
      <c r="M20">
        <v>3</v>
      </c>
      <c r="N20">
        <v>1</v>
      </c>
      <c r="O20">
        <v>36</v>
      </c>
      <c r="P20">
        <v>5</v>
      </c>
    </row>
    <row r="21" spans="1:16" x14ac:dyDescent="0.45">
      <c r="A21" s="1">
        <v>41777</v>
      </c>
      <c r="B21" s="1">
        <v>41783</v>
      </c>
      <c r="C21">
        <v>2</v>
      </c>
      <c r="D21">
        <f t="shared" si="0"/>
        <v>8</v>
      </c>
      <c r="E21">
        <v>0</v>
      </c>
      <c r="F21">
        <v>5</v>
      </c>
      <c r="G21">
        <v>0</v>
      </c>
      <c r="H21">
        <v>0</v>
      </c>
      <c r="I21">
        <v>0</v>
      </c>
      <c r="J21">
        <v>6</v>
      </c>
      <c r="K21">
        <v>0</v>
      </c>
      <c r="L21">
        <v>0</v>
      </c>
      <c r="M21">
        <v>1</v>
      </c>
      <c r="N21">
        <v>0</v>
      </c>
      <c r="O21">
        <v>45</v>
      </c>
      <c r="P21">
        <v>10</v>
      </c>
    </row>
    <row r="22" spans="1:16" x14ac:dyDescent="0.45">
      <c r="A22" s="1">
        <v>41784</v>
      </c>
      <c r="B22" s="1">
        <v>41790</v>
      </c>
      <c r="C22">
        <v>14</v>
      </c>
      <c r="D22">
        <f t="shared" si="0"/>
        <v>22</v>
      </c>
      <c r="E22">
        <v>0</v>
      </c>
      <c r="F22">
        <v>8</v>
      </c>
      <c r="G22">
        <v>0</v>
      </c>
      <c r="H22">
        <v>0</v>
      </c>
      <c r="I22">
        <v>1</v>
      </c>
      <c r="J22">
        <v>0</v>
      </c>
      <c r="K22">
        <v>0</v>
      </c>
      <c r="L22">
        <v>0</v>
      </c>
      <c r="M22">
        <v>2</v>
      </c>
      <c r="N22">
        <v>2</v>
      </c>
      <c r="O22">
        <v>55</v>
      </c>
      <c r="P22">
        <v>9</v>
      </c>
    </row>
    <row r="23" spans="1:16" x14ac:dyDescent="0.45">
      <c r="A23" s="1">
        <v>41791</v>
      </c>
      <c r="B23" s="1">
        <v>41797</v>
      </c>
      <c r="C23">
        <v>5</v>
      </c>
      <c r="D23">
        <f t="shared" si="0"/>
        <v>27</v>
      </c>
      <c r="E23">
        <v>0</v>
      </c>
      <c r="F23">
        <v>9</v>
      </c>
      <c r="G23">
        <v>0</v>
      </c>
      <c r="H23">
        <v>0</v>
      </c>
      <c r="I23">
        <v>1</v>
      </c>
      <c r="J23">
        <v>3</v>
      </c>
      <c r="K23">
        <v>0</v>
      </c>
      <c r="L23">
        <v>0</v>
      </c>
      <c r="M23">
        <v>2</v>
      </c>
      <c r="N23">
        <v>3</v>
      </c>
      <c r="O23">
        <v>41</v>
      </c>
      <c r="P23">
        <v>3</v>
      </c>
    </row>
    <row r="24" spans="1:16" x14ac:dyDescent="0.45">
      <c r="A24" s="1">
        <v>41798</v>
      </c>
      <c r="B24" s="1">
        <v>41804</v>
      </c>
      <c r="C24">
        <v>2</v>
      </c>
      <c r="D24">
        <f t="shared" si="0"/>
        <v>29</v>
      </c>
      <c r="E24">
        <v>0</v>
      </c>
      <c r="F24">
        <v>3</v>
      </c>
      <c r="G24">
        <v>0</v>
      </c>
      <c r="H24">
        <v>0</v>
      </c>
      <c r="I24">
        <v>1</v>
      </c>
      <c r="J24">
        <v>3</v>
      </c>
      <c r="K24">
        <v>0</v>
      </c>
      <c r="L24">
        <v>0</v>
      </c>
      <c r="M24">
        <v>3</v>
      </c>
      <c r="N24">
        <v>3</v>
      </c>
      <c r="O24">
        <v>54</v>
      </c>
      <c r="P24">
        <v>7</v>
      </c>
    </row>
    <row r="25" spans="1:16" x14ac:dyDescent="0.45">
      <c r="A25" s="1">
        <v>41805</v>
      </c>
      <c r="B25" s="1">
        <v>41811</v>
      </c>
      <c r="C25">
        <v>5</v>
      </c>
      <c r="D25">
        <f t="shared" si="0"/>
        <v>34</v>
      </c>
      <c r="E25">
        <v>0</v>
      </c>
      <c r="F25">
        <v>8</v>
      </c>
      <c r="G25">
        <v>0</v>
      </c>
      <c r="H25">
        <v>0</v>
      </c>
      <c r="I25">
        <v>2</v>
      </c>
      <c r="J25">
        <v>3</v>
      </c>
      <c r="K25">
        <v>0</v>
      </c>
      <c r="L25">
        <v>0</v>
      </c>
      <c r="M25">
        <v>2</v>
      </c>
      <c r="N25">
        <v>1</v>
      </c>
      <c r="O25">
        <v>36</v>
      </c>
      <c r="P25">
        <v>4</v>
      </c>
    </row>
    <row r="26" spans="1:16" x14ac:dyDescent="0.45">
      <c r="A26" s="1">
        <v>41812</v>
      </c>
      <c r="B26" s="1">
        <v>41818</v>
      </c>
      <c r="C26">
        <v>6</v>
      </c>
      <c r="D26">
        <f t="shared" si="0"/>
        <v>40</v>
      </c>
      <c r="E26">
        <v>0</v>
      </c>
      <c r="F26">
        <v>9</v>
      </c>
      <c r="G26">
        <v>0</v>
      </c>
      <c r="H26">
        <v>0</v>
      </c>
      <c r="I26">
        <v>2</v>
      </c>
      <c r="J26">
        <v>5</v>
      </c>
      <c r="K26">
        <v>0</v>
      </c>
      <c r="L26">
        <v>0</v>
      </c>
      <c r="M26">
        <v>6</v>
      </c>
      <c r="N26">
        <v>4</v>
      </c>
      <c r="O26">
        <v>44</v>
      </c>
      <c r="P26">
        <v>6</v>
      </c>
    </row>
    <row r="27" spans="1:16" x14ac:dyDescent="0.45">
      <c r="A27" s="1">
        <v>41819</v>
      </c>
      <c r="B27" s="1">
        <v>41825</v>
      </c>
      <c r="C27">
        <v>7</v>
      </c>
      <c r="D27">
        <f t="shared" si="0"/>
        <v>47</v>
      </c>
      <c r="E27">
        <v>0</v>
      </c>
      <c r="F27">
        <v>9</v>
      </c>
      <c r="G27">
        <v>0</v>
      </c>
      <c r="H27">
        <v>0</v>
      </c>
      <c r="I27">
        <v>1</v>
      </c>
      <c r="J27">
        <v>4</v>
      </c>
      <c r="K27">
        <v>0</v>
      </c>
      <c r="L27">
        <v>0</v>
      </c>
      <c r="M27">
        <v>3</v>
      </c>
      <c r="N27">
        <v>2</v>
      </c>
      <c r="O27">
        <v>40</v>
      </c>
      <c r="P27">
        <v>12</v>
      </c>
    </row>
    <row r="28" spans="1:16" x14ac:dyDescent="0.45">
      <c r="A28" s="1">
        <v>41826</v>
      </c>
      <c r="B28" s="1">
        <v>41832</v>
      </c>
      <c r="C28">
        <v>11</v>
      </c>
      <c r="D28">
        <f t="shared" si="0"/>
        <v>58</v>
      </c>
      <c r="E28">
        <v>0</v>
      </c>
      <c r="F28">
        <v>5</v>
      </c>
      <c r="G28">
        <v>0</v>
      </c>
      <c r="H28">
        <v>0</v>
      </c>
      <c r="I28">
        <v>0</v>
      </c>
      <c r="J28">
        <v>5</v>
      </c>
      <c r="K28">
        <v>0</v>
      </c>
      <c r="L28">
        <v>0</v>
      </c>
      <c r="M28">
        <v>3</v>
      </c>
      <c r="N28">
        <v>3</v>
      </c>
      <c r="O28">
        <v>49</v>
      </c>
      <c r="P28">
        <v>6</v>
      </c>
    </row>
    <row r="29" spans="1:16" x14ac:dyDescent="0.45">
      <c r="A29" s="1">
        <v>41833</v>
      </c>
      <c r="B29" s="1">
        <v>41839</v>
      </c>
      <c r="C29">
        <v>37</v>
      </c>
      <c r="D29">
        <f t="shared" si="0"/>
        <v>95</v>
      </c>
      <c r="E29">
        <v>0</v>
      </c>
      <c r="F29">
        <v>7</v>
      </c>
      <c r="G29">
        <v>0</v>
      </c>
      <c r="H29">
        <v>0</v>
      </c>
      <c r="I29">
        <v>1</v>
      </c>
      <c r="J29">
        <v>4</v>
      </c>
      <c r="K29">
        <v>0</v>
      </c>
      <c r="L29">
        <v>0</v>
      </c>
      <c r="M29">
        <v>6</v>
      </c>
      <c r="N29">
        <v>1</v>
      </c>
      <c r="O29">
        <v>55</v>
      </c>
      <c r="P29">
        <v>15</v>
      </c>
    </row>
    <row r="30" spans="1:16" x14ac:dyDescent="0.45">
      <c r="A30" s="1">
        <v>41840</v>
      </c>
      <c r="B30" s="1">
        <v>41846</v>
      </c>
      <c r="C30">
        <v>33</v>
      </c>
      <c r="D30">
        <f t="shared" si="0"/>
        <v>128</v>
      </c>
      <c r="E30">
        <v>0</v>
      </c>
      <c r="F30">
        <v>12</v>
      </c>
      <c r="G30">
        <v>0</v>
      </c>
      <c r="H30">
        <v>0</v>
      </c>
      <c r="I30">
        <v>1</v>
      </c>
      <c r="J30">
        <v>1</v>
      </c>
      <c r="K30">
        <v>0</v>
      </c>
      <c r="L30">
        <v>0</v>
      </c>
      <c r="M30">
        <v>4</v>
      </c>
      <c r="N30">
        <v>1</v>
      </c>
      <c r="O30">
        <v>52</v>
      </c>
      <c r="P30">
        <v>4</v>
      </c>
    </row>
    <row r="31" spans="1:16" x14ac:dyDescent="0.45">
      <c r="A31" s="1">
        <v>41847</v>
      </c>
      <c r="B31" s="1">
        <v>41853</v>
      </c>
      <c r="C31">
        <v>45</v>
      </c>
      <c r="D31">
        <f t="shared" si="0"/>
        <v>173</v>
      </c>
      <c r="E31">
        <v>0</v>
      </c>
      <c r="F31">
        <v>6</v>
      </c>
      <c r="G31">
        <v>0</v>
      </c>
      <c r="H31">
        <v>0</v>
      </c>
      <c r="I31">
        <v>1</v>
      </c>
      <c r="J31">
        <v>5</v>
      </c>
      <c r="K31">
        <v>0</v>
      </c>
      <c r="L31">
        <v>0</v>
      </c>
      <c r="M31">
        <v>9</v>
      </c>
      <c r="N31">
        <v>3</v>
      </c>
      <c r="O31">
        <v>43</v>
      </c>
      <c r="P31">
        <v>10</v>
      </c>
    </row>
    <row r="32" spans="1:16" x14ac:dyDescent="0.45">
      <c r="A32" s="1">
        <v>41854</v>
      </c>
      <c r="B32" s="1">
        <v>41860</v>
      </c>
      <c r="C32">
        <v>36</v>
      </c>
      <c r="D32">
        <f t="shared" si="0"/>
        <v>209</v>
      </c>
      <c r="E32">
        <v>0</v>
      </c>
      <c r="F32">
        <v>4</v>
      </c>
      <c r="G32">
        <v>0</v>
      </c>
      <c r="H32">
        <v>1</v>
      </c>
      <c r="I32">
        <v>3</v>
      </c>
      <c r="J32">
        <v>6</v>
      </c>
      <c r="K32">
        <v>0</v>
      </c>
      <c r="L32">
        <v>0</v>
      </c>
      <c r="M32">
        <v>9</v>
      </c>
      <c r="N32">
        <v>0</v>
      </c>
      <c r="O32">
        <v>47</v>
      </c>
      <c r="P32">
        <v>12</v>
      </c>
    </row>
    <row r="33" spans="1:16" x14ac:dyDescent="0.45">
      <c r="A33" s="1">
        <v>41861</v>
      </c>
      <c r="B33" s="1">
        <v>41867</v>
      </c>
      <c r="C33">
        <v>32</v>
      </c>
      <c r="D33">
        <f t="shared" si="0"/>
        <v>241</v>
      </c>
      <c r="E33">
        <v>0</v>
      </c>
      <c r="F33">
        <v>8</v>
      </c>
      <c r="G33">
        <v>0</v>
      </c>
      <c r="H33">
        <v>0</v>
      </c>
      <c r="I33">
        <v>0</v>
      </c>
      <c r="J33">
        <v>6</v>
      </c>
      <c r="K33">
        <v>0</v>
      </c>
      <c r="L33">
        <v>0</v>
      </c>
      <c r="M33">
        <v>10</v>
      </c>
      <c r="N33">
        <v>3</v>
      </c>
      <c r="O33">
        <v>51</v>
      </c>
      <c r="P33">
        <v>7</v>
      </c>
    </row>
    <row r="34" spans="1:16" x14ac:dyDescent="0.45">
      <c r="A34" s="1">
        <v>41868</v>
      </c>
      <c r="B34" s="1">
        <v>41874</v>
      </c>
      <c r="C34">
        <v>43</v>
      </c>
      <c r="D34">
        <f t="shared" si="0"/>
        <v>284</v>
      </c>
      <c r="E34">
        <v>0</v>
      </c>
      <c r="F34">
        <v>2</v>
      </c>
      <c r="G34">
        <v>0</v>
      </c>
      <c r="H34">
        <v>0</v>
      </c>
      <c r="I34">
        <v>0</v>
      </c>
      <c r="J34">
        <v>2</v>
      </c>
      <c r="K34">
        <v>0</v>
      </c>
      <c r="L34">
        <v>0</v>
      </c>
      <c r="M34">
        <v>6</v>
      </c>
      <c r="N34">
        <v>2</v>
      </c>
      <c r="O34">
        <v>52</v>
      </c>
      <c r="P34">
        <v>9</v>
      </c>
    </row>
    <row r="35" spans="1:16" x14ac:dyDescent="0.45">
      <c r="A35" s="1">
        <v>41875</v>
      </c>
      <c r="B35" s="1">
        <v>41881</v>
      </c>
      <c r="C35">
        <v>44</v>
      </c>
      <c r="D35">
        <f t="shared" si="0"/>
        <v>328</v>
      </c>
      <c r="E35">
        <v>0</v>
      </c>
      <c r="F35">
        <v>11</v>
      </c>
      <c r="G35">
        <v>0</v>
      </c>
      <c r="H35">
        <v>0</v>
      </c>
      <c r="I35">
        <v>2</v>
      </c>
      <c r="J35">
        <v>3</v>
      </c>
      <c r="K35">
        <v>0</v>
      </c>
      <c r="L35">
        <v>0</v>
      </c>
      <c r="M35">
        <v>8</v>
      </c>
      <c r="N35">
        <v>1</v>
      </c>
      <c r="O35">
        <v>45</v>
      </c>
      <c r="P35">
        <v>5</v>
      </c>
    </row>
    <row r="36" spans="1:16" x14ac:dyDescent="0.45">
      <c r="A36" s="1">
        <v>41882</v>
      </c>
      <c r="B36" s="1">
        <v>41888</v>
      </c>
      <c r="C36">
        <v>69</v>
      </c>
      <c r="D36">
        <f t="shared" si="0"/>
        <v>397</v>
      </c>
      <c r="E36">
        <v>0</v>
      </c>
      <c r="F36">
        <v>10</v>
      </c>
      <c r="G36">
        <v>0</v>
      </c>
      <c r="H36">
        <v>0</v>
      </c>
      <c r="I36">
        <v>3</v>
      </c>
      <c r="J36">
        <v>2</v>
      </c>
      <c r="K36">
        <v>0</v>
      </c>
      <c r="L36">
        <v>0</v>
      </c>
      <c r="M36">
        <v>14</v>
      </c>
      <c r="N36">
        <v>0</v>
      </c>
      <c r="O36">
        <v>51</v>
      </c>
      <c r="P36">
        <v>8</v>
      </c>
    </row>
    <row r="37" spans="1:16" x14ac:dyDescent="0.45">
      <c r="A37" s="1">
        <v>41889</v>
      </c>
      <c r="B37" s="1">
        <v>41895</v>
      </c>
      <c r="C37">
        <v>72</v>
      </c>
      <c r="D37">
        <f t="shared" si="0"/>
        <v>469</v>
      </c>
      <c r="E37">
        <v>0</v>
      </c>
      <c r="F37">
        <v>13</v>
      </c>
      <c r="G37">
        <v>0</v>
      </c>
      <c r="H37">
        <v>0</v>
      </c>
      <c r="I37">
        <v>0</v>
      </c>
      <c r="J37">
        <v>2</v>
      </c>
      <c r="K37">
        <v>0</v>
      </c>
      <c r="L37">
        <v>0</v>
      </c>
      <c r="M37">
        <v>14</v>
      </c>
      <c r="N37">
        <v>3</v>
      </c>
      <c r="O37">
        <v>57</v>
      </c>
      <c r="P37">
        <v>9</v>
      </c>
    </row>
    <row r="38" spans="1:16" x14ac:dyDescent="0.45">
      <c r="A38" s="1">
        <v>41896</v>
      </c>
      <c r="B38" s="1">
        <v>41902</v>
      </c>
      <c r="C38">
        <v>75</v>
      </c>
      <c r="D38">
        <f t="shared" si="0"/>
        <v>544</v>
      </c>
      <c r="E38">
        <v>0</v>
      </c>
      <c r="F38">
        <v>10</v>
      </c>
      <c r="G38">
        <v>0</v>
      </c>
      <c r="H38">
        <v>0</v>
      </c>
      <c r="I38">
        <v>1</v>
      </c>
      <c r="J38">
        <v>4</v>
      </c>
      <c r="K38">
        <v>0</v>
      </c>
      <c r="L38">
        <v>0</v>
      </c>
      <c r="M38">
        <v>7</v>
      </c>
      <c r="N38">
        <v>1</v>
      </c>
      <c r="O38">
        <v>34</v>
      </c>
      <c r="P38">
        <v>13</v>
      </c>
    </row>
    <row r="39" spans="1:16" x14ac:dyDescent="0.45">
      <c r="A39" s="1">
        <v>41903</v>
      </c>
      <c r="B39" s="1">
        <v>41909</v>
      </c>
      <c r="C39">
        <v>89</v>
      </c>
      <c r="D39">
        <f t="shared" si="0"/>
        <v>633</v>
      </c>
      <c r="E39">
        <v>0</v>
      </c>
      <c r="F39">
        <v>12</v>
      </c>
      <c r="G39">
        <v>0</v>
      </c>
      <c r="H39">
        <v>0</v>
      </c>
      <c r="I39">
        <v>0</v>
      </c>
      <c r="J39">
        <v>1</v>
      </c>
      <c r="K39">
        <v>0</v>
      </c>
      <c r="L39">
        <v>0</v>
      </c>
      <c r="M39">
        <v>8</v>
      </c>
      <c r="N39">
        <v>1</v>
      </c>
      <c r="O39">
        <v>41</v>
      </c>
      <c r="P39">
        <v>2</v>
      </c>
    </row>
    <row r="40" spans="1:16" x14ac:dyDescent="0.45">
      <c r="A40" s="1">
        <v>41910</v>
      </c>
      <c r="B40" s="1">
        <v>41916</v>
      </c>
      <c r="C40">
        <v>128</v>
      </c>
      <c r="D40">
        <f t="shared" si="0"/>
        <v>761</v>
      </c>
      <c r="E40">
        <v>0</v>
      </c>
      <c r="F40">
        <v>4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23</v>
      </c>
      <c r="N40">
        <v>5</v>
      </c>
      <c r="O40">
        <v>29</v>
      </c>
      <c r="P40">
        <v>5</v>
      </c>
    </row>
    <row r="41" spans="1:16" x14ac:dyDescent="0.45">
      <c r="A41" s="1">
        <v>41917</v>
      </c>
      <c r="B41" s="1">
        <v>41923</v>
      </c>
      <c r="C41">
        <v>90</v>
      </c>
      <c r="D41">
        <f t="shared" si="0"/>
        <v>851</v>
      </c>
      <c r="E41">
        <v>0</v>
      </c>
      <c r="F41">
        <v>12</v>
      </c>
      <c r="G41">
        <v>0</v>
      </c>
      <c r="H41">
        <v>0</v>
      </c>
      <c r="I41">
        <v>0</v>
      </c>
      <c r="J41">
        <v>1</v>
      </c>
      <c r="K41">
        <v>0</v>
      </c>
      <c r="L41">
        <v>0</v>
      </c>
      <c r="M41">
        <v>4</v>
      </c>
      <c r="N41">
        <v>3</v>
      </c>
      <c r="O41">
        <v>33</v>
      </c>
      <c r="P41">
        <v>5</v>
      </c>
    </row>
    <row r="42" spans="1:16" x14ac:dyDescent="0.45">
      <c r="A42" s="1">
        <v>41924</v>
      </c>
      <c r="B42" s="1">
        <v>41930</v>
      </c>
      <c r="C42">
        <v>65</v>
      </c>
      <c r="D42">
        <f t="shared" si="0"/>
        <v>916</v>
      </c>
      <c r="E42">
        <v>0</v>
      </c>
      <c r="F42">
        <v>9</v>
      </c>
      <c r="G42">
        <v>0</v>
      </c>
      <c r="H42">
        <v>0</v>
      </c>
      <c r="I42">
        <v>2</v>
      </c>
      <c r="J42">
        <v>1</v>
      </c>
      <c r="K42">
        <v>0</v>
      </c>
      <c r="L42">
        <v>0</v>
      </c>
      <c r="M42">
        <v>8</v>
      </c>
      <c r="N42">
        <v>0</v>
      </c>
      <c r="O42">
        <v>19</v>
      </c>
      <c r="P42">
        <v>4</v>
      </c>
    </row>
    <row r="43" spans="1:16" x14ac:dyDescent="0.45">
      <c r="A43" s="1">
        <v>41931</v>
      </c>
      <c r="B43" s="1">
        <v>41937</v>
      </c>
      <c r="C43">
        <v>50</v>
      </c>
      <c r="D43">
        <f t="shared" si="0"/>
        <v>966</v>
      </c>
      <c r="E43">
        <v>1</v>
      </c>
      <c r="F43">
        <v>6</v>
      </c>
      <c r="G43">
        <v>0</v>
      </c>
      <c r="H43">
        <v>0</v>
      </c>
      <c r="I43">
        <v>1</v>
      </c>
      <c r="J43">
        <v>1</v>
      </c>
      <c r="K43">
        <v>0</v>
      </c>
      <c r="L43">
        <v>0</v>
      </c>
      <c r="M43">
        <v>4</v>
      </c>
      <c r="N43">
        <v>2</v>
      </c>
      <c r="O43">
        <v>26</v>
      </c>
      <c r="P43">
        <v>3</v>
      </c>
    </row>
    <row r="44" spans="1:16" x14ac:dyDescent="0.45">
      <c r="A44" s="1">
        <v>41938</v>
      </c>
      <c r="B44" s="1">
        <v>41944</v>
      </c>
      <c r="C44">
        <v>45</v>
      </c>
      <c r="D44">
        <f t="shared" si="0"/>
        <v>1011</v>
      </c>
      <c r="E44">
        <v>0</v>
      </c>
      <c r="F44">
        <v>6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4</v>
      </c>
      <c r="N44">
        <v>1</v>
      </c>
      <c r="O44">
        <v>26</v>
      </c>
      <c r="P44">
        <v>5</v>
      </c>
    </row>
    <row r="45" spans="1:16" x14ac:dyDescent="0.45">
      <c r="A45" s="1">
        <v>41945</v>
      </c>
      <c r="B45" s="1">
        <v>41951</v>
      </c>
      <c r="C45">
        <v>31</v>
      </c>
      <c r="D45">
        <f t="shared" si="0"/>
        <v>1042</v>
      </c>
      <c r="E45">
        <v>0</v>
      </c>
      <c r="F45">
        <v>6</v>
      </c>
      <c r="G45">
        <v>0</v>
      </c>
      <c r="H45">
        <v>0</v>
      </c>
      <c r="I45">
        <v>2</v>
      </c>
      <c r="J45">
        <v>3</v>
      </c>
      <c r="K45">
        <v>0</v>
      </c>
      <c r="L45">
        <v>0</v>
      </c>
      <c r="M45">
        <v>5</v>
      </c>
      <c r="N45">
        <v>1</v>
      </c>
      <c r="O45">
        <v>26</v>
      </c>
      <c r="P45">
        <v>5</v>
      </c>
    </row>
    <row r="46" spans="1:16" x14ac:dyDescent="0.45">
      <c r="A46" s="1">
        <v>41952</v>
      </c>
      <c r="B46" s="1">
        <v>41972</v>
      </c>
      <c r="C46">
        <v>37</v>
      </c>
      <c r="D46">
        <f t="shared" si="0"/>
        <v>1079</v>
      </c>
      <c r="E46">
        <v>0</v>
      </c>
      <c r="F46">
        <v>11</v>
      </c>
      <c r="G46">
        <v>0</v>
      </c>
      <c r="H46">
        <v>0</v>
      </c>
      <c r="I46">
        <v>4</v>
      </c>
      <c r="J46">
        <v>1</v>
      </c>
      <c r="K46">
        <v>0</v>
      </c>
      <c r="L46">
        <v>0</v>
      </c>
      <c r="M46">
        <v>5</v>
      </c>
      <c r="N46">
        <v>1</v>
      </c>
      <c r="O46">
        <v>56</v>
      </c>
      <c r="P46">
        <v>12</v>
      </c>
    </row>
    <row r="47" spans="1:16" x14ac:dyDescent="0.45">
      <c r="A47" s="1">
        <v>41973</v>
      </c>
      <c r="B47" s="1">
        <v>41979</v>
      </c>
      <c r="C47">
        <v>7</v>
      </c>
      <c r="D47">
        <f t="shared" si="0"/>
        <v>1086</v>
      </c>
      <c r="E47">
        <v>0</v>
      </c>
      <c r="F47">
        <v>1</v>
      </c>
      <c r="G47">
        <v>0</v>
      </c>
      <c r="H47">
        <v>0</v>
      </c>
      <c r="I47">
        <v>3</v>
      </c>
      <c r="J47">
        <v>2</v>
      </c>
      <c r="K47">
        <v>0</v>
      </c>
      <c r="L47">
        <v>0</v>
      </c>
      <c r="M47">
        <v>1</v>
      </c>
      <c r="N47">
        <v>1</v>
      </c>
      <c r="O47">
        <v>29</v>
      </c>
      <c r="P47">
        <v>5</v>
      </c>
    </row>
    <row r="48" spans="1:16" x14ac:dyDescent="0.45">
      <c r="A48" s="1">
        <v>41980</v>
      </c>
      <c r="B48" s="1">
        <v>41993</v>
      </c>
      <c r="C48">
        <v>11</v>
      </c>
      <c r="D48">
        <f t="shared" si="0"/>
        <v>1097</v>
      </c>
      <c r="E48">
        <v>0</v>
      </c>
      <c r="F48">
        <v>6</v>
      </c>
      <c r="G48">
        <v>0</v>
      </c>
      <c r="H48">
        <v>0</v>
      </c>
      <c r="I48">
        <v>2</v>
      </c>
      <c r="J48">
        <v>4</v>
      </c>
      <c r="K48">
        <v>0</v>
      </c>
      <c r="L48">
        <v>0</v>
      </c>
      <c r="M48">
        <v>3</v>
      </c>
      <c r="N48">
        <v>6</v>
      </c>
      <c r="O48">
        <v>50</v>
      </c>
      <c r="P48">
        <v>5</v>
      </c>
    </row>
    <row r="49" spans="1:16" x14ac:dyDescent="0.45">
      <c r="A49" s="1">
        <v>41994</v>
      </c>
      <c r="B49" s="1">
        <v>42007</v>
      </c>
      <c r="C49">
        <v>15</v>
      </c>
      <c r="D49">
        <f t="shared" si="0"/>
        <v>1112</v>
      </c>
      <c r="E49">
        <v>0</v>
      </c>
      <c r="F49">
        <v>5</v>
      </c>
      <c r="G49">
        <v>0</v>
      </c>
      <c r="H49">
        <v>0</v>
      </c>
      <c r="I49">
        <v>0</v>
      </c>
      <c r="J49">
        <v>5</v>
      </c>
      <c r="K49">
        <v>0</v>
      </c>
      <c r="L49">
        <v>0</v>
      </c>
      <c r="M49">
        <v>3</v>
      </c>
      <c r="N49">
        <v>2</v>
      </c>
      <c r="O49">
        <v>63</v>
      </c>
      <c r="P49">
        <v>7</v>
      </c>
    </row>
    <row r="50" spans="1:16" x14ac:dyDescent="0.45">
      <c r="A50" s="1">
        <v>42008</v>
      </c>
      <c r="B50" s="1">
        <f t="shared" ref="B50" si="1">A51-1</f>
        <v>42014</v>
      </c>
      <c r="C50">
        <v>12</v>
      </c>
      <c r="D50">
        <f t="shared" si="0"/>
        <v>1124</v>
      </c>
      <c r="E50">
        <v>0</v>
      </c>
      <c r="F50">
        <v>3</v>
      </c>
      <c r="G50">
        <v>0</v>
      </c>
      <c r="H50">
        <v>0</v>
      </c>
      <c r="I50">
        <v>1</v>
      </c>
      <c r="J50">
        <v>3</v>
      </c>
      <c r="K50">
        <v>0</v>
      </c>
      <c r="L50">
        <v>0</v>
      </c>
      <c r="M50">
        <v>2</v>
      </c>
      <c r="N50">
        <v>2</v>
      </c>
      <c r="O50">
        <v>32</v>
      </c>
      <c r="P50">
        <v>7</v>
      </c>
    </row>
    <row r="51" spans="1:16" x14ac:dyDescent="0.45">
      <c r="A51" s="1">
        <v>42015</v>
      </c>
    </row>
    <row r="53" spans="1:16" x14ac:dyDescent="0.45">
      <c r="A53" s="1"/>
      <c r="B53" s="1"/>
    </row>
    <row r="55" spans="1:16" x14ac:dyDescent="0.45">
      <c r="A55" s="1"/>
      <c r="B55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5"/>
  <sheetViews>
    <sheetView topLeftCell="A19" workbookViewId="0">
      <selection activeCell="A58" sqref="A58"/>
    </sheetView>
  </sheetViews>
  <sheetFormatPr defaultRowHeight="14.25" x14ac:dyDescent="0.45"/>
  <cols>
    <col min="1" max="1" width="15.265625" bestFit="1" customWidth="1"/>
    <col min="2" max="2" width="15.265625" customWidth="1"/>
  </cols>
  <sheetData>
    <row r="1" spans="1:16" x14ac:dyDescent="0.45">
      <c r="A1" t="s">
        <v>21</v>
      </c>
      <c r="B1" t="s">
        <v>26</v>
      </c>
      <c r="C1" t="s">
        <v>0</v>
      </c>
      <c r="D1" t="s">
        <v>33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</row>
    <row r="2" spans="1:16" x14ac:dyDescent="0.45">
      <c r="A2" s="1">
        <v>41644</v>
      </c>
      <c r="B2" s="1">
        <v>41650</v>
      </c>
      <c r="C2">
        <f>IF(keywordsCleaned!C2=0, 0, uniqueUsersCleaned!C2/keywordsCleaned!C2)</f>
        <v>0</v>
      </c>
      <c r="D2">
        <f>IF(keywordsCleaned!D2=0, 0, uniqueUsersCleaned!D2/keywordsCleaned!D2)</f>
        <v>0</v>
      </c>
      <c r="E2">
        <f>IF(keywordsCleaned!E2=0, 0, uniqueUsersCleaned!E2/keywordsCleaned!E2)</f>
        <v>0</v>
      </c>
      <c r="F2">
        <f>IF(keywordsCleaned!F2=0, 0, uniqueUsersCleaned!F2/keywordsCleaned!F2)</f>
        <v>1</v>
      </c>
      <c r="G2">
        <f>IF(keywordsCleaned!G2=0, 0, uniqueUsersCleaned!G2/keywordsCleaned!G2)</f>
        <v>0</v>
      </c>
      <c r="H2">
        <f>IF(keywordsCleaned!H2=0, 0, uniqueUsersCleaned!H2/keywordsCleaned!H2)</f>
        <v>0</v>
      </c>
      <c r="I2">
        <f>IF(keywordsCleaned!I2=0, 0, uniqueUsersCleaned!I2/keywordsCleaned!I2)</f>
        <v>1</v>
      </c>
      <c r="J2">
        <f>IF(keywordsCleaned!J2=0, 0, uniqueUsersCleaned!J2/keywordsCleaned!J2)</f>
        <v>0</v>
      </c>
      <c r="K2">
        <f>IF(keywordsCleaned!K2=0, 0, uniqueUsersCleaned!K2/keywordsCleaned!K2)</f>
        <v>0</v>
      </c>
      <c r="L2">
        <f>IF(keywordsCleaned!L2=0, 0, uniqueUsersCleaned!L2/keywordsCleaned!L2)</f>
        <v>0</v>
      </c>
      <c r="M2">
        <f>IF(keywordsCleaned!M2=0, 0, uniqueUsersCleaned!M2/keywordsCleaned!M2)</f>
        <v>0</v>
      </c>
      <c r="N2">
        <f>IF(keywordsCleaned!N2=0, 0, uniqueUsersCleaned!N2/keywordsCleaned!N2)</f>
        <v>1</v>
      </c>
      <c r="O2">
        <f>IF(keywordsCleaned!O2=0, 0, uniqueUsersCleaned!O2/keywordsCleaned!O2)</f>
        <v>0.96969696969696972</v>
      </c>
      <c r="P2">
        <f>IF(keywordsCleaned!P2=0, 0, uniqueUsersCleaned!P2/keywordsCleaned!P2)</f>
        <v>1</v>
      </c>
    </row>
    <row r="3" spans="1:16" x14ac:dyDescent="0.45">
      <c r="A3" s="1">
        <v>41651</v>
      </c>
      <c r="B3" s="1">
        <v>41657</v>
      </c>
      <c r="C3">
        <f>IF(keywordsCleaned!C3=0, 0, uniqueUsersCleaned!C3/keywordsCleaned!C3)</f>
        <v>0</v>
      </c>
      <c r="D3">
        <f>IF(keywordsCleaned!D3=0, 0, uniqueUsersCleaned!D3/keywordsCleaned!D3)</f>
        <v>0</v>
      </c>
      <c r="E3">
        <f>IF(keywordsCleaned!E3=0, 0, uniqueUsersCleaned!E3/keywordsCleaned!E3)</f>
        <v>0</v>
      </c>
      <c r="F3">
        <f>IF(keywordsCleaned!F3=0, 0, uniqueUsersCleaned!F3/keywordsCleaned!F3)</f>
        <v>1</v>
      </c>
      <c r="G3">
        <f>IF(keywordsCleaned!G3=0, 0, uniqueUsersCleaned!G3/keywordsCleaned!G3)</f>
        <v>0</v>
      </c>
      <c r="H3">
        <f>IF(keywordsCleaned!H3=0, 0, uniqueUsersCleaned!H3/keywordsCleaned!H3)</f>
        <v>0</v>
      </c>
      <c r="I3">
        <f>IF(keywordsCleaned!I3=0, 0, uniqueUsersCleaned!I3/keywordsCleaned!I3)</f>
        <v>1</v>
      </c>
      <c r="J3">
        <f>IF(keywordsCleaned!J3=0, 0, uniqueUsersCleaned!J3/keywordsCleaned!J3)</f>
        <v>1</v>
      </c>
      <c r="K3">
        <f>IF(keywordsCleaned!K3=0, 0, uniqueUsersCleaned!K3/keywordsCleaned!K3)</f>
        <v>0</v>
      </c>
      <c r="L3">
        <f>IF(keywordsCleaned!L3=0, 0, uniqueUsersCleaned!L3/keywordsCleaned!L3)</f>
        <v>0</v>
      </c>
      <c r="M3">
        <f>IF(keywordsCleaned!M3=0, 0, uniqueUsersCleaned!M3/keywordsCleaned!M3)</f>
        <v>0</v>
      </c>
      <c r="N3">
        <f>IF(keywordsCleaned!N3=0, 0, uniqueUsersCleaned!N3/keywordsCleaned!N3)</f>
        <v>1</v>
      </c>
      <c r="O3">
        <f>IF(keywordsCleaned!O3=0, 0, uniqueUsersCleaned!O3/keywordsCleaned!O3)</f>
        <v>0.93333333333333335</v>
      </c>
      <c r="P3">
        <f>IF(keywordsCleaned!P3=0, 0, uniqueUsersCleaned!P3/keywordsCleaned!P3)</f>
        <v>1</v>
      </c>
    </row>
    <row r="4" spans="1:16" x14ac:dyDescent="0.45">
      <c r="A4" s="1">
        <v>41658</v>
      </c>
      <c r="B4" s="1">
        <v>41664</v>
      </c>
      <c r="C4">
        <f>IF(keywordsCleaned!C4=0, 0, uniqueUsersCleaned!C4/keywordsCleaned!C4)</f>
        <v>0</v>
      </c>
      <c r="D4">
        <f>IF(keywordsCleaned!D4=0, 0, uniqueUsersCleaned!D4/keywordsCleaned!D4)</f>
        <v>0</v>
      </c>
      <c r="E4">
        <f>IF(keywordsCleaned!E4=0, 0, uniqueUsersCleaned!E4/keywordsCleaned!E4)</f>
        <v>0</v>
      </c>
      <c r="F4">
        <f>IF(keywordsCleaned!F4=0, 0, uniqueUsersCleaned!F4/keywordsCleaned!F4)</f>
        <v>1</v>
      </c>
      <c r="G4">
        <f>IF(keywordsCleaned!G4=0, 0, uniqueUsersCleaned!G4/keywordsCleaned!G4)</f>
        <v>0</v>
      </c>
      <c r="H4">
        <f>IF(keywordsCleaned!H4=0, 0, uniqueUsersCleaned!H4/keywordsCleaned!H4)</f>
        <v>0</v>
      </c>
      <c r="I4">
        <f>IF(keywordsCleaned!I4=0, 0, uniqueUsersCleaned!I4/keywordsCleaned!I4)</f>
        <v>0</v>
      </c>
      <c r="J4">
        <f>IF(keywordsCleaned!J4=0, 0, uniqueUsersCleaned!J4/keywordsCleaned!J4)</f>
        <v>1</v>
      </c>
      <c r="K4">
        <f>IF(keywordsCleaned!K4=0, 0, uniqueUsersCleaned!K4/keywordsCleaned!K4)</f>
        <v>0</v>
      </c>
      <c r="L4">
        <f>IF(keywordsCleaned!L4=0, 0, uniqueUsersCleaned!L4/keywordsCleaned!L4)</f>
        <v>0</v>
      </c>
      <c r="M4">
        <f>IF(keywordsCleaned!M4=0, 0, uniqueUsersCleaned!M4/keywordsCleaned!M4)</f>
        <v>1</v>
      </c>
      <c r="N4">
        <f>IF(keywordsCleaned!N4=0, 0, uniqueUsersCleaned!N4/keywordsCleaned!N4)</f>
        <v>0</v>
      </c>
      <c r="O4">
        <f>IF(keywordsCleaned!O4=0, 0, uniqueUsersCleaned!O4/keywordsCleaned!O4)</f>
        <v>0.95652173913043481</v>
      </c>
      <c r="P4">
        <f>IF(keywordsCleaned!P4=0, 0, uniqueUsersCleaned!P4/keywordsCleaned!P4)</f>
        <v>1</v>
      </c>
    </row>
    <row r="5" spans="1:16" x14ac:dyDescent="0.45">
      <c r="A5" s="1">
        <v>41665</v>
      </c>
      <c r="B5" s="1">
        <v>41671</v>
      </c>
      <c r="C5">
        <f>IF(keywordsCleaned!C5=0, 0, uniqueUsersCleaned!C5/keywordsCleaned!C5)</f>
        <v>0</v>
      </c>
      <c r="D5">
        <f>IF(keywordsCleaned!D5=0, 0, uniqueUsersCleaned!D5/keywordsCleaned!D5)</f>
        <v>0</v>
      </c>
      <c r="E5">
        <f>IF(keywordsCleaned!E5=0, 0, uniqueUsersCleaned!E5/keywordsCleaned!E5)</f>
        <v>0</v>
      </c>
      <c r="F5">
        <f>IF(keywordsCleaned!F5=0, 0, uniqueUsersCleaned!F5/keywordsCleaned!F5)</f>
        <v>1</v>
      </c>
      <c r="G5">
        <f>IF(keywordsCleaned!G5=0, 0, uniqueUsersCleaned!G5/keywordsCleaned!G5)</f>
        <v>0</v>
      </c>
      <c r="H5">
        <f>IF(keywordsCleaned!H5=0, 0, uniqueUsersCleaned!H5/keywordsCleaned!H5)</f>
        <v>0</v>
      </c>
      <c r="I5">
        <f>IF(keywordsCleaned!I5=0, 0, uniqueUsersCleaned!I5/keywordsCleaned!I5)</f>
        <v>0</v>
      </c>
      <c r="J5">
        <f>IF(keywordsCleaned!J5=0, 0, uniqueUsersCleaned!J5/keywordsCleaned!J5)</f>
        <v>1</v>
      </c>
      <c r="K5">
        <f>IF(keywordsCleaned!K5=0, 0, uniqueUsersCleaned!K5/keywordsCleaned!K5)</f>
        <v>0</v>
      </c>
      <c r="L5">
        <f>IF(keywordsCleaned!L5=0, 0, uniqueUsersCleaned!L5/keywordsCleaned!L5)</f>
        <v>0</v>
      </c>
      <c r="M5">
        <f>IF(keywordsCleaned!M5=0, 0, uniqueUsersCleaned!M5/keywordsCleaned!M5)</f>
        <v>1</v>
      </c>
      <c r="N5">
        <f>IF(keywordsCleaned!N5=0, 0, uniqueUsersCleaned!N5/keywordsCleaned!N5)</f>
        <v>1</v>
      </c>
      <c r="O5">
        <f>IF(keywordsCleaned!O5=0, 0, uniqueUsersCleaned!O5/keywordsCleaned!O5)</f>
        <v>1</v>
      </c>
      <c r="P5">
        <f>IF(keywordsCleaned!P5=0, 0, uniqueUsersCleaned!P5/keywordsCleaned!P5)</f>
        <v>1</v>
      </c>
    </row>
    <row r="6" spans="1:16" x14ac:dyDescent="0.45">
      <c r="A6" s="1">
        <v>41672</v>
      </c>
      <c r="B6" s="1">
        <v>41678</v>
      </c>
      <c r="C6">
        <f>IF(keywordsCleaned!C6=0, 0, uniqueUsersCleaned!C6/keywordsCleaned!C6)</f>
        <v>0</v>
      </c>
      <c r="D6">
        <f>IF(keywordsCleaned!D6=0, 0, uniqueUsersCleaned!D6/keywordsCleaned!D6)</f>
        <v>0</v>
      </c>
      <c r="E6">
        <f>IF(keywordsCleaned!E6=0, 0, uniqueUsersCleaned!E6/keywordsCleaned!E6)</f>
        <v>0</v>
      </c>
      <c r="F6">
        <f>IF(keywordsCleaned!F6=0, 0, uniqueUsersCleaned!F6/keywordsCleaned!F6)</f>
        <v>1</v>
      </c>
      <c r="G6">
        <f>IF(keywordsCleaned!G6=0, 0, uniqueUsersCleaned!G6/keywordsCleaned!G6)</f>
        <v>1</v>
      </c>
      <c r="H6">
        <f>IF(keywordsCleaned!H6=0, 0, uniqueUsersCleaned!H6/keywordsCleaned!H6)</f>
        <v>0</v>
      </c>
      <c r="I6">
        <f>IF(keywordsCleaned!I6=0, 0, uniqueUsersCleaned!I6/keywordsCleaned!I6)</f>
        <v>1</v>
      </c>
      <c r="J6">
        <f>IF(keywordsCleaned!J6=0, 0, uniqueUsersCleaned!J6/keywordsCleaned!J6)</f>
        <v>1</v>
      </c>
      <c r="K6">
        <f>IF(keywordsCleaned!K6=0, 0, uniqueUsersCleaned!K6/keywordsCleaned!K6)</f>
        <v>0</v>
      </c>
      <c r="L6">
        <f>IF(keywordsCleaned!L6=0, 0, uniqueUsersCleaned!L6/keywordsCleaned!L6)</f>
        <v>0</v>
      </c>
      <c r="M6">
        <f>IF(keywordsCleaned!M6=0, 0, uniqueUsersCleaned!M6/keywordsCleaned!M6)</f>
        <v>1</v>
      </c>
      <c r="N6">
        <f>IF(keywordsCleaned!N6=0, 0, uniqueUsersCleaned!N6/keywordsCleaned!N6)</f>
        <v>0</v>
      </c>
      <c r="O6">
        <f>IF(keywordsCleaned!O6=0, 0, uniqueUsersCleaned!O6/keywordsCleaned!O6)</f>
        <v>0.875</v>
      </c>
      <c r="P6">
        <f>IF(keywordsCleaned!P6=0, 0, uniqueUsersCleaned!P6/keywordsCleaned!P6)</f>
        <v>1</v>
      </c>
    </row>
    <row r="7" spans="1:16" x14ac:dyDescent="0.45">
      <c r="A7" s="1">
        <v>41679</v>
      </c>
      <c r="B7" s="1">
        <v>41685</v>
      </c>
      <c r="C7">
        <f>IF(keywordsCleaned!C7=0, 0, uniqueUsersCleaned!C7/keywordsCleaned!C7)</f>
        <v>0</v>
      </c>
      <c r="D7">
        <f>IF(keywordsCleaned!D7=0, 0, uniqueUsersCleaned!D7/keywordsCleaned!D7)</f>
        <v>0</v>
      </c>
      <c r="E7">
        <f>IF(keywordsCleaned!E7=0, 0, uniqueUsersCleaned!E7/keywordsCleaned!E7)</f>
        <v>0</v>
      </c>
      <c r="F7">
        <f>IF(keywordsCleaned!F7=0, 0, uniqueUsersCleaned!F7/keywordsCleaned!F7)</f>
        <v>0</v>
      </c>
      <c r="G7">
        <f>IF(keywordsCleaned!G7=0, 0, uniqueUsersCleaned!G7/keywordsCleaned!G7)</f>
        <v>0</v>
      </c>
      <c r="H7">
        <f>IF(keywordsCleaned!H7=0, 0, uniqueUsersCleaned!H7/keywordsCleaned!H7)</f>
        <v>0</v>
      </c>
      <c r="I7">
        <f>IF(keywordsCleaned!I7=0, 0, uniqueUsersCleaned!I7/keywordsCleaned!I7)</f>
        <v>1</v>
      </c>
      <c r="J7">
        <f>IF(keywordsCleaned!J7=0, 0, uniqueUsersCleaned!J7/keywordsCleaned!J7)</f>
        <v>1</v>
      </c>
      <c r="K7">
        <f>IF(keywordsCleaned!K7=0, 0, uniqueUsersCleaned!K7/keywordsCleaned!K7)</f>
        <v>0</v>
      </c>
      <c r="L7">
        <f>IF(keywordsCleaned!L7=0, 0, uniqueUsersCleaned!L7/keywordsCleaned!L7)</f>
        <v>0</v>
      </c>
      <c r="M7">
        <f>IF(keywordsCleaned!M7=0, 0, uniqueUsersCleaned!M7/keywordsCleaned!M7)</f>
        <v>1</v>
      </c>
      <c r="N7">
        <f>IF(keywordsCleaned!N7=0, 0, uniqueUsersCleaned!N7/keywordsCleaned!N7)</f>
        <v>1</v>
      </c>
      <c r="O7">
        <f>IF(keywordsCleaned!O7=0, 0, uniqueUsersCleaned!O7/keywordsCleaned!O7)</f>
        <v>0.9285714285714286</v>
      </c>
      <c r="P7">
        <f>IF(keywordsCleaned!P7=0, 0, uniqueUsersCleaned!P7/keywordsCleaned!P7)</f>
        <v>1</v>
      </c>
    </row>
    <row r="8" spans="1:16" x14ac:dyDescent="0.45">
      <c r="A8" s="1">
        <v>41686</v>
      </c>
      <c r="B8" s="1">
        <v>41692</v>
      </c>
      <c r="C8">
        <f>IF(keywordsCleaned!C8=0, 0, uniqueUsersCleaned!C8/keywordsCleaned!C8)</f>
        <v>0</v>
      </c>
      <c r="D8">
        <f>IF(keywordsCleaned!D8=0, 0, uniqueUsersCleaned!D8/keywordsCleaned!D8)</f>
        <v>0</v>
      </c>
      <c r="E8">
        <f>IF(keywordsCleaned!E8=0, 0, uniqueUsersCleaned!E8/keywordsCleaned!E8)</f>
        <v>0</v>
      </c>
      <c r="F8">
        <f>IF(keywordsCleaned!F8=0, 0, uniqueUsersCleaned!F8/keywordsCleaned!F8)</f>
        <v>1</v>
      </c>
      <c r="G8">
        <f>IF(keywordsCleaned!G8=0, 0, uniqueUsersCleaned!G8/keywordsCleaned!G8)</f>
        <v>0</v>
      </c>
      <c r="H8">
        <f>IF(keywordsCleaned!H8=0, 0, uniqueUsersCleaned!H8/keywordsCleaned!H8)</f>
        <v>0</v>
      </c>
      <c r="I8">
        <f>IF(keywordsCleaned!I8=0, 0, uniqueUsersCleaned!I8/keywordsCleaned!I8)</f>
        <v>1</v>
      </c>
      <c r="J8">
        <f>IF(keywordsCleaned!J8=0, 0, uniqueUsersCleaned!J8/keywordsCleaned!J8)</f>
        <v>0</v>
      </c>
      <c r="K8">
        <f>IF(keywordsCleaned!K8=0, 0, uniqueUsersCleaned!K8/keywordsCleaned!K8)</f>
        <v>0</v>
      </c>
      <c r="L8">
        <f>IF(keywordsCleaned!L8=0, 0, uniqueUsersCleaned!L8/keywordsCleaned!L8)</f>
        <v>0</v>
      </c>
      <c r="M8">
        <f>IF(keywordsCleaned!M8=0, 0, uniqueUsersCleaned!M8/keywordsCleaned!M8)</f>
        <v>1</v>
      </c>
      <c r="N8">
        <f>IF(keywordsCleaned!N8=0, 0, uniqueUsersCleaned!N8/keywordsCleaned!N8)</f>
        <v>0</v>
      </c>
      <c r="O8">
        <f>IF(keywordsCleaned!O8=0, 0, uniqueUsersCleaned!O8/keywordsCleaned!O8)</f>
        <v>0.96153846153846156</v>
      </c>
      <c r="P8">
        <f>IF(keywordsCleaned!P8=0, 0, uniqueUsersCleaned!P8/keywordsCleaned!P8)</f>
        <v>1</v>
      </c>
    </row>
    <row r="9" spans="1:16" x14ac:dyDescent="0.45">
      <c r="A9" s="1">
        <v>41693</v>
      </c>
      <c r="B9" s="1">
        <v>41699</v>
      </c>
      <c r="C9">
        <f>IF(keywordsCleaned!C9=0, 0, uniqueUsersCleaned!C9/keywordsCleaned!C9)</f>
        <v>0</v>
      </c>
      <c r="D9">
        <f>IF(keywordsCleaned!D9=0, 0, uniqueUsersCleaned!D9/keywordsCleaned!D9)</f>
        <v>0</v>
      </c>
      <c r="E9">
        <f>IF(keywordsCleaned!E9=0, 0, uniqueUsersCleaned!E9/keywordsCleaned!E9)</f>
        <v>0</v>
      </c>
      <c r="F9">
        <f>IF(keywordsCleaned!F9=0, 0, uniqueUsersCleaned!F9/keywordsCleaned!F9)</f>
        <v>0</v>
      </c>
      <c r="G9">
        <f>IF(keywordsCleaned!G9=0, 0, uniqueUsersCleaned!G9/keywordsCleaned!G9)</f>
        <v>0</v>
      </c>
      <c r="H9">
        <f>IF(keywordsCleaned!H9=0, 0, uniqueUsersCleaned!H9/keywordsCleaned!H9)</f>
        <v>0</v>
      </c>
      <c r="I9">
        <f>IF(keywordsCleaned!I9=0, 0, uniqueUsersCleaned!I9/keywordsCleaned!I9)</f>
        <v>0</v>
      </c>
      <c r="J9">
        <f>IF(keywordsCleaned!J9=0, 0, uniqueUsersCleaned!J9/keywordsCleaned!J9)</f>
        <v>1</v>
      </c>
      <c r="K9">
        <f>IF(keywordsCleaned!K9=0, 0, uniqueUsersCleaned!K9/keywordsCleaned!K9)</f>
        <v>0</v>
      </c>
      <c r="L9">
        <f>IF(keywordsCleaned!L9=0, 0, uniqueUsersCleaned!L9/keywordsCleaned!L9)</f>
        <v>0</v>
      </c>
      <c r="M9">
        <f>IF(keywordsCleaned!M9=0, 0, uniqueUsersCleaned!M9/keywordsCleaned!M9)</f>
        <v>0</v>
      </c>
      <c r="N9">
        <f>IF(keywordsCleaned!N9=0, 0, uniqueUsersCleaned!N9/keywordsCleaned!N9)</f>
        <v>1</v>
      </c>
      <c r="O9">
        <f>IF(keywordsCleaned!O9=0, 0, uniqueUsersCleaned!O9/keywordsCleaned!O9)</f>
        <v>0.91666666666666663</v>
      </c>
      <c r="P9">
        <f>IF(keywordsCleaned!P9=0, 0, uniqueUsersCleaned!P9/keywordsCleaned!P9)</f>
        <v>1</v>
      </c>
    </row>
    <row r="10" spans="1:16" x14ac:dyDescent="0.45">
      <c r="A10" s="1">
        <v>41700</v>
      </c>
      <c r="B10" s="1">
        <v>41706</v>
      </c>
      <c r="C10">
        <f>IF(keywordsCleaned!C10=0, 0, uniqueUsersCleaned!C10/keywordsCleaned!C10)</f>
        <v>0</v>
      </c>
      <c r="D10">
        <f>IF(keywordsCleaned!D10=0, 0, uniqueUsersCleaned!D10/keywordsCleaned!D10)</f>
        <v>0</v>
      </c>
      <c r="E10">
        <f>IF(keywordsCleaned!E10=0, 0, uniqueUsersCleaned!E10/keywordsCleaned!E10)</f>
        <v>0</v>
      </c>
      <c r="F10">
        <f>IF(keywordsCleaned!F10=0, 0, uniqueUsersCleaned!F10/keywordsCleaned!F10)</f>
        <v>1</v>
      </c>
      <c r="G10">
        <f>IF(keywordsCleaned!G10=0, 0, uniqueUsersCleaned!G10/keywordsCleaned!G10)</f>
        <v>0</v>
      </c>
      <c r="H10">
        <f>IF(keywordsCleaned!H10=0, 0, uniqueUsersCleaned!H10/keywordsCleaned!H10)</f>
        <v>0</v>
      </c>
      <c r="I10">
        <f>IF(keywordsCleaned!I10=0, 0, uniqueUsersCleaned!I10/keywordsCleaned!I10)</f>
        <v>1</v>
      </c>
      <c r="J10">
        <f>IF(keywordsCleaned!J10=0, 0, uniqueUsersCleaned!J10/keywordsCleaned!J10)</f>
        <v>1</v>
      </c>
      <c r="K10">
        <f>IF(keywordsCleaned!K10=0, 0, uniqueUsersCleaned!K10/keywordsCleaned!K10)</f>
        <v>0</v>
      </c>
      <c r="L10">
        <f>IF(keywordsCleaned!L10=0, 0, uniqueUsersCleaned!L10/keywordsCleaned!L10)</f>
        <v>0</v>
      </c>
      <c r="M10">
        <f>IF(keywordsCleaned!M10=0, 0, uniqueUsersCleaned!M10/keywordsCleaned!M10)</f>
        <v>0</v>
      </c>
      <c r="N10">
        <f>IF(keywordsCleaned!N10=0, 0, uniqueUsersCleaned!N10/keywordsCleaned!N10)</f>
        <v>1</v>
      </c>
      <c r="O10">
        <f>IF(keywordsCleaned!O10=0, 0, uniqueUsersCleaned!O10/keywordsCleaned!O10)</f>
        <v>1</v>
      </c>
      <c r="P10">
        <f>IF(keywordsCleaned!P10=0, 0, uniqueUsersCleaned!P10/keywordsCleaned!P10)</f>
        <v>1</v>
      </c>
    </row>
    <row r="11" spans="1:16" x14ac:dyDescent="0.45">
      <c r="A11" s="1">
        <v>41707</v>
      </c>
      <c r="B11" s="1">
        <v>41713</v>
      </c>
      <c r="C11">
        <f>IF(keywordsCleaned!C11=0, 0, uniqueUsersCleaned!C11/keywordsCleaned!C11)</f>
        <v>0</v>
      </c>
      <c r="D11">
        <f>IF(keywordsCleaned!D11=0, 0, uniqueUsersCleaned!D11/keywordsCleaned!D11)</f>
        <v>0</v>
      </c>
      <c r="E11">
        <f>IF(keywordsCleaned!E11=0, 0, uniqueUsersCleaned!E11/keywordsCleaned!E11)</f>
        <v>0</v>
      </c>
      <c r="F11">
        <f>IF(keywordsCleaned!F11=0, 0, uniqueUsersCleaned!F11/keywordsCleaned!F11)</f>
        <v>1</v>
      </c>
      <c r="G11">
        <f>IF(keywordsCleaned!G11=0, 0, uniqueUsersCleaned!G11/keywordsCleaned!G11)</f>
        <v>0</v>
      </c>
      <c r="H11">
        <f>IF(keywordsCleaned!H11=0, 0, uniqueUsersCleaned!H11/keywordsCleaned!H11)</f>
        <v>0</v>
      </c>
      <c r="I11">
        <f>IF(keywordsCleaned!I11=0, 0, uniqueUsersCleaned!I11/keywordsCleaned!I11)</f>
        <v>0</v>
      </c>
      <c r="J11">
        <f>IF(keywordsCleaned!J11=0, 0, uniqueUsersCleaned!J11/keywordsCleaned!J11)</f>
        <v>0</v>
      </c>
      <c r="K11">
        <f>IF(keywordsCleaned!K11=0, 0, uniqueUsersCleaned!K11/keywordsCleaned!K11)</f>
        <v>0</v>
      </c>
      <c r="L11">
        <f>IF(keywordsCleaned!L11=0, 0, uniqueUsersCleaned!L11/keywordsCleaned!L11)</f>
        <v>0</v>
      </c>
      <c r="M11">
        <f>IF(keywordsCleaned!M11=0, 0, uniqueUsersCleaned!M11/keywordsCleaned!M11)</f>
        <v>0</v>
      </c>
      <c r="N11">
        <f>IF(keywordsCleaned!N11=0, 0, uniqueUsersCleaned!N11/keywordsCleaned!N11)</f>
        <v>0</v>
      </c>
      <c r="O11">
        <f>IF(keywordsCleaned!O11=0, 0, uniqueUsersCleaned!O11/keywordsCleaned!O11)</f>
        <v>0.92</v>
      </c>
      <c r="P11">
        <f>IF(keywordsCleaned!P11=0, 0, uniqueUsersCleaned!P11/keywordsCleaned!P11)</f>
        <v>1</v>
      </c>
    </row>
    <row r="12" spans="1:16" x14ac:dyDescent="0.45">
      <c r="A12" s="1">
        <v>41714</v>
      </c>
      <c r="B12" s="1">
        <v>41720</v>
      </c>
      <c r="C12">
        <f>IF(keywordsCleaned!C12=0, 0, uniqueUsersCleaned!C12/keywordsCleaned!C12)</f>
        <v>0</v>
      </c>
      <c r="D12">
        <f>IF(keywordsCleaned!D12=0, 0, uniqueUsersCleaned!D12/keywordsCleaned!D12)</f>
        <v>0</v>
      </c>
      <c r="E12">
        <f>IF(keywordsCleaned!E12=0, 0, uniqueUsersCleaned!E12/keywordsCleaned!E12)</f>
        <v>0</v>
      </c>
      <c r="F12">
        <f>IF(keywordsCleaned!F12=0, 0, uniqueUsersCleaned!F12/keywordsCleaned!F12)</f>
        <v>1</v>
      </c>
      <c r="G12">
        <f>IF(keywordsCleaned!G12=0, 0, uniqueUsersCleaned!G12/keywordsCleaned!G12)</f>
        <v>0</v>
      </c>
      <c r="H12">
        <f>IF(keywordsCleaned!H12=0, 0, uniqueUsersCleaned!H12/keywordsCleaned!H12)</f>
        <v>0</v>
      </c>
      <c r="I12">
        <f>IF(keywordsCleaned!I12=0, 0, uniqueUsersCleaned!I12/keywordsCleaned!I12)</f>
        <v>0</v>
      </c>
      <c r="J12">
        <f>IF(keywordsCleaned!J12=0, 0, uniqueUsersCleaned!J12/keywordsCleaned!J12)</f>
        <v>1</v>
      </c>
      <c r="K12">
        <f>IF(keywordsCleaned!K12=0, 0, uniqueUsersCleaned!K12/keywordsCleaned!K12)</f>
        <v>0</v>
      </c>
      <c r="L12">
        <f>IF(keywordsCleaned!L12=0, 0, uniqueUsersCleaned!L12/keywordsCleaned!L12)</f>
        <v>0</v>
      </c>
      <c r="M12">
        <f>IF(keywordsCleaned!M12=0, 0, uniqueUsersCleaned!M12/keywordsCleaned!M12)</f>
        <v>0</v>
      </c>
      <c r="N12">
        <f>IF(keywordsCleaned!N12=0, 0, uniqueUsersCleaned!N12/keywordsCleaned!N12)</f>
        <v>0</v>
      </c>
      <c r="O12">
        <f>IF(keywordsCleaned!O12=0, 0, uniqueUsersCleaned!O12/keywordsCleaned!O12)</f>
        <v>0.875</v>
      </c>
      <c r="P12">
        <f>IF(keywordsCleaned!P12=0, 0, uniqueUsersCleaned!P12/keywordsCleaned!P12)</f>
        <v>1</v>
      </c>
    </row>
    <row r="13" spans="1:16" x14ac:dyDescent="0.45">
      <c r="A13" s="1">
        <v>41721</v>
      </c>
      <c r="B13" s="1">
        <v>41727</v>
      </c>
      <c r="C13">
        <f>IF(keywordsCleaned!C13=0, 0, uniqueUsersCleaned!C13/keywordsCleaned!C13)</f>
        <v>0</v>
      </c>
      <c r="D13">
        <f>IF(keywordsCleaned!D13=0, 0, uniqueUsersCleaned!D13/keywordsCleaned!D13)</f>
        <v>0</v>
      </c>
      <c r="E13">
        <f>IF(keywordsCleaned!E13=0, 0, uniqueUsersCleaned!E13/keywordsCleaned!E13)</f>
        <v>0</v>
      </c>
      <c r="F13">
        <f>IF(keywordsCleaned!F13=0, 0, uniqueUsersCleaned!F13/keywordsCleaned!F13)</f>
        <v>1</v>
      </c>
      <c r="G13">
        <f>IF(keywordsCleaned!G13=0, 0, uniqueUsersCleaned!G13/keywordsCleaned!G13)</f>
        <v>0</v>
      </c>
      <c r="H13">
        <f>IF(keywordsCleaned!H13=0, 0, uniqueUsersCleaned!H13/keywordsCleaned!H13)</f>
        <v>0</v>
      </c>
      <c r="I13">
        <f>IF(keywordsCleaned!I13=0, 0, uniqueUsersCleaned!I13/keywordsCleaned!I13)</f>
        <v>0</v>
      </c>
      <c r="J13">
        <f>IF(keywordsCleaned!J13=0, 0, uniqueUsersCleaned!J13/keywordsCleaned!J13)</f>
        <v>1</v>
      </c>
      <c r="K13">
        <f>IF(keywordsCleaned!K13=0, 0, uniqueUsersCleaned!K13/keywordsCleaned!K13)</f>
        <v>0</v>
      </c>
      <c r="L13">
        <f>IF(keywordsCleaned!L13=0, 0, uniqueUsersCleaned!L13/keywordsCleaned!L13)</f>
        <v>0</v>
      </c>
      <c r="M13">
        <f>IF(keywordsCleaned!M13=0, 0, uniqueUsersCleaned!M13/keywordsCleaned!M13)</f>
        <v>0</v>
      </c>
      <c r="N13">
        <f>IF(keywordsCleaned!N13=0, 0, uniqueUsersCleaned!N13/keywordsCleaned!N13)</f>
        <v>0</v>
      </c>
      <c r="O13">
        <f>IF(keywordsCleaned!O13=0, 0, uniqueUsersCleaned!O13/keywordsCleaned!O13)</f>
        <v>0.91304347826086951</v>
      </c>
      <c r="P13">
        <f>IF(keywordsCleaned!P13=0, 0, uniqueUsersCleaned!P13/keywordsCleaned!P13)</f>
        <v>1</v>
      </c>
    </row>
    <row r="14" spans="1:16" x14ac:dyDescent="0.45">
      <c r="A14" s="1">
        <v>41728</v>
      </c>
      <c r="B14" s="1">
        <v>41734</v>
      </c>
      <c r="C14">
        <f>IF(keywordsCleaned!C14=0, 0, uniqueUsersCleaned!C14/keywordsCleaned!C14)</f>
        <v>0</v>
      </c>
      <c r="D14">
        <f>IF(keywordsCleaned!D14=0, 0, uniqueUsersCleaned!D14/keywordsCleaned!D14)</f>
        <v>0</v>
      </c>
      <c r="E14">
        <f>IF(keywordsCleaned!E14=0, 0, uniqueUsersCleaned!E14/keywordsCleaned!E14)</f>
        <v>0</v>
      </c>
      <c r="F14">
        <f>IF(keywordsCleaned!F14=0, 0, uniqueUsersCleaned!F14/keywordsCleaned!F14)</f>
        <v>1</v>
      </c>
      <c r="G14">
        <f>IF(keywordsCleaned!G14=0, 0, uniqueUsersCleaned!G14/keywordsCleaned!G14)</f>
        <v>0</v>
      </c>
      <c r="H14">
        <f>IF(keywordsCleaned!H14=0, 0, uniqueUsersCleaned!H14/keywordsCleaned!H14)</f>
        <v>0</v>
      </c>
      <c r="I14">
        <f>IF(keywordsCleaned!I14=0, 0, uniqueUsersCleaned!I14/keywordsCleaned!I14)</f>
        <v>0.5</v>
      </c>
      <c r="J14">
        <f>IF(keywordsCleaned!J14=0, 0, uniqueUsersCleaned!J14/keywordsCleaned!J14)</f>
        <v>1</v>
      </c>
      <c r="K14">
        <f>IF(keywordsCleaned!K14=0, 0, uniqueUsersCleaned!K14/keywordsCleaned!K14)</f>
        <v>0</v>
      </c>
      <c r="L14">
        <f>IF(keywordsCleaned!L14=0, 0, uniqueUsersCleaned!L14/keywordsCleaned!L14)</f>
        <v>0</v>
      </c>
      <c r="M14">
        <f>IF(keywordsCleaned!M14=0, 0, uniqueUsersCleaned!M14/keywordsCleaned!M14)</f>
        <v>0.5</v>
      </c>
      <c r="N14">
        <f>IF(keywordsCleaned!N14=0, 0, uniqueUsersCleaned!N14/keywordsCleaned!N14)</f>
        <v>0</v>
      </c>
      <c r="O14">
        <f>IF(keywordsCleaned!O14=0, 0, uniqueUsersCleaned!O14/keywordsCleaned!O14)</f>
        <v>0.95454545454545459</v>
      </c>
      <c r="P14">
        <f>IF(keywordsCleaned!P14=0, 0, uniqueUsersCleaned!P14/keywordsCleaned!P14)</f>
        <v>1</v>
      </c>
    </row>
    <row r="15" spans="1:16" x14ac:dyDescent="0.45">
      <c r="A15" s="1">
        <v>41735</v>
      </c>
      <c r="B15" s="1">
        <v>41741</v>
      </c>
      <c r="C15">
        <f>IF(keywordsCleaned!C15=0, 0, uniqueUsersCleaned!C15/keywordsCleaned!C15)</f>
        <v>0</v>
      </c>
      <c r="D15">
        <f>IF(keywordsCleaned!D15=0, 0, uniqueUsersCleaned!D15/keywordsCleaned!D15)</f>
        <v>0</v>
      </c>
      <c r="E15">
        <f>IF(keywordsCleaned!E15=0, 0, uniqueUsersCleaned!E15/keywordsCleaned!E15)</f>
        <v>0</v>
      </c>
      <c r="F15">
        <f>IF(keywordsCleaned!F15=0, 0, uniqueUsersCleaned!F15/keywordsCleaned!F15)</f>
        <v>1</v>
      </c>
      <c r="G15">
        <f>IF(keywordsCleaned!G15=0, 0, uniqueUsersCleaned!G15/keywordsCleaned!G15)</f>
        <v>0</v>
      </c>
      <c r="H15">
        <f>IF(keywordsCleaned!H15=0, 0, uniqueUsersCleaned!H15/keywordsCleaned!H15)</f>
        <v>0</v>
      </c>
      <c r="I15">
        <f>IF(keywordsCleaned!I15=0, 0, uniqueUsersCleaned!I15/keywordsCleaned!I15)</f>
        <v>0</v>
      </c>
      <c r="J15">
        <f>IF(keywordsCleaned!J15=0, 0, uniqueUsersCleaned!J15/keywordsCleaned!J15)</f>
        <v>0.66666666666666663</v>
      </c>
      <c r="K15">
        <f>IF(keywordsCleaned!K15=0, 0, uniqueUsersCleaned!K15/keywordsCleaned!K15)</f>
        <v>0</v>
      </c>
      <c r="L15">
        <f>IF(keywordsCleaned!L15=0, 0, uniqueUsersCleaned!L15/keywordsCleaned!L15)</f>
        <v>0</v>
      </c>
      <c r="M15">
        <f>IF(keywordsCleaned!M15=0, 0, uniqueUsersCleaned!M15/keywordsCleaned!M15)</f>
        <v>1</v>
      </c>
      <c r="N15">
        <f>IF(keywordsCleaned!N15=0, 0, uniqueUsersCleaned!N15/keywordsCleaned!N15)</f>
        <v>1</v>
      </c>
      <c r="O15">
        <f>IF(keywordsCleaned!O15=0, 0, uniqueUsersCleaned!O15/keywordsCleaned!O15)</f>
        <v>0.89473684210526316</v>
      </c>
      <c r="P15">
        <f>IF(keywordsCleaned!P15=0, 0, uniqueUsersCleaned!P15/keywordsCleaned!P15)</f>
        <v>1</v>
      </c>
    </row>
    <row r="16" spans="1:16" x14ac:dyDescent="0.45">
      <c r="A16" s="1">
        <v>41742</v>
      </c>
      <c r="B16" s="1">
        <v>41748</v>
      </c>
      <c r="C16">
        <f>IF(keywordsCleaned!C16=0, 0, uniqueUsersCleaned!C16/keywordsCleaned!C16)</f>
        <v>0</v>
      </c>
      <c r="D16">
        <f>IF(keywordsCleaned!D16=0, 0, uniqueUsersCleaned!D16/keywordsCleaned!D16)</f>
        <v>0</v>
      </c>
      <c r="E16">
        <f>IF(keywordsCleaned!E16=0, 0, uniqueUsersCleaned!E16/keywordsCleaned!E16)</f>
        <v>0</v>
      </c>
      <c r="F16">
        <f>IF(keywordsCleaned!F16=0, 0, uniqueUsersCleaned!F16/keywordsCleaned!F16)</f>
        <v>1</v>
      </c>
      <c r="G16">
        <f>IF(keywordsCleaned!G16=0, 0, uniqueUsersCleaned!G16/keywordsCleaned!G16)</f>
        <v>0</v>
      </c>
      <c r="H16">
        <f>IF(keywordsCleaned!H16=0, 0, uniqueUsersCleaned!H16/keywordsCleaned!H16)</f>
        <v>0</v>
      </c>
      <c r="I16">
        <f>IF(keywordsCleaned!I16=0, 0, uniqueUsersCleaned!I16/keywordsCleaned!I16)</f>
        <v>1</v>
      </c>
      <c r="J16">
        <f>IF(keywordsCleaned!J16=0, 0, uniqueUsersCleaned!J16/keywordsCleaned!J16)</f>
        <v>1</v>
      </c>
      <c r="K16">
        <f>IF(keywordsCleaned!K16=0, 0, uniqueUsersCleaned!K16/keywordsCleaned!K16)</f>
        <v>0</v>
      </c>
      <c r="L16">
        <f>IF(keywordsCleaned!L16=0, 0, uniqueUsersCleaned!L16/keywordsCleaned!L16)</f>
        <v>0</v>
      </c>
      <c r="M16">
        <f>IF(keywordsCleaned!M16=0, 0, uniqueUsersCleaned!M16/keywordsCleaned!M16)</f>
        <v>1</v>
      </c>
      <c r="N16">
        <f>IF(keywordsCleaned!N16=0, 0, uniqueUsersCleaned!N16/keywordsCleaned!N16)</f>
        <v>1</v>
      </c>
      <c r="O16">
        <f>IF(keywordsCleaned!O16=0, 0, uniqueUsersCleaned!O16/keywordsCleaned!O16)</f>
        <v>1</v>
      </c>
      <c r="P16">
        <f>IF(keywordsCleaned!P16=0, 0, uniqueUsersCleaned!P16/keywordsCleaned!P16)</f>
        <v>0.9285714285714286</v>
      </c>
    </row>
    <row r="17" spans="1:16" x14ac:dyDescent="0.45">
      <c r="A17" s="1">
        <v>41749</v>
      </c>
      <c r="B17" s="1">
        <v>41755</v>
      </c>
      <c r="C17">
        <f>IF(keywordsCleaned!C17=0, 0, uniqueUsersCleaned!C17/keywordsCleaned!C17)</f>
        <v>1</v>
      </c>
      <c r="D17">
        <f>IF(keywordsCleaned!D17=0, 0, uniqueUsersCleaned!D17/keywordsCleaned!D17)</f>
        <v>1</v>
      </c>
      <c r="E17">
        <f>IF(keywordsCleaned!E17=0, 0, uniqueUsersCleaned!E17/keywordsCleaned!E17)</f>
        <v>0</v>
      </c>
      <c r="F17">
        <f>IF(keywordsCleaned!F17=0, 0, uniqueUsersCleaned!F17/keywordsCleaned!F17)</f>
        <v>0.63636363636363635</v>
      </c>
      <c r="G17">
        <f>IF(keywordsCleaned!G17=0, 0, uniqueUsersCleaned!G17/keywordsCleaned!G17)</f>
        <v>0</v>
      </c>
      <c r="H17">
        <f>IF(keywordsCleaned!H17=0, 0, uniqueUsersCleaned!H17/keywordsCleaned!H17)</f>
        <v>0</v>
      </c>
      <c r="I17">
        <f>IF(keywordsCleaned!I17=0, 0, uniqueUsersCleaned!I17/keywordsCleaned!I17)</f>
        <v>0</v>
      </c>
      <c r="J17">
        <f>IF(keywordsCleaned!J17=0, 0, uniqueUsersCleaned!J17/keywordsCleaned!J17)</f>
        <v>0.75</v>
      </c>
      <c r="K17">
        <f>IF(keywordsCleaned!K17=0, 0, uniqueUsersCleaned!K17/keywordsCleaned!K17)</f>
        <v>0</v>
      </c>
      <c r="L17">
        <f>IF(keywordsCleaned!L17=0, 0, uniqueUsersCleaned!L17/keywordsCleaned!L17)</f>
        <v>0</v>
      </c>
      <c r="M17">
        <f>IF(keywordsCleaned!M17=0, 0, uniqueUsersCleaned!M17/keywordsCleaned!M17)</f>
        <v>1</v>
      </c>
      <c r="N17">
        <f>IF(keywordsCleaned!N17=0, 0, uniqueUsersCleaned!N17/keywordsCleaned!N17)</f>
        <v>0.8</v>
      </c>
      <c r="O17">
        <f>IF(keywordsCleaned!O17=0, 0, uniqueUsersCleaned!O17/keywordsCleaned!O17)</f>
        <v>0.88888888888888884</v>
      </c>
      <c r="P17">
        <f>IF(keywordsCleaned!P17=0, 0, uniqueUsersCleaned!P17/keywordsCleaned!P17)</f>
        <v>0.90909090909090906</v>
      </c>
    </row>
    <row r="18" spans="1:16" x14ac:dyDescent="0.45">
      <c r="A18" s="1">
        <v>41756</v>
      </c>
      <c r="B18" s="1">
        <v>41762</v>
      </c>
      <c r="C18">
        <f>IF(keywordsCleaned!C18=0, 0, uniqueUsersCleaned!C18/keywordsCleaned!C18)</f>
        <v>1</v>
      </c>
      <c r="D18">
        <f>IF(keywordsCleaned!D18=0, 0, uniqueUsersCleaned!D18/keywordsCleaned!D18)</f>
        <v>1</v>
      </c>
      <c r="E18">
        <f>IF(keywordsCleaned!E18=0, 0, uniqueUsersCleaned!E18/keywordsCleaned!E18)</f>
        <v>0</v>
      </c>
      <c r="F18">
        <f>IF(keywordsCleaned!F18=0, 0, uniqueUsersCleaned!F18/keywordsCleaned!F18)</f>
        <v>1</v>
      </c>
      <c r="G18">
        <f>IF(keywordsCleaned!G18=0, 0, uniqueUsersCleaned!G18/keywordsCleaned!G18)</f>
        <v>0</v>
      </c>
      <c r="H18">
        <f>IF(keywordsCleaned!H18=0, 0, uniqueUsersCleaned!H18/keywordsCleaned!H18)</f>
        <v>0</v>
      </c>
      <c r="I18">
        <f>IF(keywordsCleaned!I18=0, 0, uniqueUsersCleaned!I18/keywordsCleaned!I18)</f>
        <v>1</v>
      </c>
      <c r="J18">
        <f>IF(keywordsCleaned!J18=0, 0, uniqueUsersCleaned!J18/keywordsCleaned!J18)</f>
        <v>1</v>
      </c>
      <c r="K18">
        <f>IF(keywordsCleaned!K18=0, 0, uniqueUsersCleaned!K18/keywordsCleaned!K18)</f>
        <v>0</v>
      </c>
      <c r="L18">
        <f>IF(keywordsCleaned!L18=0, 0, uniqueUsersCleaned!L18/keywordsCleaned!L18)</f>
        <v>0</v>
      </c>
      <c r="M18">
        <f>IF(keywordsCleaned!M18=0, 0, uniqueUsersCleaned!M18/keywordsCleaned!M18)</f>
        <v>1</v>
      </c>
      <c r="N18">
        <f>IF(keywordsCleaned!N18=0, 0, uniqueUsersCleaned!N18/keywordsCleaned!N18)</f>
        <v>1</v>
      </c>
      <c r="O18">
        <f>IF(keywordsCleaned!O18=0, 0, uniqueUsersCleaned!O18/keywordsCleaned!O18)</f>
        <v>0.91666666666666663</v>
      </c>
      <c r="P18">
        <f>IF(keywordsCleaned!P18=0, 0, uniqueUsersCleaned!P18/keywordsCleaned!P18)</f>
        <v>0.8571428571428571</v>
      </c>
    </row>
    <row r="19" spans="1:16" x14ac:dyDescent="0.45">
      <c r="A19" s="1">
        <v>41763</v>
      </c>
      <c r="B19" s="1">
        <v>41769</v>
      </c>
      <c r="C19">
        <f>IF(keywordsCleaned!C19=0, 0, uniqueUsersCleaned!C19/keywordsCleaned!C19)</f>
        <v>1</v>
      </c>
      <c r="D19">
        <f>IF(keywordsCleaned!D19=0, 0, uniqueUsersCleaned!D19/keywordsCleaned!D19)</f>
        <v>1</v>
      </c>
      <c r="E19">
        <f>IF(keywordsCleaned!E19=0, 0, uniqueUsersCleaned!E19/keywordsCleaned!E19)</f>
        <v>0</v>
      </c>
      <c r="F19">
        <f>IF(keywordsCleaned!F19=0, 0, uniqueUsersCleaned!F19/keywordsCleaned!F19)</f>
        <v>1</v>
      </c>
      <c r="G19">
        <f>IF(keywordsCleaned!G19=0, 0, uniqueUsersCleaned!G19/keywordsCleaned!G19)</f>
        <v>0</v>
      </c>
      <c r="H19">
        <f>IF(keywordsCleaned!H19=0, 0, uniqueUsersCleaned!H19/keywordsCleaned!H19)</f>
        <v>0</v>
      </c>
      <c r="I19">
        <f>IF(keywordsCleaned!I19=0, 0, uniqueUsersCleaned!I19/keywordsCleaned!I19)</f>
        <v>0.5</v>
      </c>
      <c r="J19">
        <f>IF(keywordsCleaned!J19=0, 0, uniqueUsersCleaned!J19/keywordsCleaned!J19)</f>
        <v>1</v>
      </c>
      <c r="K19">
        <f>IF(keywordsCleaned!K19=0, 0, uniqueUsersCleaned!K19/keywordsCleaned!K19)</f>
        <v>0</v>
      </c>
      <c r="L19">
        <f>IF(keywordsCleaned!L19=0, 0, uniqueUsersCleaned!L19/keywordsCleaned!L19)</f>
        <v>0</v>
      </c>
      <c r="M19">
        <f>IF(keywordsCleaned!M19=0, 0, uniqueUsersCleaned!M19/keywordsCleaned!M19)</f>
        <v>1</v>
      </c>
      <c r="N19">
        <f>IF(keywordsCleaned!N19=0, 0, uniqueUsersCleaned!N19/keywordsCleaned!N19)</f>
        <v>1</v>
      </c>
      <c r="O19">
        <f>IF(keywordsCleaned!O19=0, 0, uniqueUsersCleaned!O19/keywordsCleaned!O19)</f>
        <v>0.88235294117647056</v>
      </c>
      <c r="P19">
        <f>IF(keywordsCleaned!P19=0, 0, uniqueUsersCleaned!P19/keywordsCleaned!P19)</f>
        <v>1</v>
      </c>
    </row>
    <row r="20" spans="1:16" x14ac:dyDescent="0.45">
      <c r="A20" s="1">
        <v>41770</v>
      </c>
      <c r="B20" s="1">
        <v>41776</v>
      </c>
      <c r="C20">
        <f>IF(keywordsCleaned!C20=0, 0, uniqueUsersCleaned!C20/keywordsCleaned!C20)</f>
        <v>1</v>
      </c>
      <c r="D20">
        <f>IF(keywordsCleaned!D20=0, 0, uniqueUsersCleaned!D20/keywordsCleaned!D20)</f>
        <v>1</v>
      </c>
      <c r="E20">
        <f>IF(keywordsCleaned!E20=0, 0, uniqueUsersCleaned!E20/keywordsCleaned!E20)</f>
        <v>0</v>
      </c>
      <c r="F20">
        <f>IF(keywordsCleaned!F20=0, 0, uniqueUsersCleaned!F20/keywordsCleaned!F20)</f>
        <v>1</v>
      </c>
      <c r="G20">
        <f>IF(keywordsCleaned!G20=0, 0, uniqueUsersCleaned!G20/keywordsCleaned!G20)</f>
        <v>0</v>
      </c>
      <c r="H20">
        <f>IF(keywordsCleaned!H20=0, 0, uniqueUsersCleaned!H20/keywordsCleaned!H20)</f>
        <v>0</v>
      </c>
      <c r="I20">
        <f>IF(keywordsCleaned!I20=0, 0, uniqueUsersCleaned!I20/keywordsCleaned!I20)</f>
        <v>1</v>
      </c>
      <c r="J20">
        <f>IF(keywordsCleaned!J20=0, 0, uniqueUsersCleaned!J20/keywordsCleaned!J20)</f>
        <v>1</v>
      </c>
      <c r="K20">
        <f>IF(keywordsCleaned!K20=0, 0, uniqueUsersCleaned!K20/keywordsCleaned!K20)</f>
        <v>0</v>
      </c>
      <c r="L20">
        <f>IF(keywordsCleaned!L20=0, 0, uniqueUsersCleaned!L20/keywordsCleaned!L20)</f>
        <v>0</v>
      </c>
      <c r="M20">
        <f>IF(keywordsCleaned!M20=0, 0, uniqueUsersCleaned!M20/keywordsCleaned!M20)</f>
        <v>1</v>
      </c>
      <c r="N20">
        <f>IF(keywordsCleaned!N20=0, 0, uniqueUsersCleaned!N20/keywordsCleaned!N20)</f>
        <v>1</v>
      </c>
      <c r="O20">
        <f>IF(keywordsCleaned!O20=0, 0, uniqueUsersCleaned!O20/keywordsCleaned!O20)</f>
        <v>0.87804878048780488</v>
      </c>
      <c r="P20">
        <f>IF(keywordsCleaned!P20=0, 0, uniqueUsersCleaned!P20/keywordsCleaned!P20)</f>
        <v>1</v>
      </c>
    </row>
    <row r="21" spans="1:16" x14ac:dyDescent="0.45">
      <c r="A21" s="1">
        <v>41777</v>
      </c>
      <c r="B21" s="1">
        <v>41783</v>
      </c>
      <c r="C21">
        <f>IF(keywordsCleaned!C21=0, 0, uniqueUsersCleaned!C21/keywordsCleaned!C21)</f>
        <v>1</v>
      </c>
      <c r="D21">
        <f>IF(keywordsCleaned!D21=0, 0, uniqueUsersCleaned!D21/keywordsCleaned!D21)</f>
        <v>1</v>
      </c>
      <c r="E21">
        <f>IF(keywordsCleaned!E21=0, 0, uniqueUsersCleaned!E21/keywordsCleaned!E21)</f>
        <v>0</v>
      </c>
      <c r="F21">
        <f>IF(keywordsCleaned!F21=0, 0, uniqueUsersCleaned!F21/keywordsCleaned!F21)</f>
        <v>1</v>
      </c>
      <c r="G21">
        <f>IF(keywordsCleaned!G21=0, 0, uniqueUsersCleaned!G21/keywordsCleaned!G21)</f>
        <v>0</v>
      </c>
      <c r="H21">
        <f>IF(keywordsCleaned!H21=0, 0, uniqueUsersCleaned!H21/keywordsCleaned!H21)</f>
        <v>0</v>
      </c>
      <c r="I21">
        <f>IF(keywordsCleaned!I21=0, 0, uniqueUsersCleaned!I21/keywordsCleaned!I21)</f>
        <v>0</v>
      </c>
      <c r="J21">
        <f>IF(keywordsCleaned!J21=0, 0, uniqueUsersCleaned!J21/keywordsCleaned!J21)</f>
        <v>1</v>
      </c>
      <c r="K21">
        <f>IF(keywordsCleaned!K21=0, 0, uniqueUsersCleaned!K21/keywordsCleaned!K21)</f>
        <v>0</v>
      </c>
      <c r="L21">
        <f>IF(keywordsCleaned!L21=0, 0, uniqueUsersCleaned!L21/keywordsCleaned!L21)</f>
        <v>0</v>
      </c>
      <c r="M21">
        <f>IF(keywordsCleaned!M21=0, 0, uniqueUsersCleaned!M21/keywordsCleaned!M21)</f>
        <v>1</v>
      </c>
      <c r="N21">
        <f>IF(keywordsCleaned!N21=0, 0, uniqueUsersCleaned!N21/keywordsCleaned!N21)</f>
        <v>0</v>
      </c>
      <c r="O21">
        <f>IF(keywordsCleaned!O21=0, 0, uniqueUsersCleaned!O21/keywordsCleaned!O21)</f>
        <v>0.84905660377358494</v>
      </c>
      <c r="P21">
        <f>IF(keywordsCleaned!P21=0, 0, uniqueUsersCleaned!P21/keywordsCleaned!P21)</f>
        <v>0.90909090909090906</v>
      </c>
    </row>
    <row r="22" spans="1:16" x14ac:dyDescent="0.45">
      <c r="A22" s="1">
        <v>41784</v>
      </c>
      <c r="B22" s="1">
        <v>41790</v>
      </c>
      <c r="C22">
        <f>IF(keywordsCleaned!C22=0, 0, uniqueUsersCleaned!C22/keywordsCleaned!C22)</f>
        <v>0.93333333333333335</v>
      </c>
      <c r="D22">
        <f>IF(keywordsCleaned!D22=0, 0, uniqueUsersCleaned!D22/keywordsCleaned!D22)</f>
        <v>0.95652173913043481</v>
      </c>
      <c r="E22">
        <f>IF(keywordsCleaned!E22=0, 0, uniqueUsersCleaned!E22/keywordsCleaned!E22)</f>
        <v>0</v>
      </c>
      <c r="F22">
        <f>IF(keywordsCleaned!F22=0, 0, uniqueUsersCleaned!F22/keywordsCleaned!F22)</f>
        <v>1</v>
      </c>
      <c r="G22">
        <f>IF(keywordsCleaned!G22=0, 0, uniqueUsersCleaned!G22/keywordsCleaned!G22)</f>
        <v>0</v>
      </c>
      <c r="H22">
        <f>IF(keywordsCleaned!H22=0, 0, uniqueUsersCleaned!H22/keywordsCleaned!H22)</f>
        <v>0</v>
      </c>
      <c r="I22">
        <f>IF(keywordsCleaned!I22=0, 0, uniqueUsersCleaned!I22/keywordsCleaned!I22)</f>
        <v>1</v>
      </c>
      <c r="J22">
        <f>IF(keywordsCleaned!J22=0, 0, uniqueUsersCleaned!J22/keywordsCleaned!J22)</f>
        <v>0</v>
      </c>
      <c r="K22">
        <f>IF(keywordsCleaned!K22=0, 0, uniqueUsersCleaned!K22/keywordsCleaned!K22)</f>
        <v>0</v>
      </c>
      <c r="L22">
        <f>IF(keywordsCleaned!L22=0, 0, uniqueUsersCleaned!L22/keywordsCleaned!L22)</f>
        <v>0</v>
      </c>
      <c r="M22">
        <f>IF(keywordsCleaned!M22=0, 0, uniqueUsersCleaned!M22/keywordsCleaned!M22)</f>
        <v>1</v>
      </c>
      <c r="N22">
        <f>IF(keywordsCleaned!N22=0, 0, uniqueUsersCleaned!N22/keywordsCleaned!N22)</f>
        <v>1</v>
      </c>
      <c r="O22">
        <f>IF(keywordsCleaned!O22=0, 0, uniqueUsersCleaned!O22/keywordsCleaned!O22)</f>
        <v>0.93220338983050843</v>
      </c>
      <c r="P22">
        <f>IF(keywordsCleaned!P22=0, 0, uniqueUsersCleaned!P22/keywordsCleaned!P22)</f>
        <v>1</v>
      </c>
    </row>
    <row r="23" spans="1:16" x14ac:dyDescent="0.45">
      <c r="A23" s="1">
        <v>41791</v>
      </c>
      <c r="B23" s="1">
        <v>41797</v>
      </c>
      <c r="C23">
        <f>IF(keywordsCleaned!C23=0, 0, uniqueUsersCleaned!C23/keywordsCleaned!C23)</f>
        <v>1</v>
      </c>
      <c r="D23">
        <f>IF(keywordsCleaned!D23=0, 0, uniqueUsersCleaned!D23/keywordsCleaned!D23)</f>
        <v>0.9642857142857143</v>
      </c>
      <c r="E23">
        <f>IF(keywordsCleaned!E23=0, 0, uniqueUsersCleaned!E23/keywordsCleaned!E23)</f>
        <v>0</v>
      </c>
      <c r="F23">
        <f>IF(keywordsCleaned!F23=0, 0, uniqueUsersCleaned!F23/keywordsCleaned!F23)</f>
        <v>1</v>
      </c>
      <c r="G23">
        <f>IF(keywordsCleaned!G23=0, 0, uniqueUsersCleaned!G23/keywordsCleaned!G23)</f>
        <v>0</v>
      </c>
      <c r="H23">
        <f>IF(keywordsCleaned!H23=0, 0, uniqueUsersCleaned!H23/keywordsCleaned!H23)</f>
        <v>0</v>
      </c>
      <c r="I23">
        <f>IF(keywordsCleaned!I23=0, 0, uniqueUsersCleaned!I23/keywordsCleaned!I23)</f>
        <v>1</v>
      </c>
      <c r="J23">
        <f>IF(keywordsCleaned!J23=0, 0, uniqueUsersCleaned!J23/keywordsCleaned!J23)</f>
        <v>1</v>
      </c>
      <c r="K23">
        <f>IF(keywordsCleaned!K23=0, 0, uniqueUsersCleaned!K23/keywordsCleaned!K23)</f>
        <v>0</v>
      </c>
      <c r="L23">
        <f>IF(keywordsCleaned!L23=0, 0, uniqueUsersCleaned!L23/keywordsCleaned!L23)</f>
        <v>0</v>
      </c>
      <c r="M23">
        <f>IF(keywordsCleaned!M23=0, 0, uniqueUsersCleaned!M23/keywordsCleaned!M23)</f>
        <v>1</v>
      </c>
      <c r="N23">
        <f>IF(keywordsCleaned!N23=0, 0, uniqueUsersCleaned!N23/keywordsCleaned!N23)</f>
        <v>0.6</v>
      </c>
      <c r="O23">
        <f>IF(keywordsCleaned!O23=0, 0, uniqueUsersCleaned!O23/keywordsCleaned!O23)</f>
        <v>0.74545454545454548</v>
      </c>
      <c r="P23">
        <f>IF(keywordsCleaned!P23=0, 0, uniqueUsersCleaned!P23/keywordsCleaned!P23)</f>
        <v>1</v>
      </c>
    </row>
    <row r="24" spans="1:16" x14ac:dyDescent="0.45">
      <c r="A24" s="1">
        <v>41798</v>
      </c>
      <c r="B24" s="1">
        <v>41804</v>
      </c>
      <c r="C24">
        <f>IF(keywordsCleaned!C24=0, 0, uniqueUsersCleaned!C24/keywordsCleaned!C24)</f>
        <v>1</v>
      </c>
      <c r="D24">
        <f>IF(keywordsCleaned!D24=0, 0, uniqueUsersCleaned!D24/keywordsCleaned!D24)</f>
        <v>0.96666666666666667</v>
      </c>
      <c r="E24">
        <f>IF(keywordsCleaned!E24=0, 0, uniqueUsersCleaned!E24/keywordsCleaned!E24)</f>
        <v>0</v>
      </c>
      <c r="F24">
        <f>IF(keywordsCleaned!F24=0, 0, uniqueUsersCleaned!F24/keywordsCleaned!F24)</f>
        <v>0.75</v>
      </c>
      <c r="G24">
        <f>IF(keywordsCleaned!G24=0, 0, uniqueUsersCleaned!G24/keywordsCleaned!G24)</f>
        <v>0</v>
      </c>
      <c r="H24">
        <f>IF(keywordsCleaned!H24=0, 0, uniqueUsersCleaned!H24/keywordsCleaned!H24)</f>
        <v>0</v>
      </c>
      <c r="I24">
        <f>IF(keywordsCleaned!I24=0, 0, uniqueUsersCleaned!I24/keywordsCleaned!I24)</f>
        <v>1</v>
      </c>
      <c r="J24">
        <f>IF(keywordsCleaned!J24=0, 0, uniqueUsersCleaned!J24/keywordsCleaned!J24)</f>
        <v>1</v>
      </c>
      <c r="K24">
        <f>IF(keywordsCleaned!K24=0, 0, uniqueUsersCleaned!K24/keywordsCleaned!K24)</f>
        <v>0</v>
      </c>
      <c r="L24">
        <f>IF(keywordsCleaned!L24=0, 0, uniqueUsersCleaned!L24/keywordsCleaned!L24)</f>
        <v>0</v>
      </c>
      <c r="M24">
        <f>IF(keywordsCleaned!M24=0, 0, uniqueUsersCleaned!M24/keywordsCleaned!M24)</f>
        <v>1</v>
      </c>
      <c r="N24">
        <f>IF(keywordsCleaned!N24=0, 0, uniqueUsersCleaned!N24/keywordsCleaned!N24)</f>
        <v>1</v>
      </c>
      <c r="O24">
        <f>IF(keywordsCleaned!O24=0, 0, uniqueUsersCleaned!O24/keywordsCleaned!O24)</f>
        <v>0.94736842105263153</v>
      </c>
      <c r="P24">
        <f>IF(keywordsCleaned!P24=0, 0, uniqueUsersCleaned!P24/keywordsCleaned!P24)</f>
        <v>0.875</v>
      </c>
    </row>
    <row r="25" spans="1:16" x14ac:dyDescent="0.45">
      <c r="A25" s="1">
        <v>41805</v>
      </c>
      <c r="B25" s="1">
        <v>41811</v>
      </c>
      <c r="C25">
        <f>IF(keywordsCleaned!C25=0, 0, uniqueUsersCleaned!C25/keywordsCleaned!C25)</f>
        <v>0.83333333333333337</v>
      </c>
      <c r="D25">
        <f>IF(keywordsCleaned!D25=0, 0, uniqueUsersCleaned!D25/keywordsCleaned!D25)</f>
        <v>0.94444444444444442</v>
      </c>
      <c r="E25">
        <f>IF(keywordsCleaned!E25=0, 0, uniqueUsersCleaned!E25/keywordsCleaned!E25)</f>
        <v>0</v>
      </c>
      <c r="F25">
        <f>IF(keywordsCleaned!F25=0, 0, uniqueUsersCleaned!F25/keywordsCleaned!F25)</f>
        <v>0.88888888888888884</v>
      </c>
      <c r="G25">
        <f>IF(keywordsCleaned!G25=0, 0, uniqueUsersCleaned!G25/keywordsCleaned!G25)</f>
        <v>0</v>
      </c>
      <c r="H25">
        <f>IF(keywordsCleaned!H25=0, 0, uniqueUsersCleaned!H25/keywordsCleaned!H25)</f>
        <v>0</v>
      </c>
      <c r="I25">
        <f>IF(keywordsCleaned!I25=0, 0, uniqueUsersCleaned!I25/keywordsCleaned!I25)</f>
        <v>1</v>
      </c>
      <c r="J25">
        <f>IF(keywordsCleaned!J25=0, 0, uniqueUsersCleaned!J25/keywordsCleaned!J25)</f>
        <v>1</v>
      </c>
      <c r="K25">
        <f>IF(keywordsCleaned!K25=0, 0, uniqueUsersCleaned!K25/keywordsCleaned!K25)</f>
        <v>0</v>
      </c>
      <c r="L25">
        <f>IF(keywordsCleaned!L25=0, 0, uniqueUsersCleaned!L25/keywordsCleaned!L25)</f>
        <v>0</v>
      </c>
      <c r="M25">
        <f>IF(keywordsCleaned!M25=0, 0, uniqueUsersCleaned!M25/keywordsCleaned!M25)</f>
        <v>1</v>
      </c>
      <c r="N25">
        <f>IF(keywordsCleaned!N25=0, 0, uniqueUsersCleaned!N25/keywordsCleaned!N25)</f>
        <v>1</v>
      </c>
      <c r="O25">
        <f>IF(keywordsCleaned!O25=0, 0, uniqueUsersCleaned!O25/keywordsCleaned!O25)</f>
        <v>0.94736842105263153</v>
      </c>
      <c r="P25">
        <f>IF(keywordsCleaned!P25=0, 0, uniqueUsersCleaned!P25/keywordsCleaned!P25)</f>
        <v>1</v>
      </c>
    </row>
    <row r="26" spans="1:16" x14ac:dyDescent="0.45">
      <c r="A26" s="1">
        <v>41812</v>
      </c>
      <c r="B26" s="1">
        <v>41818</v>
      </c>
      <c r="C26">
        <f>IF(keywordsCleaned!C26=0, 0, uniqueUsersCleaned!C26/keywordsCleaned!C26)</f>
        <v>0.54545454545454541</v>
      </c>
      <c r="D26">
        <f>IF(keywordsCleaned!D26=0, 0, uniqueUsersCleaned!D26/keywordsCleaned!D26)</f>
        <v>0.85106382978723405</v>
      </c>
      <c r="E26">
        <f>IF(keywordsCleaned!E26=0, 0, uniqueUsersCleaned!E26/keywordsCleaned!E26)</f>
        <v>0</v>
      </c>
      <c r="F26">
        <f>IF(keywordsCleaned!F26=0, 0, uniqueUsersCleaned!F26/keywordsCleaned!F26)</f>
        <v>0.75</v>
      </c>
      <c r="G26">
        <f>IF(keywordsCleaned!G26=0, 0, uniqueUsersCleaned!G26/keywordsCleaned!G26)</f>
        <v>0</v>
      </c>
      <c r="H26">
        <f>IF(keywordsCleaned!H26=0, 0, uniqueUsersCleaned!H26/keywordsCleaned!H26)</f>
        <v>0</v>
      </c>
      <c r="I26">
        <f>IF(keywordsCleaned!I26=0, 0, uniqueUsersCleaned!I26/keywordsCleaned!I26)</f>
        <v>1</v>
      </c>
      <c r="J26">
        <f>IF(keywordsCleaned!J26=0, 0, uniqueUsersCleaned!J26/keywordsCleaned!J26)</f>
        <v>1</v>
      </c>
      <c r="K26">
        <f>IF(keywordsCleaned!K26=0, 0, uniqueUsersCleaned!K26/keywordsCleaned!K26)</f>
        <v>0</v>
      </c>
      <c r="L26">
        <f>IF(keywordsCleaned!L26=0, 0, uniqueUsersCleaned!L26/keywordsCleaned!L26)</f>
        <v>0</v>
      </c>
      <c r="M26">
        <f>IF(keywordsCleaned!M26=0, 0, uniqueUsersCleaned!M26/keywordsCleaned!M26)</f>
        <v>1</v>
      </c>
      <c r="N26">
        <f>IF(keywordsCleaned!N26=0, 0, uniqueUsersCleaned!N26/keywordsCleaned!N26)</f>
        <v>1</v>
      </c>
      <c r="O26">
        <f>IF(keywordsCleaned!O26=0, 0, uniqueUsersCleaned!O26/keywordsCleaned!O26)</f>
        <v>0.95652173913043481</v>
      </c>
      <c r="P26">
        <f>IF(keywordsCleaned!P26=0, 0, uniqueUsersCleaned!P26/keywordsCleaned!P26)</f>
        <v>1</v>
      </c>
    </row>
    <row r="27" spans="1:16" x14ac:dyDescent="0.45">
      <c r="A27" s="1">
        <v>41819</v>
      </c>
      <c r="B27" s="1">
        <v>41825</v>
      </c>
      <c r="C27">
        <f>IF(keywordsCleaned!C27=0, 0, uniqueUsersCleaned!C27/keywordsCleaned!C27)</f>
        <v>1</v>
      </c>
      <c r="D27">
        <f>IF(keywordsCleaned!D27=0, 0, uniqueUsersCleaned!D27/keywordsCleaned!D27)</f>
        <v>0.87037037037037035</v>
      </c>
      <c r="E27">
        <f>IF(keywordsCleaned!E27=0, 0, uniqueUsersCleaned!E27/keywordsCleaned!E27)</f>
        <v>0</v>
      </c>
      <c r="F27">
        <f>IF(keywordsCleaned!F27=0, 0, uniqueUsersCleaned!F27/keywordsCleaned!F27)</f>
        <v>0.9</v>
      </c>
      <c r="G27">
        <f>IF(keywordsCleaned!G27=0, 0, uniqueUsersCleaned!G27/keywordsCleaned!G27)</f>
        <v>0</v>
      </c>
      <c r="H27">
        <f>IF(keywordsCleaned!H27=0, 0, uniqueUsersCleaned!H27/keywordsCleaned!H27)</f>
        <v>0</v>
      </c>
      <c r="I27">
        <f>IF(keywordsCleaned!I27=0, 0, uniqueUsersCleaned!I27/keywordsCleaned!I27)</f>
        <v>1</v>
      </c>
      <c r="J27">
        <f>IF(keywordsCleaned!J27=0, 0, uniqueUsersCleaned!J27/keywordsCleaned!J27)</f>
        <v>1</v>
      </c>
      <c r="K27">
        <f>IF(keywordsCleaned!K27=0, 0, uniqueUsersCleaned!K27/keywordsCleaned!K27)</f>
        <v>0</v>
      </c>
      <c r="L27">
        <f>IF(keywordsCleaned!L27=0, 0, uniqueUsersCleaned!L27/keywordsCleaned!L27)</f>
        <v>0</v>
      </c>
      <c r="M27">
        <f>IF(keywordsCleaned!M27=0, 0, uniqueUsersCleaned!M27/keywordsCleaned!M27)</f>
        <v>0.75</v>
      </c>
      <c r="N27">
        <f>IF(keywordsCleaned!N27=0, 0, uniqueUsersCleaned!N27/keywordsCleaned!N27)</f>
        <v>0.66666666666666663</v>
      </c>
      <c r="O27">
        <f>IF(keywordsCleaned!O27=0, 0, uniqueUsersCleaned!O27/keywordsCleaned!O27)</f>
        <v>0.90909090909090906</v>
      </c>
      <c r="P27">
        <f>IF(keywordsCleaned!P27=0, 0, uniqueUsersCleaned!P27/keywordsCleaned!P27)</f>
        <v>0.92307692307692313</v>
      </c>
    </row>
    <row r="28" spans="1:16" x14ac:dyDescent="0.45">
      <c r="A28" s="1">
        <v>41826</v>
      </c>
      <c r="B28" s="1">
        <v>41832</v>
      </c>
      <c r="C28">
        <f>IF(keywordsCleaned!C28=0, 0, uniqueUsersCleaned!C28/keywordsCleaned!C28)</f>
        <v>1</v>
      </c>
      <c r="D28">
        <f>IF(keywordsCleaned!D28=0, 0, uniqueUsersCleaned!D28/keywordsCleaned!D28)</f>
        <v>0.89230769230769236</v>
      </c>
      <c r="E28">
        <f>IF(keywordsCleaned!E28=0, 0, uniqueUsersCleaned!E28/keywordsCleaned!E28)</f>
        <v>0</v>
      </c>
      <c r="F28">
        <f>IF(keywordsCleaned!F28=0, 0, uniqueUsersCleaned!F28/keywordsCleaned!F28)</f>
        <v>1</v>
      </c>
      <c r="G28">
        <f>IF(keywordsCleaned!G28=0, 0, uniqueUsersCleaned!G28/keywordsCleaned!G28)</f>
        <v>0</v>
      </c>
      <c r="H28">
        <f>IF(keywordsCleaned!H28=0, 0, uniqueUsersCleaned!H28/keywordsCleaned!H28)</f>
        <v>0</v>
      </c>
      <c r="I28">
        <f>IF(keywordsCleaned!I28=0, 0, uniqueUsersCleaned!I28/keywordsCleaned!I28)</f>
        <v>0</v>
      </c>
      <c r="J28">
        <f>IF(keywordsCleaned!J28=0, 0, uniqueUsersCleaned!J28/keywordsCleaned!J28)</f>
        <v>1</v>
      </c>
      <c r="K28">
        <f>IF(keywordsCleaned!K28=0, 0, uniqueUsersCleaned!K28/keywordsCleaned!K28)</f>
        <v>0</v>
      </c>
      <c r="L28">
        <f>IF(keywordsCleaned!L28=0, 0, uniqueUsersCleaned!L28/keywordsCleaned!L28)</f>
        <v>0</v>
      </c>
      <c r="M28">
        <f>IF(keywordsCleaned!M28=0, 0, uniqueUsersCleaned!M28/keywordsCleaned!M28)</f>
        <v>1</v>
      </c>
      <c r="N28">
        <f>IF(keywordsCleaned!N28=0, 0, uniqueUsersCleaned!N28/keywordsCleaned!N28)</f>
        <v>1</v>
      </c>
      <c r="O28">
        <f>IF(keywordsCleaned!O28=0, 0, uniqueUsersCleaned!O28/keywordsCleaned!O28)</f>
        <v>0.89090909090909087</v>
      </c>
      <c r="P28">
        <f>IF(keywordsCleaned!P28=0, 0, uniqueUsersCleaned!P28/keywordsCleaned!P28)</f>
        <v>1</v>
      </c>
    </row>
    <row r="29" spans="1:16" x14ac:dyDescent="0.45">
      <c r="A29" s="1">
        <v>41833</v>
      </c>
      <c r="B29" s="1">
        <v>41839</v>
      </c>
      <c r="C29">
        <f>IF(keywordsCleaned!C29=0, 0, uniqueUsersCleaned!C29/keywordsCleaned!C29)</f>
        <v>0.78723404255319152</v>
      </c>
      <c r="D29">
        <f>IF(keywordsCleaned!D29=0, 0, uniqueUsersCleaned!D29/keywordsCleaned!D29)</f>
        <v>0.8482142857142857</v>
      </c>
      <c r="E29">
        <f>IF(keywordsCleaned!E29=0, 0, uniqueUsersCleaned!E29/keywordsCleaned!E29)</f>
        <v>0</v>
      </c>
      <c r="F29">
        <f>IF(keywordsCleaned!F29=0, 0, uniqueUsersCleaned!F29/keywordsCleaned!F29)</f>
        <v>0.63636363636363635</v>
      </c>
      <c r="G29">
        <f>IF(keywordsCleaned!G29=0, 0, uniqueUsersCleaned!G29/keywordsCleaned!G29)</f>
        <v>0</v>
      </c>
      <c r="H29">
        <f>IF(keywordsCleaned!H29=0, 0, uniqueUsersCleaned!H29/keywordsCleaned!H29)</f>
        <v>0</v>
      </c>
      <c r="I29">
        <f>IF(keywordsCleaned!I29=0, 0, uniqueUsersCleaned!I29/keywordsCleaned!I29)</f>
        <v>1</v>
      </c>
      <c r="J29">
        <f>IF(keywordsCleaned!J29=0, 0, uniqueUsersCleaned!J29/keywordsCleaned!J29)</f>
        <v>1</v>
      </c>
      <c r="K29">
        <f>IF(keywordsCleaned!K29=0, 0, uniqueUsersCleaned!K29/keywordsCleaned!K29)</f>
        <v>0</v>
      </c>
      <c r="L29">
        <f>IF(keywordsCleaned!L29=0, 0, uniqueUsersCleaned!L29/keywordsCleaned!L29)</f>
        <v>0</v>
      </c>
      <c r="M29">
        <f>IF(keywordsCleaned!M29=0, 0, uniqueUsersCleaned!M29/keywordsCleaned!M29)</f>
        <v>0.8571428571428571</v>
      </c>
      <c r="N29">
        <f>IF(keywordsCleaned!N29=0, 0, uniqueUsersCleaned!N29/keywordsCleaned!N29)</f>
        <v>1</v>
      </c>
      <c r="O29">
        <f>IF(keywordsCleaned!O29=0, 0, uniqueUsersCleaned!O29/keywordsCleaned!O29)</f>
        <v>0.91666666666666663</v>
      </c>
      <c r="P29">
        <f>IF(keywordsCleaned!P29=0, 0, uniqueUsersCleaned!P29/keywordsCleaned!P29)</f>
        <v>0.9375</v>
      </c>
    </row>
    <row r="30" spans="1:16" x14ac:dyDescent="0.45">
      <c r="A30" s="1">
        <v>41840</v>
      </c>
      <c r="B30" s="1">
        <v>41846</v>
      </c>
      <c r="C30">
        <f>IF(keywordsCleaned!C30=0, 0, uniqueUsersCleaned!C30/keywordsCleaned!C30)</f>
        <v>0.6875</v>
      </c>
      <c r="D30">
        <f>IF(keywordsCleaned!D30=0, 0, uniqueUsersCleaned!D30/keywordsCleaned!D30)</f>
        <v>0.8</v>
      </c>
      <c r="E30">
        <f>IF(keywordsCleaned!E30=0, 0, uniqueUsersCleaned!E30/keywordsCleaned!E30)</f>
        <v>0</v>
      </c>
      <c r="F30">
        <f>IF(keywordsCleaned!F30=0, 0, uniqueUsersCleaned!F30/keywordsCleaned!F30)</f>
        <v>0.8</v>
      </c>
      <c r="G30">
        <f>IF(keywordsCleaned!G30=0, 0, uniqueUsersCleaned!G30/keywordsCleaned!G30)</f>
        <v>0</v>
      </c>
      <c r="H30">
        <f>IF(keywordsCleaned!H30=0, 0, uniqueUsersCleaned!H30/keywordsCleaned!H30)</f>
        <v>0</v>
      </c>
      <c r="I30">
        <f>IF(keywordsCleaned!I30=0, 0, uniqueUsersCleaned!I30/keywordsCleaned!I30)</f>
        <v>1</v>
      </c>
      <c r="J30">
        <f>IF(keywordsCleaned!J30=0, 0, uniqueUsersCleaned!J30/keywordsCleaned!J30)</f>
        <v>1</v>
      </c>
      <c r="K30">
        <f>IF(keywordsCleaned!K30=0, 0, uniqueUsersCleaned!K30/keywordsCleaned!K30)</f>
        <v>0</v>
      </c>
      <c r="L30">
        <f>IF(keywordsCleaned!L30=0, 0, uniqueUsersCleaned!L30/keywordsCleaned!L30)</f>
        <v>0</v>
      </c>
      <c r="M30">
        <f>IF(keywordsCleaned!M30=0, 0, uniqueUsersCleaned!M30/keywordsCleaned!M30)</f>
        <v>0.8</v>
      </c>
      <c r="N30">
        <f>IF(keywordsCleaned!N30=0, 0, uniqueUsersCleaned!N30/keywordsCleaned!N30)</f>
        <v>1</v>
      </c>
      <c r="O30">
        <f>IF(keywordsCleaned!O30=0, 0, uniqueUsersCleaned!O30/keywordsCleaned!O30)</f>
        <v>0.91228070175438591</v>
      </c>
      <c r="P30">
        <f>IF(keywordsCleaned!P30=0, 0, uniqueUsersCleaned!P30/keywordsCleaned!P30)</f>
        <v>1</v>
      </c>
    </row>
    <row r="31" spans="1:16" x14ac:dyDescent="0.45">
      <c r="A31" s="1">
        <v>41847</v>
      </c>
      <c r="B31" s="1">
        <v>41853</v>
      </c>
      <c r="C31">
        <f>IF(keywordsCleaned!C31=0, 0, uniqueUsersCleaned!C31/keywordsCleaned!C31)</f>
        <v>0.81818181818181823</v>
      </c>
      <c r="D31">
        <f>IF(keywordsCleaned!D31=0, 0, uniqueUsersCleaned!D31/keywordsCleaned!D31)</f>
        <v>0.8046511627906977</v>
      </c>
      <c r="E31">
        <f>IF(keywordsCleaned!E31=0, 0, uniqueUsersCleaned!E31/keywordsCleaned!E31)</f>
        <v>0</v>
      </c>
      <c r="F31">
        <f>IF(keywordsCleaned!F31=0, 0, uniqueUsersCleaned!F31/keywordsCleaned!F31)</f>
        <v>0.6</v>
      </c>
      <c r="G31">
        <f>IF(keywordsCleaned!G31=0, 0, uniqueUsersCleaned!G31/keywordsCleaned!G31)</f>
        <v>0</v>
      </c>
      <c r="H31">
        <f>IF(keywordsCleaned!H31=0, 0, uniqueUsersCleaned!H31/keywordsCleaned!H31)</f>
        <v>0</v>
      </c>
      <c r="I31">
        <f>IF(keywordsCleaned!I31=0, 0, uniqueUsersCleaned!I31/keywordsCleaned!I31)</f>
        <v>1</v>
      </c>
      <c r="J31">
        <f>IF(keywordsCleaned!J31=0, 0, uniqueUsersCleaned!J31/keywordsCleaned!J31)</f>
        <v>0.83333333333333337</v>
      </c>
      <c r="K31">
        <f>IF(keywordsCleaned!K31=0, 0, uniqueUsersCleaned!K31/keywordsCleaned!K31)</f>
        <v>0</v>
      </c>
      <c r="L31">
        <f>IF(keywordsCleaned!L31=0, 0, uniqueUsersCleaned!L31/keywordsCleaned!L31)</f>
        <v>0</v>
      </c>
      <c r="M31">
        <f>IF(keywordsCleaned!M31=0, 0, uniqueUsersCleaned!M31/keywordsCleaned!M31)</f>
        <v>0.9</v>
      </c>
      <c r="N31">
        <f>IF(keywordsCleaned!N31=0, 0, uniqueUsersCleaned!N31/keywordsCleaned!N31)</f>
        <v>0.75</v>
      </c>
      <c r="O31">
        <f>IF(keywordsCleaned!O31=0, 0, uniqueUsersCleaned!O31/keywordsCleaned!O31)</f>
        <v>0.97727272727272729</v>
      </c>
      <c r="P31">
        <f>IF(keywordsCleaned!P31=0, 0, uniqueUsersCleaned!P31/keywordsCleaned!P31)</f>
        <v>1</v>
      </c>
    </row>
    <row r="32" spans="1:16" x14ac:dyDescent="0.45">
      <c r="A32" s="1">
        <v>41854</v>
      </c>
      <c r="B32" s="1">
        <v>41860</v>
      </c>
      <c r="C32">
        <f>IF(keywordsCleaned!C32=0, 0, uniqueUsersCleaned!C32/keywordsCleaned!C32)</f>
        <v>0.73469387755102045</v>
      </c>
      <c r="D32">
        <f>IF(keywordsCleaned!D32=0, 0, uniqueUsersCleaned!D32/keywordsCleaned!D32)</f>
        <v>0.79166666666666663</v>
      </c>
      <c r="E32">
        <f>IF(keywordsCleaned!E32=0, 0, uniqueUsersCleaned!E32/keywordsCleaned!E32)</f>
        <v>0</v>
      </c>
      <c r="F32">
        <f>IF(keywordsCleaned!F32=0, 0, uniqueUsersCleaned!F32/keywordsCleaned!F32)</f>
        <v>1</v>
      </c>
      <c r="G32">
        <f>IF(keywordsCleaned!G32=0, 0, uniqueUsersCleaned!G32/keywordsCleaned!G32)</f>
        <v>0</v>
      </c>
      <c r="H32">
        <f>IF(keywordsCleaned!H32=0, 0, uniqueUsersCleaned!H32/keywordsCleaned!H32)</f>
        <v>1</v>
      </c>
      <c r="I32">
        <f>IF(keywordsCleaned!I32=0, 0, uniqueUsersCleaned!I32/keywordsCleaned!I32)</f>
        <v>1</v>
      </c>
      <c r="J32">
        <f>IF(keywordsCleaned!J32=0, 0, uniqueUsersCleaned!J32/keywordsCleaned!J32)</f>
        <v>0.8571428571428571</v>
      </c>
      <c r="K32">
        <f>IF(keywordsCleaned!K32=0, 0, uniqueUsersCleaned!K32/keywordsCleaned!K32)</f>
        <v>0</v>
      </c>
      <c r="L32">
        <f>IF(keywordsCleaned!L32=0, 0, uniqueUsersCleaned!L32/keywordsCleaned!L32)</f>
        <v>0</v>
      </c>
      <c r="M32">
        <f>IF(keywordsCleaned!M32=0, 0, uniqueUsersCleaned!M32/keywordsCleaned!M32)</f>
        <v>0.81818181818181823</v>
      </c>
      <c r="N32">
        <f>IF(keywordsCleaned!N32=0, 0, uniqueUsersCleaned!N32/keywordsCleaned!N32)</f>
        <v>0</v>
      </c>
      <c r="O32">
        <f>IF(keywordsCleaned!O32=0, 0, uniqueUsersCleaned!O32/keywordsCleaned!O32)</f>
        <v>0.8867924528301887</v>
      </c>
      <c r="P32">
        <f>IF(keywordsCleaned!P32=0, 0, uniqueUsersCleaned!P32/keywordsCleaned!P32)</f>
        <v>1</v>
      </c>
    </row>
    <row r="33" spans="1:16" x14ac:dyDescent="0.45">
      <c r="A33" s="1">
        <v>41861</v>
      </c>
      <c r="B33" s="1">
        <v>41867</v>
      </c>
      <c r="C33">
        <f>IF(keywordsCleaned!C33=0, 0, uniqueUsersCleaned!C33/keywordsCleaned!C33)</f>
        <v>0.82051282051282048</v>
      </c>
      <c r="D33">
        <f>IF(keywordsCleaned!D33=0, 0, uniqueUsersCleaned!D33/keywordsCleaned!D33)</f>
        <v>0.79537953795379535</v>
      </c>
      <c r="E33">
        <f>IF(keywordsCleaned!E33=0, 0, uniqueUsersCleaned!E33/keywordsCleaned!E33)</f>
        <v>0</v>
      </c>
      <c r="F33">
        <f>IF(keywordsCleaned!F33=0, 0, uniqueUsersCleaned!F33/keywordsCleaned!F33)</f>
        <v>0.8</v>
      </c>
      <c r="G33">
        <f>IF(keywordsCleaned!G33=0, 0, uniqueUsersCleaned!G33/keywordsCleaned!G33)</f>
        <v>0</v>
      </c>
      <c r="H33">
        <f>IF(keywordsCleaned!H33=0, 0, uniqueUsersCleaned!H33/keywordsCleaned!H33)</f>
        <v>0</v>
      </c>
      <c r="I33">
        <f>IF(keywordsCleaned!I33=0, 0, uniqueUsersCleaned!I33/keywordsCleaned!I33)</f>
        <v>0</v>
      </c>
      <c r="J33">
        <f>IF(keywordsCleaned!J33=0, 0, uniqueUsersCleaned!J33/keywordsCleaned!J33)</f>
        <v>1</v>
      </c>
      <c r="K33">
        <f>IF(keywordsCleaned!K33=0, 0, uniqueUsersCleaned!K33/keywordsCleaned!K33)</f>
        <v>0</v>
      </c>
      <c r="L33">
        <f>IF(keywordsCleaned!L33=0, 0, uniqueUsersCleaned!L33/keywordsCleaned!L33)</f>
        <v>0</v>
      </c>
      <c r="M33">
        <f>IF(keywordsCleaned!M33=0, 0, uniqueUsersCleaned!M33/keywordsCleaned!M33)</f>
        <v>0.83333333333333337</v>
      </c>
      <c r="N33">
        <f>IF(keywordsCleaned!N33=0, 0, uniqueUsersCleaned!N33/keywordsCleaned!N33)</f>
        <v>1</v>
      </c>
      <c r="O33">
        <f>IF(keywordsCleaned!O33=0, 0, uniqueUsersCleaned!O33/keywordsCleaned!O33)</f>
        <v>0.92727272727272725</v>
      </c>
      <c r="P33">
        <f>IF(keywordsCleaned!P33=0, 0, uniqueUsersCleaned!P33/keywordsCleaned!P33)</f>
        <v>1</v>
      </c>
    </row>
    <row r="34" spans="1:16" x14ac:dyDescent="0.45">
      <c r="A34" s="1">
        <v>41868</v>
      </c>
      <c r="B34" s="1">
        <v>41874</v>
      </c>
      <c r="C34">
        <f>IF(keywordsCleaned!C34=0, 0, uniqueUsersCleaned!C34/keywordsCleaned!C34)</f>
        <v>0.84313725490196079</v>
      </c>
      <c r="D34">
        <f>IF(keywordsCleaned!D34=0, 0, uniqueUsersCleaned!D34/keywordsCleaned!D34)</f>
        <v>0.80225988700564976</v>
      </c>
      <c r="E34">
        <f>IF(keywordsCleaned!E34=0, 0, uniqueUsersCleaned!E34/keywordsCleaned!E34)</f>
        <v>0</v>
      </c>
      <c r="F34">
        <f>IF(keywordsCleaned!F34=0, 0, uniqueUsersCleaned!F34/keywordsCleaned!F34)</f>
        <v>0.66666666666666663</v>
      </c>
      <c r="G34">
        <f>IF(keywordsCleaned!G34=0, 0, uniqueUsersCleaned!G34/keywordsCleaned!G34)</f>
        <v>0</v>
      </c>
      <c r="H34">
        <f>IF(keywordsCleaned!H34=0, 0, uniqueUsersCleaned!H34/keywordsCleaned!H34)</f>
        <v>0</v>
      </c>
      <c r="I34">
        <f>IF(keywordsCleaned!I34=0, 0, uniqueUsersCleaned!I34/keywordsCleaned!I34)</f>
        <v>0</v>
      </c>
      <c r="J34">
        <f>IF(keywordsCleaned!J34=0, 0, uniqueUsersCleaned!J34/keywordsCleaned!J34)</f>
        <v>1</v>
      </c>
      <c r="K34">
        <f>IF(keywordsCleaned!K34=0, 0, uniqueUsersCleaned!K34/keywordsCleaned!K34)</f>
        <v>0</v>
      </c>
      <c r="L34">
        <f>IF(keywordsCleaned!L34=0, 0, uniqueUsersCleaned!L34/keywordsCleaned!L34)</f>
        <v>0</v>
      </c>
      <c r="M34">
        <f>IF(keywordsCleaned!M34=0, 0, uniqueUsersCleaned!M34/keywordsCleaned!M34)</f>
        <v>1</v>
      </c>
      <c r="N34">
        <f>IF(keywordsCleaned!N34=0, 0, uniqueUsersCleaned!N34/keywordsCleaned!N34)</f>
        <v>1</v>
      </c>
      <c r="O34">
        <f>IF(keywordsCleaned!O34=0, 0, uniqueUsersCleaned!O34/keywordsCleaned!O34)</f>
        <v>0.8666666666666667</v>
      </c>
      <c r="P34">
        <f>IF(keywordsCleaned!P34=0, 0, uniqueUsersCleaned!P34/keywordsCleaned!P34)</f>
        <v>0.9</v>
      </c>
    </row>
    <row r="35" spans="1:16" x14ac:dyDescent="0.45">
      <c r="A35" s="1">
        <v>41875</v>
      </c>
      <c r="B35" s="1">
        <v>41881</v>
      </c>
      <c r="C35">
        <f>IF(keywordsCleaned!C35=0, 0, uniqueUsersCleaned!C35/keywordsCleaned!C35)</f>
        <v>0.84615384615384615</v>
      </c>
      <c r="D35">
        <f>IF(keywordsCleaned!D35=0, 0, uniqueUsersCleaned!D35/keywordsCleaned!D35)</f>
        <v>0.80788177339901479</v>
      </c>
      <c r="E35">
        <f>IF(keywordsCleaned!E35=0, 0, uniqueUsersCleaned!E35/keywordsCleaned!E35)</f>
        <v>0</v>
      </c>
      <c r="F35">
        <f>IF(keywordsCleaned!F35=0, 0, uniqueUsersCleaned!F35/keywordsCleaned!F35)</f>
        <v>0.7857142857142857</v>
      </c>
      <c r="G35">
        <f>IF(keywordsCleaned!G35=0, 0, uniqueUsersCleaned!G35/keywordsCleaned!G35)</f>
        <v>0</v>
      </c>
      <c r="H35">
        <f>IF(keywordsCleaned!H35=0, 0, uniqueUsersCleaned!H35/keywordsCleaned!H35)</f>
        <v>0</v>
      </c>
      <c r="I35">
        <f>IF(keywordsCleaned!I35=0, 0, uniqueUsersCleaned!I35/keywordsCleaned!I35)</f>
        <v>1</v>
      </c>
      <c r="J35">
        <f>IF(keywordsCleaned!J35=0, 0, uniqueUsersCleaned!J35/keywordsCleaned!J35)</f>
        <v>1</v>
      </c>
      <c r="K35">
        <f>IF(keywordsCleaned!K35=0, 0, uniqueUsersCleaned!K35/keywordsCleaned!K35)</f>
        <v>0</v>
      </c>
      <c r="L35">
        <f>IF(keywordsCleaned!L35=0, 0, uniqueUsersCleaned!L35/keywordsCleaned!L35)</f>
        <v>0</v>
      </c>
      <c r="M35">
        <f>IF(keywordsCleaned!M35=0, 0, uniqueUsersCleaned!M35/keywordsCleaned!M35)</f>
        <v>0.8</v>
      </c>
      <c r="N35">
        <f>IF(keywordsCleaned!N35=0, 0, uniqueUsersCleaned!N35/keywordsCleaned!N35)</f>
        <v>1</v>
      </c>
      <c r="O35">
        <f>IF(keywordsCleaned!O35=0, 0, uniqueUsersCleaned!O35/keywordsCleaned!O35)</f>
        <v>0.95744680851063835</v>
      </c>
      <c r="P35">
        <f>IF(keywordsCleaned!P35=0, 0, uniqueUsersCleaned!P35/keywordsCleaned!P35)</f>
        <v>1</v>
      </c>
    </row>
    <row r="36" spans="1:16" x14ac:dyDescent="0.45">
      <c r="A36" s="1">
        <v>41882</v>
      </c>
      <c r="B36" s="1">
        <v>41888</v>
      </c>
      <c r="C36">
        <f>IF(keywordsCleaned!C36=0, 0, uniqueUsersCleaned!C36/keywordsCleaned!C36)</f>
        <v>0.84146341463414631</v>
      </c>
      <c r="D36">
        <f>IF(keywordsCleaned!D36=0, 0, uniqueUsersCleaned!D36/keywordsCleaned!D36)</f>
        <v>0.81352459016393441</v>
      </c>
      <c r="E36">
        <f>IF(keywordsCleaned!E36=0, 0, uniqueUsersCleaned!E36/keywordsCleaned!E36)</f>
        <v>0</v>
      </c>
      <c r="F36">
        <f>IF(keywordsCleaned!F36=0, 0, uniqueUsersCleaned!F36/keywordsCleaned!F36)</f>
        <v>0.90909090909090906</v>
      </c>
      <c r="G36">
        <f>IF(keywordsCleaned!G36=0, 0, uniqueUsersCleaned!G36/keywordsCleaned!G36)</f>
        <v>0</v>
      </c>
      <c r="H36">
        <f>IF(keywordsCleaned!H36=0, 0, uniqueUsersCleaned!H36/keywordsCleaned!H36)</f>
        <v>0</v>
      </c>
      <c r="I36">
        <f>IF(keywordsCleaned!I36=0, 0, uniqueUsersCleaned!I36/keywordsCleaned!I36)</f>
        <v>1</v>
      </c>
      <c r="J36">
        <f>IF(keywordsCleaned!J36=0, 0, uniqueUsersCleaned!J36/keywordsCleaned!J36)</f>
        <v>1</v>
      </c>
      <c r="K36">
        <f>IF(keywordsCleaned!K36=0, 0, uniqueUsersCleaned!K36/keywordsCleaned!K36)</f>
        <v>0</v>
      </c>
      <c r="L36">
        <f>IF(keywordsCleaned!L36=0, 0, uniqueUsersCleaned!L36/keywordsCleaned!L36)</f>
        <v>0</v>
      </c>
      <c r="M36">
        <f>IF(keywordsCleaned!M36=0, 0, uniqueUsersCleaned!M36/keywordsCleaned!M36)</f>
        <v>0.875</v>
      </c>
      <c r="N36">
        <f>IF(keywordsCleaned!N36=0, 0, uniqueUsersCleaned!N36/keywordsCleaned!N36)</f>
        <v>0</v>
      </c>
      <c r="O36">
        <f>IF(keywordsCleaned!O36=0, 0, uniqueUsersCleaned!O36/keywordsCleaned!O36)</f>
        <v>0.89473684210526316</v>
      </c>
      <c r="P36">
        <f>IF(keywordsCleaned!P36=0, 0, uniqueUsersCleaned!P36/keywordsCleaned!P36)</f>
        <v>1</v>
      </c>
    </row>
    <row r="37" spans="1:16" x14ac:dyDescent="0.45">
      <c r="A37" s="1">
        <v>41889</v>
      </c>
      <c r="B37" s="1">
        <v>41895</v>
      </c>
      <c r="C37">
        <f>IF(keywordsCleaned!C37=0, 0, uniqueUsersCleaned!C37/keywordsCleaned!C37)</f>
        <v>0.83720930232558144</v>
      </c>
      <c r="D37">
        <f>IF(keywordsCleaned!D37=0, 0, uniqueUsersCleaned!D37/keywordsCleaned!D37)</f>
        <v>0.81707317073170727</v>
      </c>
      <c r="E37">
        <f>IF(keywordsCleaned!E37=0, 0, uniqueUsersCleaned!E37/keywordsCleaned!E37)</f>
        <v>0</v>
      </c>
      <c r="F37">
        <f>IF(keywordsCleaned!F37=0, 0, uniqueUsersCleaned!F37/keywordsCleaned!F37)</f>
        <v>0.9285714285714286</v>
      </c>
      <c r="G37">
        <f>IF(keywordsCleaned!G37=0, 0, uniqueUsersCleaned!G37/keywordsCleaned!G37)</f>
        <v>0</v>
      </c>
      <c r="H37">
        <f>IF(keywordsCleaned!H37=0, 0, uniqueUsersCleaned!H37/keywordsCleaned!H37)</f>
        <v>0</v>
      </c>
      <c r="I37">
        <f>IF(keywordsCleaned!I37=0, 0, uniqueUsersCleaned!I37/keywordsCleaned!I37)</f>
        <v>0</v>
      </c>
      <c r="J37">
        <f>IF(keywordsCleaned!J37=0, 0, uniqueUsersCleaned!J37/keywordsCleaned!J37)</f>
        <v>1</v>
      </c>
      <c r="K37">
        <f>IF(keywordsCleaned!K37=0, 0, uniqueUsersCleaned!K37/keywordsCleaned!K37)</f>
        <v>0</v>
      </c>
      <c r="L37">
        <f>IF(keywordsCleaned!L37=0, 0, uniqueUsersCleaned!L37/keywordsCleaned!L37)</f>
        <v>0</v>
      </c>
      <c r="M37">
        <f>IF(keywordsCleaned!M37=0, 0, uniqueUsersCleaned!M37/keywordsCleaned!M37)</f>
        <v>0.875</v>
      </c>
      <c r="N37">
        <f>IF(keywordsCleaned!N37=0, 0, uniqueUsersCleaned!N37/keywordsCleaned!N37)</f>
        <v>1</v>
      </c>
      <c r="O37">
        <f>IF(keywordsCleaned!O37=0, 0, uniqueUsersCleaned!O37/keywordsCleaned!O37)</f>
        <v>0.87692307692307692</v>
      </c>
      <c r="P37">
        <f>IF(keywordsCleaned!P37=0, 0, uniqueUsersCleaned!P37/keywordsCleaned!P37)</f>
        <v>1</v>
      </c>
    </row>
    <row r="38" spans="1:16" x14ac:dyDescent="0.45">
      <c r="A38" s="1">
        <v>41896</v>
      </c>
      <c r="B38" s="1">
        <v>41902</v>
      </c>
      <c r="C38">
        <f>IF(keywordsCleaned!C38=0, 0, uniqueUsersCleaned!C38/keywordsCleaned!C38)</f>
        <v>0.75</v>
      </c>
      <c r="D38">
        <f>IF(keywordsCleaned!D38=0, 0, uniqueUsersCleaned!D38/keywordsCleaned!D38)</f>
        <v>0.80712166172106825</v>
      </c>
      <c r="E38">
        <f>IF(keywordsCleaned!E38=0, 0, uniqueUsersCleaned!E38/keywordsCleaned!E38)</f>
        <v>0</v>
      </c>
      <c r="F38">
        <f>IF(keywordsCleaned!F38=0, 0, uniqueUsersCleaned!F38/keywordsCleaned!F38)</f>
        <v>1</v>
      </c>
      <c r="G38">
        <f>IF(keywordsCleaned!G38=0, 0, uniqueUsersCleaned!G38/keywordsCleaned!G38)</f>
        <v>0</v>
      </c>
      <c r="H38">
        <f>IF(keywordsCleaned!H38=0, 0, uniqueUsersCleaned!H38/keywordsCleaned!H38)</f>
        <v>0</v>
      </c>
      <c r="I38">
        <f>IF(keywordsCleaned!I38=0, 0, uniqueUsersCleaned!I38/keywordsCleaned!I38)</f>
        <v>1</v>
      </c>
      <c r="J38">
        <f>IF(keywordsCleaned!J38=0, 0, uniqueUsersCleaned!J38/keywordsCleaned!J38)</f>
        <v>1</v>
      </c>
      <c r="K38">
        <f>IF(keywordsCleaned!K38=0, 0, uniqueUsersCleaned!K38/keywordsCleaned!K38)</f>
        <v>0</v>
      </c>
      <c r="L38">
        <f>IF(keywordsCleaned!L38=0, 0, uniqueUsersCleaned!L38/keywordsCleaned!L38)</f>
        <v>0</v>
      </c>
      <c r="M38">
        <f>IF(keywordsCleaned!M38=0, 0, uniqueUsersCleaned!M38/keywordsCleaned!M38)</f>
        <v>0.46666666666666667</v>
      </c>
      <c r="N38">
        <f>IF(keywordsCleaned!N38=0, 0, uniqueUsersCleaned!N38/keywordsCleaned!N38)</f>
        <v>1</v>
      </c>
      <c r="O38">
        <f>IF(keywordsCleaned!O38=0, 0, uniqueUsersCleaned!O38/keywordsCleaned!O38)</f>
        <v>0.72340425531914898</v>
      </c>
      <c r="P38">
        <f>IF(keywordsCleaned!P38=0, 0, uniqueUsersCleaned!P38/keywordsCleaned!P38)</f>
        <v>1</v>
      </c>
    </row>
    <row r="39" spans="1:16" x14ac:dyDescent="0.45">
      <c r="A39" s="1">
        <v>41903</v>
      </c>
      <c r="B39" s="1">
        <v>41909</v>
      </c>
      <c r="C39">
        <f>IF(keywordsCleaned!C39=0, 0, uniqueUsersCleaned!C39/keywordsCleaned!C39)</f>
        <v>0.7946428571428571</v>
      </c>
      <c r="D39">
        <f>IF(keywordsCleaned!D39=0, 0, uniqueUsersCleaned!D39/keywordsCleaned!D39)</f>
        <v>0.80534351145038163</v>
      </c>
      <c r="E39">
        <f>IF(keywordsCleaned!E39=0, 0, uniqueUsersCleaned!E39/keywordsCleaned!E39)</f>
        <v>0</v>
      </c>
      <c r="F39">
        <f>IF(keywordsCleaned!F39=0, 0, uniqueUsersCleaned!F39/keywordsCleaned!F39)</f>
        <v>0.8</v>
      </c>
      <c r="G39">
        <f>IF(keywordsCleaned!G39=0, 0, uniqueUsersCleaned!G39/keywordsCleaned!G39)</f>
        <v>0</v>
      </c>
      <c r="H39">
        <f>IF(keywordsCleaned!H39=0, 0, uniqueUsersCleaned!H39/keywordsCleaned!H39)</f>
        <v>0</v>
      </c>
      <c r="I39">
        <f>IF(keywordsCleaned!I39=0, 0, uniqueUsersCleaned!I39/keywordsCleaned!I39)</f>
        <v>0</v>
      </c>
      <c r="J39">
        <f>IF(keywordsCleaned!J39=0, 0, uniqueUsersCleaned!J39/keywordsCleaned!J39)</f>
        <v>1</v>
      </c>
      <c r="K39">
        <f>IF(keywordsCleaned!K39=0, 0, uniqueUsersCleaned!K39/keywordsCleaned!K39)</f>
        <v>0</v>
      </c>
      <c r="L39">
        <f>IF(keywordsCleaned!L39=0, 0, uniqueUsersCleaned!L39/keywordsCleaned!L39)</f>
        <v>0</v>
      </c>
      <c r="M39">
        <f>IF(keywordsCleaned!M39=0, 0, uniqueUsersCleaned!M39/keywordsCleaned!M39)</f>
        <v>0.88888888888888884</v>
      </c>
      <c r="N39">
        <f>IF(keywordsCleaned!N39=0, 0, uniqueUsersCleaned!N39/keywordsCleaned!N39)</f>
        <v>1</v>
      </c>
      <c r="O39">
        <f>IF(keywordsCleaned!O39=0, 0, uniqueUsersCleaned!O39/keywordsCleaned!O39)</f>
        <v>0.93181818181818177</v>
      </c>
      <c r="P39">
        <f>IF(keywordsCleaned!P39=0, 0, uniqueUsersCleaned!P39/keywordsCleaned!P39)</f>
        <v>1</v>
      </c>
    </row>
    <row r="40" spans="1:16" x14ac:dyDescent="0.45">
      <c r="A40" s="1">
        <v>41910</v>
      </c>
      <c r="B40" s="1">
        <v>41916</v>
      </c>
      <c r="C40">
        <f>IF(keywordsCleaned!C40=0, 0, uniqueUsersCleaned!C40/keywordsCleaned!C40)</f>
        <v>0.65979381443298968</v>
      </c>
      <c r="D40">
        <f>IF(keywordsCleaned!D40=0, 0, uniqueUsersCleaned!D40/keywordsCleaned!D40)</f>
        <v>0.77653061224489794</v>
      </c>
      <c r="E40">
        <f>IF(keywordsCleaned!E40=0, 0, uniqueUsersCleaned!E40/keywordsCleaned!E40)</f>
        <v>0</v>
      </c>
      <c r="F40">
        <f>IF(keywordsCleaned!F40=0, 0, uniqueUsersCleaned!F40/keywordsCleaned!F40)</f>
        <v>1</v>
      </c>
      <c r="G40">
        <f>IF(keywordsCleaned!G40=0, 0, uniqueUsersCleaned!G40/keywordsCleaned!G40)</f>
        <v>0</v>
      </c>
      <c r="H40">
        <f>IF(keywordsCleaned!H40=0, 0, uniqueUsersCleaned!H40/keywordsCleaned!H40)</f>
        <v>0</v>
      </c>
      <c r="I40">
        <f>IF(keywordsCleaned!I40=0, 0, uniqueUsersCleaned!I40/keywordsCleaned!I40)</f>
        <v>0</v>
      </c>
      <c r="J40">
        <f>IF(keywordsCleaned!J40=0, 0, uniqueUsersCleaned!J40/keywordsCleaned!J40)</f>
        <v>0</v>
      </c>
      <c r="K40">
        <f>IF(keywordsCleaned!K40=0, 0, uniqueUsersCleaned!K40/keywordsCleaned!K40)</f>
        <v>0</v>
      </c>
      <c r="L40">
        <f>IF(keywordsCleaned!L40=0, 0, uniqueUsersCleaned!L40/keywordsCleaned!L40)</f>
        <v>0</v>
      </c>
      <c r="M40">
        <f>IF(keywordsCleaned!M40=0, 0, uniqueUsersCleaned!M40/keywordsCleaned!M40)</f>
        <v>0.8214285714285714</v>
      </c>
      <c r="N40">
        <f>IF(keywordsCleaned!N40=0, 0, uniqueUsersCleaned!N40/keywordsCleaned!N40)</f>
        <v>1</v>
      </c>
      <c r="O40">
        <f>IF(keywordsCleaned!O40=0, 0, uniqueUsersCleaned!O40/keywordsCleaned!O40)</f>
        <v>0.96666666666666667</v>
      </c>
      <c r="P40">
        <f>IF(keywordsCleaned!P40=0, 0, uniqueUsersCleaned!P40/keywordsCleaned!P40)</f>
        <v>1</v>
      </c>
    </row>
    <row r="41" spans="1:16" x14ac:dyDescent="0.45">
      <c r="A41" s="1">
        <v>41917</v>
      </c>
      <c r="B41" s="1">
        <v>41923</v>
      </c>
      <c r="C41">
        <f>IF(keywordsCleaned!C41=0, 0, uniqueUsersCleaned!C41/keywordsCleaned!C41)</f>
        <v>0.60402684563758391</v>
      </c>
      <c r="D41">
        <f>IF(keywordsCleaned!D41=0, 0, uniqueUsersCleaned!D41/keywordsCleaned!D41)</f>
        <v>0.75376439326837907</v>
      </c>
      <c r="E41">
        <f>IF(keywordsCleaned!E41=0, 0, uniqueUsersCleaned!E41/keywordsCleaned!E41)</f>
        <v>0</v>
      </c>
      <c r="F41">
        <f>IF(keywordsCleaned!F41=0, 0, uniqueUsersCleaned!F41/keywordsCleaned!F41)</f>
        <v>1</v>
      </c>
      <c r="G41">
        <f>IF(keywordsCleaned!G41=0, 0, uniqueUsersCleaned!G41/keywordsCleaned!G41)</f>
        <v>0</v>
      </c>
      <c r="H41">
        <f>IF(keywordsCleaned!H41=0, 0, uniqueUsersCleaned!H41/keywordsCleaned!H41)</f>
        <v>0</v>
      </c>
      <c r="I41">
        <f>IF(keywordsCleaned!I41=0, 0, uniqueUsersCleaned!I41/keywordsCleaned!I41)</f>
        <v>0</v>
      </c>
      <c r="J41">
        <f>IF(keywordsCleaned!J41=0, 0, uniqueUsersCleaned!J41/keywordsCleaned!J41)</f>
        <v>1</v>
      </c>
      <c r="K41">
        <f>IF(keywordsCleaned!K41=0, 0, uniqueUsersCleaned!K41/keywordsCleaned!K41)</f>
        <v>0</v>
      </c>
      <c r="L41">
        <f>IF(keywordsCleaned!L41=0, 0, uniqueUsersCleaned!L41/keywordsCleaned!L41)</f>
        <v>0</v>
      </c>
      <c r="M41">
        <f>IF(keywordsCleaned!M41=0, 0, uniqueUsersCleaned!M41/keywordsCleaned!M41)</f>
        <v>0.66666666666666663</v>
      </c>
      <c r="N41">
        <f>IF(keywordsCleaned!N41=0, 0, uniqueUsersCleaned!N41/keywordsCleaned!N41)</f>
        <v>1</v>
      </c>
      <c r="O41">
        <f>IF(keywordsCleaned!O41=0, 0, uniqueUsersCleaned!O41/keywordsCleaned!O41)</f>
        <v>0.86842105263157898</v>
      </c>
      <c r="P41">
        <f>IF(keywordsCleaned!P41=0, 0, uniqueUsersCleaned!P41/keywordsCleaned!P41)</f>
        <v>0.83333333333333337</v>
      </c>
    </row>
    <row r="42" spans="1:16" x14ac:dyDescent="0.45">
      <c r="A42" s="1">
        <v>41924</v>
      </c>
      <c r="B42" s="1">
        <v>41930</v>
      </c>
      <c r="C42">
        <f>IF(keywordsCleaned!C42=0, 0, uniqueUsersCleaned!C42/keywordsCleaned!C42)</f>
        <v>0.85526315789473684</v>
      </c>
      <c r="D42">
        <f>IF(keywordsCleaned!D42=0, 0, uniqueUsersCleaned!D42/keywordsCleaned!D42)</f>
        <v>0.7601659751037344</v>
      </c>
      <c r="E42">
        <f>IF(keywordsCleaned!E42=0, 0, uniqueUsersCleaned!E42/keywordsCleaned!E42)</f>
        <v>0</v>
      </c>
      <c r="F42">
        <f>IF(keywordsCleaned!F42=0, 0, uniqueUsersCleaned!F42/keywordsCleaned!F42)</f>
        <v>0.69230769230769229</v>
      </c>
      <c r="G42">
        <f>IF(keywordsCleaned!G42=0, 0, uniqueUsersCleaned!G42/keywordsCleaned!G42)</f>
        <v>0</v>
      </c>
      <c r="H42">
        <f>IF(keywordsCleaned!H42=0, 0, uniqueUsersCleaned!H42/keywordsCleaned!H42)</f>
        <v>0</v>
      </c>
      <c r="I42">
        <f>IF(keywordsCleaned!I42=0, 0, uniqueUsersCleaned!I42/keywordsCleaned!I42)</f>
        <v>1</v>
      </c>
      <c r="J42">
        <f>IF(keywordsCleaned!J42=0, 0, uniqueUsersCleaned!J42/keywordsCleaned!J42)</f>
        <v>1</v>
      </c>
      <c r="K42">
        <f>IF(keywordsCleaned!K42=0, 0, uniqueUsersCleaned!K42/keywordsCleaned!K42)</f>
        <v>0</v>
      </c>
      <c r="L42">
        <f>IF(keywordsCleaned!L42=0, 0, uniqueUsersCleaned!L42/keywordsCleaned!L42)</f>
        <v>0</v>
      </c>
      <c r="M42">
        <f>IF(keywordsCleaned!M42=0, 0, uniqueUsersCleaned!M42/keywordsCleaned!M42)</f>
        <v>1</v>
      </c>
      <c r="N42">
        <f>IF(keywordsCleaned!N42=0, 0, uniqueUsersCleaned!N42/keywordsCleaned!N42)</f>
        <v>0</v>
      </c>
      <c r="O42">
        <f>IF(keywordsCleaned!O42=0, 0, uniqueUsersCleaned!O42/keywordsCleaned!O42)</f>
        <v>0.73076923076923073</v>
      </c>
      <c r="P42">
        <f>IF(keywordsCleaned!P42=0, 0, uniqueUsersCleaned!P42/keywordsCleaned!P42)</f>
        <v>1</v>
      </c>
    </row>
    <row r="43" spans="1:16" x14ac:dyDescent="0.45">
      <c r="A43" s="1">
        <v>41931</v>
      </c>
      <c r="B43" s="1">
        <v>41937</v>
      </c>
      <c r="C43">
        <f>IF(keywordsCleaned!C43=0, 0, uniqueUsersCleaned!C43/keywordsCleaned!C43)</f>
        <v>0.80645161290322576</v>
      </c>
      <c r="D43">
        <f>IF(keywordsCleaned!D43=0, 0, uniqueUsersCleaned!D43/keywordsCleaned!D43)</f>
        <v>0.76243093922651939</v>
      </c>
      <c r="E43">
        <f>IF(keywordsCleaned!E43=0, 0, uniqueUsersCleaned!E43/keywordsCleaned!E43)</f>
        <v>1</v>
      </c>
      <c r="F43">
        <f>IF(keywordsCleaned!F43=0, 0, uniqueUsersCleaned!F43/keywordsCleaned!F43)</f>
        <v>0.8571428571428571</v>
      </c>
      <c r="G43">
        <f>IF(keywordsCleaned!G43=0, 0, uniqueUsersCleaned!G43/keywordsCleaned!G43)</f>
        <v>0</v>
      </c>
      <c r="H43">
        <f>IF(keywordsCleaned!H43=0, 0, uniqueUsersCleaned!H43/keywordsCleaned!H43)</f>
        <v>0</v>
      </c>
      <c r="I43">
        <f>IF(keywordsCleaned!I43=0, 0, uniqueUsersCleaned!I43/keywordsCleaned!I43)</f>
        <v>1</v>
      </c>
      <c r="J43">
        <f>IF(keywordsCleaned!J43=0, 0, uniqueUsersCleaned!J43/keywordsCleaned!J43)</f>
        <v>1</v>
      </c>
      <c r="K43">
        <f>IF(keywordsCleaned!K43=0, 0, uniqueUsersCleaned!K43/keywordsCleaned!K43)</f>
        <v>0</v>
      </c>
      <c r="L43">
        <f>IF(keywordsCleaned!L43=0, 0, uniqueUsersCleaned!L43/keywordsCleaned!L43)</f>
        <v>0</v>
      </c>
      <c r="M43">
        <f>IF(keywordsCleaned!M43=0, 0, uniqueUsersCleaned!M43/keywordsCleaned!M43)</f>
        <v>1</v>
      </c>
      <c r="N43">
        <f>IF(keywordsCleaned!N43=0, 0, uniqueUsersCleaned!N43/keywordsCleaned!N43)</f>
        <v>1</v>
      </c>
      <c r="O43">
        <f>IF(keywordsCleaned!O43=0, 0, uniqueUsersCleaned!O43/keywordsCleaned!O43)</f>
        <v>0.9285714285714286</v>
      </c>
      <c r="P43">
        <f>IF(keywordsCleaned!P43=0, 0, uniqueUsersCleaned!P43/keywordsCleaned!P43)</f>
        <v>0.75</v>
      </c>
    </row>
    <row r="44" spans="1:16" x14ac:dyDescent="0.45">
      <c r="A44" s="1">
        <v>41938</v>
      </c>
      <c r="B44" s="1">
        <v>41944</v>
      </c>
      <c r="C44">
        <f>IF(keywordsCleaned!C44=0, 0, uniqueUsersCleaned!C44/keywordsCleaned!C44)</f>
        <v>0.9375</v>
      </c>
      <c r="D44">
        <f>IF(keywordsCleaned!D44=0, 0, uniqueUsersCleaned!D44/keywordsCleaned!D44)</f>
        <v>0.76882129277566535</v>
      </c>
      <c r="E44">
        <f>IF(keywordsCleaned!E44=0, 0, uniqueUsersCleaned!E44/keywordsCleaned!E44)</f>
        <v>0</v>
      </c>
      <c r="F44">
        <f>IF(keywordsCleaned!F44=0, 0, uniqueUsersCleaned!F44/keywordsCleaned!F44)</f>
        <v>1</v>
      </c>
      <c r="G44">
        <f>IF(keywordsCleaned!G44=0, 0, uniqueUsersCleaned!G44/keywordsCleaned!G44)</f>
        <v>0</v>
      </c>
      <c r="H44">
        <f>IF(keywordsCleaned!H44=0, 0, uniqueUsersCleaned!H44/keywordsCleaned!H44)</f>
        <v>0</v>
      </c>
      <c r="I44">
        <f>IF(keywordsCleaned!I44=0, 0, uniqueUsersCleaned!I44/keywordsCleaned!I44)</f>
        <v>0</v>
      </c>
      <c r="J44">
        <f>IF(keywordsCleaned!J44=0, 0, uniqueUsersCleaned!J44/keywordsCleaned!J44)</f>
        <v>0</v>
      </c>
      <c r="K44">
        <f>IF(keywordsCleaned!K44=0, 0, uniqueUsersCleaned!K44/keywordsCleaned!K44)</f>
        <v>0</v>
      </c>
      <c r="L44">
        <f>IF(keywordsCleaned!L44=0, 0, uniqueUsersCleaned!L44/keywordsCleaned!L44)</f>
        <v>0</v>
      </c>
      <c r="M44">
        <f>IF(keywordsCleaned!M44=0, 0, uniqueUsersCleaned!M44/keywordsCleaned!M44)</f>
        <v>0.66666666666666663</v>
      </c>
      <c r="N44">
        <f>IF(keywordsCleaned!N44=0, 0, uniqueUsersCleaned!N44/keywordsCleaned!N44)</f>
        <v>1</v>
      </c>
      <c r="O44">
        <f>IF(keywordsCleaned!O44=0, 0, uniqueUsersCleaned!O44/keywordsCleaned!O44)</f>
        <v>1</v>
      </c>
      <c r="P44">
        <f>IF(keywordsCleaned!P44=0, 0, uniqueUsersCleaned!P44/keywordsCleaned!P44)</f>
        <v>1</v>
      </c>
    </row>
    <row r="45" spans="1:16" x14ac:dyDescent="0.45">
      <c r="A45" s="1">
        <v>41945</v>
      </c>
      <c r="B45" s="1">
        <v>41951</v>
      </c>
      <c r="C45">
        <f>IF(keywordsCleaned!C45=0, 0, uniqueUsersCleaned!C45/keywordsCleaned!C45)</f>
        <v>0.96875</v>
      </c>
      <c r="D45">
        <f>IF(keywordsCleaned!D45=0, 0, uniqueUsersCleaned!D45/keywordsCleaned!D45)</f>
        <v>0.77357089829250181</v>
      </c>
      <c r="E45">
        <f>IF(keywordsCleaned!E45=0, 0, uniqueUsersCleaned!E45/keywordsCleaned!E45)</f>
        <v>0</v>
      </c>
      <c r="F45">
        <f>IF(keywordsCleaned!F45=0, 0, uniqueUsersCleaned!F45/keywordsCleaned!F45)</f>
        <v>1</v>
      </c>
      <c r="G45">
        <f>IF(keywordsCleaned!G45=0, 0, uniqueUsersCleaned!G45/keywordsCleaned!G45)</f>
        <v>0</v>
      </c>
      <c r="H45">
        <f>IF(keywordsCleaned!H45=0, 0, uniqueUsersCleaned!H45/keywordsCleaned!H45)</f>
        <v>0</v>
      </c>
      <c r="I45">
        <f>IF(keywordsCleaned!I45=0, 0, uniqueUsersCleaned!I45/keywordsCleaned!I45)</f>
        <v>1</v>
      </c>
      <c r="J45">
        <f>IF(keywordsCleaned!J45=0, 0, uniqueUsersCleaned!J45/keywordsCleaned!J45)</f>
        <v>1</v>
      </c>
      <c r="K45">
        <f>IF(keywordsCleaned!K45=0, 0, uniqueUsersCleaned!K45/keywordsCleaned!K45)</f>
        <v>0</v>
      </c>
      <c r="L45">
        <f>IF(keywordsCleaned!L45=0, 0, uniqueUsersCleaned!L45/keywordsCleaned!L45)</f>
        <v>0</v>
      </c>
      <c r="M45">
        <f>IF(keywordsCleaned!M45=0, 0, uniqueUsersCleaned!M45/keywordsCleaned!M45)</f>
        <v>0.83333333333333337</v>
      </c>
      <c r="N45">
        <f>IF(keywordsCleaned!N45=0, 0, uniqueUsersCleaned!N45/keywordsCleaned!N45)</f>
        <v>1</v>
      </c>
      <c r="O45">
        <f>IF(keywordsCleaned!O45=0, 0, uniqueUsersCleaned!O45/keywordsCleaned!O45)</f>
        <v>0.9285714285714286</v>
      </c>
      <c r="P45">
        <f>IF(keywordsCleaned!P45=0, 0, uniqueUsersCleaned!P45/keywordsCleaned!P45)</f>
        <v>0.7142857142857143</v>
      </c>
    </row>
    <row r="46" spans="1:16" x14ac:dyDescent="0.45">
      <c r="A46" s="1">
        <v>41952</v>
      </c>
      <c r="B46" s="1">
        <v>41972</v>
      </c>
      <c r="C46">
        <f>IF(keywordsCleaned!C46=0, 0, uniqueUsersCleaned!C46/keywordsCleaned!C46)</f>
        <v>0.82222222222222219</v>
      </c>
      <c r="D46">
        <f>IF(keywordsCleaned!D46=0, 0, uniqueUsersCleaned!D46/keywordsCleaned!D46)</f>
        <v>0.77514367816091956</v>
      </c>
      <c r="E46">
        <f>IF(keywordsCleaned!E46=0, 0, uniqueUsersCleaned!E46/keywordsCleaned!E46)</f>
        <v>0</v>
      </c>
      <c r="F46">
        <f>IF(keywordsCleaned!F46=0, 0, uniqueUsersCleaned!F46/keywordsCleaned!F46)</f>
        <v>0.7857142857142857</v>
      </c>
      <c r="G46">
        <f>IF(keywordsCleaned!G46=0, 0, uniqueUsersCleaned!G46/keywordsCleaned!G46)</f>
        <v>0</v>
      </c>
      <c r="H46">
        <f>IF(keywordsCleaned!H46=0, 0, uniqueUsersCleaned!H46/keywordsCleaned!H46)</f>
        <v>0</v>
      </c>
      <c r="I46">
        <f>IF(keywordsCleaned!I46=0, 0, uniqueUsersCleaned!I46/keywordsCleaned!I46)</f>
        <v>1</v>
      </c>
      <c r="J46">
        <f>IF(keywordsCleaned!J46=0, 0, uniqueUsersCleaned!J46/keywordsCleaned!J46)</f>
        <v>1</v>
      </c>
      <c r="K46">
        <f>IF(keywordsCleaned!K46=0, 0, uniqueUsersCleaned!K46/keywordsCleaned!K46)</f>
        <v>0</v>
      </c>
      <c r="L46">
        <f>IF(keywordsCleaned!L46=0, 0, uniqueUsersCleaned!L46/keywordsCleaned!L46)</f>
        <v>0</v>
      </c>
      <c r="M46">
        <f>IF(keywordsCleaned!M46=0, 0, uniqueUsersCleaned!M46/keywordsCleaned!M46)</f>
        <v>1</v>
      </c>
      <c r="N46">
        <f>IF(keywordsCleaned!N46=0, 0, uniqueUsersCleaned!N46/keywordsCleaned!N46)</f>
        <v>1</v>
      </c>
      <c r="O46">
        <f>IF(keywordsCleaned!O46=0, 0, uniqueUsersCleaned!O46/keywordsCleaned!O46)</f>
        <v>0.88888888888888884</v>
      </c>
      <c r="P46">
        <f>IF(keywordsCleaned!P46=0, 0, uniqueUsersCleaned!P46/keywordsCleaned!P46)</f>
        <v>0.92307692307692313</v>
      </c>
    </row>
    <row r="47" spans="1:16" x14ac:dyDescent="0.45">
      <c r="A47" s="1">
        <v>41973</v>
      </c>
      <c r="B47" s="1">
        <v>41979</v>
      </c>
      <c r="C47">
        <f>IF(keywordsCleaned!C47=0, 0, uniqueUsersCleaned!C47/keywordsCleaned!C47)</f>
        <v>1</v>
      </c>
      <c r="D47">
        <f>IF(keywordsCleaned!D47=0, 0, uniqueUsersCleaned!D47/keywordsCleaned!D47)</f>
        <v>0.77626876340243034</v>
      </c>
      <c r="E47">
        <f>IF(keywordsCleaned!E47=0, 0, uniqueUsersCleaned!E47/keywordsCleaned!E47)</f>
        <v>0</v>
      </c>
      <c r="F47">
        <f>IF(keywordsCleaned!F47=0, 0, uniqueUsersCleaned!F47/keywordsCleaned!F47)</f>
        <v>1</v>
      </c>
      <c r="G47">
        <f>IF(keywordsCleaned!G47=0, 0, uniqueUsersCleaned!G47/keywordsCleaned!G47)</f>
        <v>0</v>
      </c>
      <c r="H47">
        <f>IF(keywordsCleaned!H47=0, 0, uniqueUsersCleaned!H47/keywordsCleaned!H47)</f>
        <v>0</v>
      </c>
      <c r="I47">
        <f>IF(keywordsCleaned!I47=0, 0, uniqueUsersCleaned!I47/keywordsCleaned!I47)</f>
        <v>1</v>
      </c>
      <c r="J47">
        <f>IF(keywordsCleaned!J47=0, 0, uniqueUsersCleaned!J47/keywordsCleaned!J47)</f>
        <v>0.66666666666666663</v>
      </c>
      <c r="K47">
        <f>IF(keywordsCleaned!K47=0, 0, uniqueUsersCleaned!K47/keywordsCleaned!K47)</f>
        <v>0</v>
      </c>
      <c r="L47">
        <f>IF(keywordsCleaned!L47=0, 0, uniqueUsersCleaned!L47/keywordsCleaned!L47)</f>
        <v>0</v>
      </c>
      <c r="M47">
        <f>IF(keywordsCleaned!M47=0, 0, uniqueUsersCleaned!M47/keywordsCleaned!M47)</f>
        <v>1</v>
      </c>
      <c r="N47">
        <f>IF(keywordsCleaned!N47=0, 0, uniqueUsersCleaned!N47/keywordsCleaned!N47)</f>
        <v>1</v>
      </c>
      <c r="O47">
        <f>IF(keywordsCleaned!O47=0, 0, uniqueUsersCleaned!O47/keywordsCleaned!O47)</f>
        <v>0.65909090909090906</v>
      </c>
      <c r="P47">
        <f>IF(keywordsCleaned!P47=0, 0, uniqueUsersCleaned!P47/keywordsCleaned!P47)</f>
        <v>1</v>
      </c>
    </row>
    <row r="48" spans="1:16" x14ac:dyDescent="0.45">
      <c r="A48" s="1">
        <v>41980</v>
      </c>
      <c r="B48" s="1">
        <v>41993</v>
      </c>
      <c r="C48">
        <f>IF(keywordsCleaned!C48=0, 0, uniqueUsersCleaned!C48/keywordsCleaned!C48)</f>
        <v>1</v>
      </c>
      <c r="D48">
        <f>IF(keywordsCleaned!D48=0, 0, uniqueUsersCleaned!D48/keywordsCleaned!D48)</f>
        <v>0.77801418439716308</v>
      </c>
      <c r="E48">
        <f>IF(keywordsCleaned!E48=0, 0, uniqueUsersCleaned!E48/keywordsCleaned!E48)</f>
        <v>0</v>
      </c>
      <c r="F48">
        <f>IF(keywordsCleaned!F48=0, 0, uniqueUsersCleaned!F48/keywordsCleaned!F48)</f>
        <v>0.54545454545454541</v>
      </c>
      <c r="G48">
        <f>IF(keywordsCleaned!G48=0, 0, uniqueUsersCleaned!G48/keywordsCleaned!G48)</f>
        <v>0</v>
      </c>
      <c r="H48">
        <f>IF(keywordsCleaned!H48=0, 0, uniqueUsersCleaned!H48/keywordsCleaned!H48)</f>
        <v>0</v>
      </c>
      <c r="I48">
        <f>IF(keywordsCleaned!I48=0, 0, uniqueUsersCleaned!I48/keywordsCleaned!I48)</f>
        <v>1</v>
      </c>
      <c r="J48">
        <f>IF(keywordsCleaned!J48=0, 0, uniqueUsersCleaned!J48/keywordsCleaned!J48)</f>
        <v>1</v>
      </c>
      <c r="K48">
        <f>IF(keywordsCleaned!K48=0, 0, uniqueUsersCleaned!K48/keywordsCleaned!K48)</f>
        <v>0</v>
      </c>
      <c r="L48">
        <f>IF(keywordsCleaned!L48=0, 0, uniqueUsersCleaned!L48/keywordsCleaned!L48)</f>
        <v>0</v>
      </c>
      <c r="M48">
        <f>IF(keywordsCleaned!M48=0, 0, uniqueUsersCleaned!M48/keywordsCleaned!M48)</f>
        <v>0.6</v>
      </c>
      <c r="N48">
        <f>IF(keywordsCleaned!N48=0, 0, uniqueUsersCleaned!N48/keywordsCleaned!N48)</f>
        <v>0.8571428571428571</v>
      </c>
      <c r="O48">
        <f>IF(keywordsCleaned!O48=0, 0, uniqueUsersCleaned!O48/keywordsCleaned!O48)</f>
        <v>0.75757575757575757</v>
      </c>
      <c r="P48">
        <f>IF(keywordsCleaned!P48=0, 0, uniqueUsersCleaned!P48/keywordsCleaned!P48)</f>
        <v>1</v>
      </c>
    </row>
    <row r="49" spans="1:16" x14ac:dyDescent="0.45">
      <c r="A49" s="1">
        <v>41994</v>
      </c>
      <c r="B49" s="1">
        <v>42007</v>
      </c>
      <c r="C49">
        <f>IF(keywordsCleaned!C49=0, 0, uniqueUsersCleaned!C49/keywordsCleaned!C49)</f>
        <v>0.55555555555555558</v>
      </c>
      <c r="D49">
        <f>IF(keywordsCleaned!D49=0, 0, uniqueUsersCleaned!D49/keywordsCleaned!D49)</f>
        <v>0.77383437717466941</v>
      </c>
      <c r="E49">
        <f>IF(keywordsCleaned!E49=0, 0, uniqueUsersCleaned!E49/keywordsCleaned!E49)</f>
        <v>0</v>
      </c>
      <c r="F49">
        <f>IF(keywordsCleaned!F49=0, 0, uniqueUsersCleaned!F49/keywordsCleaned!F49)</f>
        <v>1</v>
      </c>
      <c r="G49">
        <f>IF(keywordsCleaned!G49=0, 0, uniqueUsersCleaned!G49/keywordsCleaned!G49)</f>
        <v>0</v>
      </c>
      <c r="H49">
        <f>IF(keywordsCleaned!H49=0, 0, uniqueUsersCleaned!H49/keywordsCleaned!H49)</f>
        <v>0</v>
      </c>
      <c r="I49">
        <f>IF(keywordsCleaned!I49=0, 0, uniqueUsersCleaned!I49/keywordsCleaned!I49)</f>
        <v>0</v>
      </c>
      <c r="J49">
        <f>IF(keywordsCleaned!J49=0, 0, uniqueUsersCleaned!J49/keywordsCleaned!J49)</f>
        <v>0.7142857142857143</v>
      </c>
      <c r="K49">
        <f>IF(keywordsCleaned!K49=0, 0, uniqueUsersCleaned!K49/keywordsCleaned!K49)</f>
        <v>0</v>
      </c>
      <c r="L49">
        <f>IF(keywordsCleaned!L49=0, 0, uniqueUsersCleaned!L49/keywordsCleaned!L49)</f>
        <v>0</v>
      </c>
      <c r="M49">
        <f>IF(keywordsCleaned!M49=0, 0, uniqueUsersCleaned!M49/keywordsCleaned!M49)</f>
        <v>1</v>
      </c>
      <c r="N49">
        <f>IF(keywordsCleaned!N49=0, 0, uniqueUsersCleaned!N49/keywordsCleaned!N49)</f>
        <v>1</v>
      </c>
      <c r="O49">
        <f>IF(keywordsCleaned!O49=0, 0, uniqueUsersCleaned!O49/keywordsCleaned!O49)</f>
        <v>0.81818181818181823</v>
      </c>
      <c r="P49">
        <f>IF(keywordsCleaned!P49=0, 0, uniqueUsersCleaned!P49/keywordsCleaned!P49)</f>
        <v>1</v>
      </c>
    </row>
    <row r="50" spans="1:16" x14ac:dyDescent="0.45">
      <c r="A50" s="1">
        <v>42008</v>
      </c>
      <c r="B50" s="1">
        <v>42014</v>
      </c>
      <c r="C50">
        <f>IF(keywordsCleaned!C50=0, 0, uniqueUsersCleaned!C50/keywordsCleaned!C50)</f>
        <v>1</v>
      </c>
      <c r="D50">
        <f>IF(keywordsCleaned!D50=0, 0, uniqueUsersCleaned!D50/keywordsCleaned!D50)</f>
        <v>0.77570738440303655</v>
      </c>
      <c r="E50">
        <f>IF(keywordsCleaned!E50=0, 0, uniqueUsersCleaned!E50/keywordsCleaned!E50)</f>
        <v>0</v>
      </c>
      <c r="F50">
        <f>IF(keywordsCleaned!F50=0, 0, uniqueUsersCleaned!F50/keywordsCleaned!F50)</f>
        <v>1</v>
      </c>
      <c r="G50">
        <f>IF(keywordsCleaned!G50=0, 0, uniqueUsersCleaned!G50/keywordsCleaned!G50)</f>
        <v>0</v>
      </c>
      <c r="H50">
        <f>IF(keywordsCleaned!H50=0, 0, uniqueUsersCleaned!H50/keywordsCleaned!H50)</f>
        <v>0</v>
      </c>
      <c r="I50">
        <f>IF(keywordsCleaned!I50=0, 0, uniqueUsersCleaned!I50/keywordsCleaned!I50)</f>
        <v>1</v>
      </c>
      <c r="J50">
        <f>IF(keywordsCleaned!J50=0, 0, uniqueUsersCleaned!J50/keywordsCleaned!J50)</f>
        <v>0.75</v>
      </c>
      <c r="K50">
        <f>IF(keywordsCleaned!K50=0, 0, uniqueUsersCleaned!K50/keywordsCleaned!K50)</f>
        <v>0</v>
      </c>
      <c r="L50">
        <f>IF(keywordsCleaned!L50=0, 0, uniqueUsersCleaned!L50/keywordsCleaned!L50)</f>
        <v>0</v>
      </c>
      <c r="M50">
        <f>IF(keywordsCleaned!M50=0, 0, uniqueUsersCleaned!M50/keywordsCleaned!M50)</f>
        <v>1</v>
      </c>
      <c r="N50">
        <f>IF(keywordsCleaned!N50=0, 0, uniqueUsersCleaned!N50/keywordsCleaned!N50)</f>
        <v>1</v>
      </c>
      <c r="O50">
        <f>IF(keywordsCleaned!O50=0, 0, uniqueUsersCleaned!O50/keywordsCleaned!O50)</f>
        <v>0.84210526315789469</v>
      </c>
      <c r="P50">
        <f>IF(keywordsCleaned!P50=0, 0, uniqueUsersCleaned!P50/keywordsCleaned!P50)</f>
        <v>1</v>
      </c>
    </row>
    <row r="51" spans="1:16" x14ac:dyDescent="0.45">
      <c r="A51" s="1">
        <v>42015</v>
      </c>
      <c r="C51">
        <f>AVERAGE(C22:C50)</f>
        <v>0.83732460878361281</v>
      </c>
    </row>
    <row r="53" spans="1:16" x14ac:dyDescent="0.45">
      <c r="A53" s="1"/>
      <c r="B53" s="1"/>
    </row>
    <row r="55" spans="1:16" x14ac:dyDescent="0.45">
      <c r="A55" s="1"/>
      <c r="B55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5"/>
  <sheetViews>
    <sheetView topLeftCell="A34" workbookViewId="0">
      <selection activeCell="C51" sqref="C51"/>
    </sheetView>
  </sheetViews>
  <sheetFormatPr defaultRowHeight="14.25" x14ac:dyDescent="0.45"/>
  <cols>
    <col min="1" max="1" width="15.265625" bestFit="1" customWidth="1"/>
    <col min="2" max="2" width="15.265625" customWidth="1"/>
  </cols>
  <sheetData>
    <row r="1" spans="1:3" x14ac:dyDescent="0.45">
      <c r="A1" t="s">
        <v>21</v>
      </c>
      <c r="B1" t="s">
        <v>26</v>
      </c>
      <c r="C1" t="s">
        <v>34</v>
      </c>
    </row>
    <row r="2" spans="1:3" x14ac:dyDescent="0.45">
      <c r="A2" s="1">
        <v>41644</v>
      </c>
      <c r="B2" s="1">
        <v>41650</v>
      </c>
      <c r="C2">
        <v>105696</v>
      </c>
    </row>
    <row r="3" spans="1:3" x14ac:dyDescent="0.45">
      <c r="A3" s="1">
        <v>41651</v>
      </c>
      <c r="B3" s="1">
        <v>41657</v>
      </c>
      <c r="C3">
        <v>112437</v>
      </c>
    </row>
    <row r="4" spans="1:3" x14ac:dyDescent="0.45">
      <c r="A4" s="1">
        <v>41658</v>
      </c>
      <c r="B4" s="1">
        <v>41664</v>
      </c>
      <c r="C4">
        <v>105708</v>
      </c>
    </row>
    <row r="5" spans="1:3" x14ac:dyDescent="0.45">
      <c r="A5" s="1">
        <v>41665</v>
      </c>
      <c r="B5" s="1">
        <v>41671</v>
      </c>
      <c r="C5">
        <v>97287</v>
      </c>
    </row>
    <row r="6" spans="1:3" x14ac:dyDescent="0.45">
      <c r="A6" s="1">
        <v>41672</v>
      </c>
      <c r="B6" s="1">
        <v>41678</v>
      </c>
      <c r="C6">
        <v>97987</v>
      </c>
    </row>
    <row r="7" spans="1:3" x14ac:dyDescent="0.45">
      <c r="A7" s="1">
        <v>41679</v>
      </c>
      <c r="B7" s="1">
        <v>41685</v>
      </c>
      <c r="C7">
        <v>94177</v>
      </c>
    </row>
    <row r="8" spans="1:3" x14ac:dyDescent="0.45">
      <c r="A8" s="1">
        <v>41686</v>
      </c>
      <c r="B8" s="1">
        <v>41692</v>
      </c>
      <c r="C8">
        <v>102783</v>
      </c>
    </row>
    <row r="9" spans="1:3" x14ac:dyDescent="0.45">
      <c r="A9" s="1">
        <v>41693</v>
      </c>
      <c r="B9" s="1">
        <v>41699</v>
      </c>
      <c r="C9">
        <v>99712</v>
      </c>
    </row>
    <row r="10" spans="1:3" x14ac:dyDescent="0.45">
      <c r="A10" s="1">
        <v>41700</v>
      </c>
      <c r="B10" s="1">
        <v>41706</v>
      </c>
      <c r="C10">
        <v>98825</v>
      </c>
    </row>
    <row r="11" spans="1:3" x14ac:dyDescent="0.45">
      <c r="A11" s="1">
        <v>41707</v>
      </c>
      <c r="B11" s="1">
        <v>41713</v>
      </c>
      <c r="C11">
        <v>99822</v>
      </c>
    </row>
    <row r="12" spans="1:3" x14ac:dyDescent="0.45">
      <c r="A12" s="1">
        <v>41714</v>
      </c>
      <c r="B12" s="1">
        <v>41720</v>
      </c>
      <c r="C12">
        <v>96285</v>
      </c>
    </row>
    <row r="13" spans="1:3" x14ac:dyDescent="0.45">
      <c r="A13" s="1">
        <v>41721</v>
      </c>
      <c r="B13" s="1">
        <v>41727</v>
      </c>
      <c r="C13">
        <v>97390</v>
      </c>
    </row>
    <row r="14" spans="1:3" x14ac:dyDescent="0.45">
      <c r="A14" s="1">
        <v>41728</v>
      </c>
      <c r="B14" s="1">
        <v>41734</v>
      </c>
      <c r="C14">
        <v>98878</v>
      </c>
    </row>
    <row r="15" spans="1:3" x14ac:dyDescent="0.45">
      <c r="A15" s="1">
        <v>41735</v>
      </c>
      <c r="B15" s="1">
        <v>41741</v>
      </c>
      <c r="C15">
        <v>93285</v>
      </c>
    </row>
    <row r="16" spans="1:3" x14ac:dyDescent="0.45">
      <c r="A16" s="1">
        <v>41742</v>
      </c>
      <c r="B16" s="1">
        <v>41748</v>
      </c>
      <c r="C16">
        <v>214861</v>
      </c>
    </row>
    <row r="17" spans="1:3" x14ac:dyDescent="0.45">
      <c r="A17" s="1">
        <v>41749</v>
      </c>
      <c r="B17" s="1">
        <v>41755</v>
      </c>
      <c r="C17">
        <v>259962</v>
      </c>
    </row>
    <row r="18" spans="1:3" x14ac:dyDescent="0.45">
      <c r="A18" s="1">
        <v>41756</v>
      </c>
      <c r="B18" s="1">
        <v>41762</v>
      </c>
      <c r="C18">
        <v>230750</v>
      </c>
    </row>
    <row r="19" spans="1:3" x14ac:dyDescent="0.45">
      <c r="A19" s="1">
        <v>41763</v>
      </c>
      <c r="B19" s="1">
        <v>41769</v>
      </c>
      <c r="C19">
        <v>231455</v>
      </c>
    </row>
    <row r="20" spans="1:3" x14ac:dyDescent="0.45">
      <c r="A20" s="1">
        <v>41770</v>
      </c>
      <c r="B20" s="1">
        <v>41776</v>
      </c>
      <c r="C20">
        <v>251473</v>
      </c>
    </row>
    <row r="21" spans="1:3" x14ac:dyDescent="0.45">
      <c r="A21" s="1">
        <v>41777</v>
      </c>
      <c r="B21" s="1">
        <v>41783</v>
      </c>
      <c r="C21">
        <v>276523</v>
      </c>
    </row>
    <row r="22" spans="1:3" x14ac:dyDescent="0.45">
      <c r="A22" s="1">
        <v>41784</v>
      </c>
      <c r="B22" s="1">
        <v>41790</v>
      </c>
      <c r="C22">
        <v>278166</v>
      </c>
    </row>
    <row r="23" spans="1:3" x14ac:dyDescent="0.45">
      <c r="A23" s="1">
        <v>41791</v>
      </c>
      <c r="B23" s="1">
        <v>41797</v>
      </c>
      <c r="C23">
        <v>295520</v>
      </c>
    </row>
    <row r="24" spans="1:3" x14ac:dyDescent="0.45">
      <c r="A24" s="1">
        <v>41798</v>
      </c>
      <c r="B24" s="1">
        <v>41804</v>
      </c>
      <c r="C24">
        <v>309761</v>
      </c>
    </row>
    <row r="25" spans="1:3" x14ac:dyDescent="0.45">
      <c r="A25" s="1">
        <v>41805</v>
      </c>
      <c r="B25" s="1">
        <v>41811</v>
      </c>
      <c r="C25">
        <v>312522</v>
      </c>
    </row>
    <row r="26" spans="1:3" x14ac:dyDescent="0.45">
      <c r="A26" s="1">
        <v>41812</v>
      </c>
      <c r="B26" s="1">
        <v>41818</v>
      </c>
      <c r="C26">
        <v>292482</v>
      </c>
    </row>
    <row r="27" spans="1:3" x14ac:dyDescent="0.45">
      <c r="A27" s="1">
        <v>41819</v>
      </c>
      <c r="B27" s="1">
        <v>41825</v>
      </c>
      <c r="C27">
        <v>307043</v>
      </c>
    </row>
    <row r="28" spans="1:3" x14ac:dyDescent="0.45">
      <c r="A28" s="1">
        <v>41826</v>
      </c>
      <c r="B28" s="1">
        <v>41832</v>
      </c>
      <c r="C28">
        <v>309383</v>
      </c>
    </row>
    <row r="29" spans="1:3" x14ac:dyDescent="0.45">
      <c r="A29" s="1">
        <v>41833</v>
      </c>
      <c r="B29" s="1">
        <v>41839</v>
      </c>
      <c r="C29">
        <v>315872</v>
      </c>
    </row>
    <row r="30" spans="1:3" x14ac:dyDescent="0.45">
      <c r="A30" s="1">
        <v>41840</v>
      </c>
      <c r="B30" s="1">
        <v>41846</v>
      </c>
      <c r="C30">
        <v>304807</v>
      </c>
    </row>
    <row r="31" spans="1:3" x14ac:dyDescent="0.45">
      <c r="A31" s="1">
        <v>41847</v>
      </c>
      <c r="B31" s="1">
        <v>41853</v>
      </c>
      <c r="C31">
        <v>320050</v>
      </c>
    </row>
    <row r="32" spans="1:3" x14ac:dyDescent="0.45">
      <c r="A32" s="1">
        <v>41854</v>
      </c>
      <c r="B32" s="1">
        <v>41860</v>
      </c>
      <c r="C32">
        <v>334216</v>
      </c>
    </row>
    <row r="33" spans="1:3" x14ac:dyDescent="0.45">
      <c r="A33" s="1">
        <v>41861</v>
      </c>
      <c r="B33" s="1">
        <v>41867</v>
      </c>
      <c r="C33">
        <v>281362</v>
      </c>
    </row>
    <row r="34" spans="1:3" x14ac:dyDescent="0.45">
      <c r="A34" s="1">
        <v>41868</v>
      </c>
      <c r="B34" s="1">
        <v>41874</v>
      </c>
      <c r="C34">
        <v>276235</v>
      </c>
    </row>
    <row r="35" spans="1:3" x14ac:dyDescent="0.45">
      <c r="A35" s="1">
        <v>41875</v>
      </c>
      <c r="B35" s="1">
        <v>41881</v>
      </c>
      <c r="C35">
        <v>265626</v>
      </c>
    </row>
    <row r="36" spans="1:3" x14ac:dyDescent="0.45">
      <c r="A36" s="1">
        <v>41882</v>
      </c>
      <c r="B36" s="1">
        <v>41888</v>
      </c>
      <c r="C36">
        <v>256019</v>
      </c>
    </row>
    <row r="37" spans="1:3" x14ac:dyDescent="0.45">
      <c r="A37" s="1">
        <v>41889</v>
      </c>
      <c r="B37" s="1">
        <v>41895</v>
      </c>
      <c r="C37">
        <v>228484</v>
      </c>
    </row>
    <row r="38" spans="1:3" x14ac:dyDescent="0.45">
      <c r="A38" s="1">
        <v>41896</v>
      </c>
      <c r="B38" s="1">
        <v>41902</v>
      </c>
      <c r="C38">
        <v>202442</v>
      </c>
    </row>
    <row r="39" spans="1:3" x14ac:dyDescent="0.45">
      <c r="A39" s="1">
        <v>41903</v>
      </c>
      <c r="B39" s="1">
        <v>41909</v>
      </c>
      <c r="C39">
        <v>176298</v>
      </c>
    </row>
    <row r="40" spans="1:3" x14ac:dyDescent="0.45">
      <c r="A40" s="1">
        <v>41910</v>
      </c>
      <c r="B40" s="1">
        <v>41916</v>
      </c>
      <c r="C40">
        <v>164768</v>
      </c>
    </row>
    <row r="41" spans="1:3" x14ac:dyDescent="0.45">
      <c r="A41" s="1">
        <v>41917</v>
      </c>
      <c r="B41" s="1">
        <v>41923</v>
      </c>
      <c r="C41">
        <v>175150</v>
      </c>
    </row>
    <row r="42" spans="1:3" x14ac:dyDescent="0.45">
      <c r="A42" s="1">
        <v>41924</v>
      </c>
      <c r="B42" s="1">
        <v>41930</v>
      </c>
      <c r="C42">
        <v>175629</v>
      </c>
    </row>
    <row r="43" spans="1:3" x14ac:dyDescent="0.45">
      <c r="A43" s="1">
        <v>41931</v>
      </c>
      <c r="B43" s="1">
        <v>41937</v>
      </c>
      <c r="C43">
        <v>146133</v>
      </c>
    </row>
    <row r="44" spans="1:3" x14ac:dyDescent="0.45">
      <c r="A44" s="1">
        <v>41938</v>
      </c>
      <c r="B44" s="1">
        <v>41944</v>
      </c>
      <c r="C44">
        <v>135558</v>
      </c>
    </row>
    <row r="45" spans="1:3" x14ac:dyDescent="0.45">
      <c r="A45" s="1">
        <v>41945</v>
      </c>
      <c r="B45" s="1">
        <v>41951</v>
      </c>
      <c r="C45">
        <v>144159</v>
      </c>
    </row>
    <row r="46" spans="1:3" x14ac:dyDescent="0.45">
      <c r="A46" s="1">
        <v>41952</v>
      </c>
      <c r="B46" s="1">
        <v>41972</v>
      </c>
      <c r="C46">
        <v>322716</v>
      </c>
    </row>
    <row r="47" spans="1:3" x14ac:dyDescent="0.45">
      <c r="A47" s="1">
        <v>41973</v>
      </c>
      <c r="B47" s="1">
        <v>41979</v>
      </c>
      <c r="C47">
        <v>143894</v>
      </c>
    </row>
    <row r="48" spans="1:3" x14ac:dyDescent="0.45">
      <c r="A48" s="1">
        <v>41980</v>
      </c>
      <c r="B48" s="1">
        <v>41993</v>
      </c>
      <c r="C48">
        <v>269704</v>
      </c>
    </row>
    <row r="49" spans="1:3" x14ac:dyDescent="0.45">
      <c r="A49" s="1">
        <v>41994</v>
      </c>
      <c r="B49" s="1">
        <v>42007</v>
      </c>
      <c r="C49">
        <v>292618</v>
      </c>
    </row>
    <row r="50" spans="1:3" x14ac:dyDescent="0.45">
      <c r="A50" s="1">
        <v>42008</v>
      </c>
      <c r="B50" s="1">
        <v>42014</v>
      </c>
      <c r="C50">
        <v>139997</v>
      </c>
    </row>
    <row r="51" spans="1:3" x14ac:dyDescent="0.45">
      <c r="A51" s="1"/>
      <c r="C51">
        <f>SUM(C2:C50)</f>
        <v>10041910</v>
      </c>
    </row>
    <row r="53" spans="1:3" x14ac:dyDescent="0.45">
      <c r="A53" s="1"/>
      <c r="B53" s="1"/>
    </row>
    <row r="55" spans="1:3" x14ac:dyDescent="0.45">
      <c r="A55" s="1"/>
      <c r="B55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5"/>
  <sheetViews>
    <sheetView topLeftCell="B19" workbookViewId="0">
      <selection activeCell="C52" sqref="C52"/>
    </sheetView>
  </sheetViews>
  <sheetFormatPr defaultRowHeight="14.25" x14ac:dyDescent="0.45"/>
  <cols>
    <col min="1" max="1" width="15.265625" bestFit="1" customWidth="1"/>
    <col min="2" max="2" width="15.265625" customWidth="1"/>
  </cols>
  <sheetData>
    <row r="1" spans="1:16" x14ac:dyDescent="0.45">
      <c r="A1" t="s">
        <v>21</v>
      </c>
      <c r="B1" t="s">
        <v>26</v>
      </c>
      <c r="C1" t="s">
        <v>0</v>
      </c>
      <c r="D1" t="s">
        <v>25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</row>
    <row r="2" spans="1:16" x14ac:dyDescent="0.45">
      <c r="A2" s="1">
        <v>41644</v>
      </c>
      <c r="B2" s="1">
        <v>41650</v>
      </c>
      <c r="C2">
        <f>keywordsCleaned!C2/totalTweetsCleaned!$C2</f>
        <v>0</v>
      </c>
      <c r="D2">
        <f>keywordsCleaned!D2/totalTweetsCleaned!$C2</f>
        <v>0</v>
      </c>
      <c r="E2">
        <f>keywordsCleaned!E2/totalTweetsCleaned!$C2</f>
        <v>0</v>
      </c>
      <c r="F2">
        <f>keywordsCleaned!F2/totalTweetsCleaned!$C2</f>
        <v>4.7305479866787767E-5</v>
      </c>
      <c r="G2">
        <f>keywordsCleaned!G2/totalTweetsCleaned!$C2</f>
        <v>0</v>
      </c>
      <c r="H2">
        <f>keywordsCleaned!H2/totalTweetsCleaned!$C2</f>
        <v>0</v>
      </c>
      <c r="I2">
        <f>keywordsCleaned!I2/totalTweetsCleaned!$C2</f>
        <v>9.4610959733575534E-6</v>
      </c>
      <c r="J2">
        <f>keywordsCleaned!J2/totalTweetsCleaned!$C2</f>
        <v>0</v>
      </c>
      <c r="K2">
        <f>keywordsCleaned!K2/totalTweetsCleaned!$C2</f>
        <v>0</v>
      </c>
      <c r="L2">
        <f>keywordsCleaned!L2/totalTweetsCleaned!$C2</f>
        <v>0</v>
      </c>
      <c r="M2">
        <f>keywordsCleaned!M2/totalTweetsCleaned!$C2</f>
        <v>0</v>
      </c>
      <c r="N2">
        <f>keywordsCleaned!N2/totalTweetsCleaned!$C2</f>
        <v>2.838328792007266E-5</v>
      </c>
      <c r="O2">
        <f>keywordsCleaned!O2/totalTweetsCleaned!$C2</f>
        <v>3.1221616712079928E-4</v>
      </c>
      <c r="P2">
        <f>keywordsCleaned!P2/totalTweetsCleaned!$C2</f>
        <v>1.8922191946715107E-5</v>
      </c>
    </row>
    <row r="3" spans="1:16" x14ac:dyDescent="0.45">
      <c r="A3" s="1">
        <v>41651</v>
      </c>
      <c r="B3" s="1">
        <v>41657</v>
      </c>
      <c r="C3">
        <f>keywordsCleaned!C3/totalTweetsCleaned!$C3</f>
        <v>0</v>
      </c>
      <c r="D3">
        <f>keywordsCleaned!D3/totalTweetsCleaned!$C3</f>
        <v>0</v>
      </c>
      <c r="E3">
        <f>keywordsCleaned!E3/totalTweetsCleaned!$C3</f>
        <v>0</v>
      </c>
      <c r="F3">
        <f>keywordsCleaned!F3/totalTweetsCleaned!$C3</f>
        <v>7.115095564627302E-5</v>
      </c>
      <c r="G3">
        <f>keywordsCleaned!G3/totalTweetsCleaned!$C3</f>
        <v>0</v>
      </c>
      <c r="H3">
        <f>keywordsCleaned!H3/totalTweetsCleaned!$C3</f>
        <v>0</v>
      </c>
      <c r="I3">
        <f>keywordsCleaned!I3/totalTweetsCleaned!$C3</f>
        <v>8.8938694557841276E-6</v>
      </c>
      <c r="J3">
        <f>keywordsCleaned!J3/totalTweetsCleaned!$C3</f>
        <v>8.8938694557841276E-6</v>
      </c>
      <c r="K3">
        <f>keywordsCleaned!K3/totalTweetsCleaned!$C3</f>
        <v>0</v>
      </c>
      <c r="L3">
        <f>keywordsCleaned!L3/totalTweetsCleaned!$C3</f>
        <v>0</v>
      </c>
      <c r="M3">
        <f>keywordsCleaned!M3/totalTweetsCleaned!$C3</f>
        <v>0</v>
      </c>
      <c r="N3">
        <f>keywordsCleaned!N3/totalTweetsCleaned!$C3</f>
        <v>8.8938694557841276E-6</v>
      </c>
      <c r="O3">
        <f>keywordsCleaned!O3/totalTweetsCleaned!$C3</f>
        <v>2.6681608367352385E-4</v>
      </c>
      <c r="P3">
        <f>keywordsCleaned!P3/totalTweetsCleaned!$C3</f>
        <v>3.557547782313651E-5</v>
      </c>
    </row>
    <row r="4" spans="1:16" x14ac:dyDescent="0.45">
      <c r="A4" s="1">
        <v>41658</v>
      </c>
      <c r="B4" s="1">
        <v>41664</v>
      </c>
      <c r="C4">
        <f>keywordsCleaned!C4/totalTweetsCleaned!$C4</f>
        <v>0</v>
      </c>
      <c r="D4">
        <f>keywordsCleaned!D4/totalTweetsCleaned!$C4</f>
        <v>0</v>
      </c>
      <c r="E4">
        <f>keywordsCleaned!E4/totalTweetsCleaned!$C4</f>
        <v>0</v>
      </c>
      <c r="F4">
        <f>keywordsCleaned!F4/totalTweetsCleaned!$C4</f>
        <v>3.784008778900367E-5</v>
      </c>
      <c r="G4">
        <f>keywordsCleaned!G4/totalTweetsCleaned!$C4</f>
        <v>0</v>
      </c>
      <c r="H4">
        <f>keywordsCleaned!H4/totalTweetsCleaned!$C4</f>
        <v>0</v>
      </c>
      <c r="I4">
        <f>keywordsCleaned!I4/totalTweetsCleaned!$C4</f>
        <v>0</v>
      </c>
      <c r="J4">
        <f>keywordsCleaned!J4/totalTweetsCleaned!$C4</f>
        <v>9.4600219472509176E-6</v>
      </c>
      <c r="K4">
        <f>keywordsCleaned!K4/totalTweetsCleaned!$C4</f>
        <v>0</v>
      </c>
      <c r="L4">
        <f>keywordsCleaned!L4/totalTweetsCleaned!$C4</f>
        <v>0</v>
      </c>
      <c r="M4">
        <f>keywordsCleaned!M4/totalTweetsCleaned!$C4</f>
        <v>1.8920043894501835E-5</v>
      </c>
      <c r="N4">
        <f>keywordsCleaned!N4/totalTweetsCleaned!$C4</f>
        <v>0</v>
      </c>
      <c r="O4">
        <f>keywordsCleaned!O4/totalTweetsCleaned!$C4</f>
        <v>2.175805047867711E-4</v>
      </c>
      <c r="P4">
        <f>keywordsCleaned!P4/totalTweetsCleaned!$C4</f>
        <v>9.4600219472509176E-6</v>
      </c>
    </row>
    <row r="5" spans="1:16" x14ac:dyDescent="0.45">
      <c r="A5" s="1">
        <v>41665</v>
      </c>
      <c r="B5" s="1">
        <v>41671</v>
      </c>
      <c r="C5">
        <f>keywordsCleaned!C5/totalTweetsCleaned!$C5</f>
        <v>0</v>
      </c>
      <c r="D5">
        <f>keywordsCleaned!D5/totalTweetsCleaned!$C5</f>
        <v>0</v>
      </c>
      <c r="E5">
        <f>keywordsCleaned!E5/totalTweetsCleaned!$C5</f>
        <v>0</v>
      </c>
      <c r="F5">
        <f>keywordsCleaned!F5/totalTweetsCleaned!$C5</f>
        <v>2.0557731248779383E-5</v>
      </c>
      <c r="G5">
        <f>keywordsCleaned!G5/totalTweetsCleaned!$C5</f>
        <v>0</v>
      </c>
      <c r="H5">
        <f>keywordsCleaned!H5/totalTweetsCleaned!$C5</f>
        <v>0</v>
      </c>
      <c r="I5">
        <f>keywordsCleaned!I5/totalTweetsCleaned!$C5</f>
        <v>0</v>
      </c>
      <c r="J5">
        <f>keywordsCleaned!J5/totalTweetsCleaned!$C5</f>
        <v>2.0557731248779383E-5</v>
      </c>
      <c r="K5">
        <f>keywordsCleaned!K5/totalTweetsCleaned!$C5</f>
        <v>0</v>
      </c>
      <c r="L5">
        <f>keywordsCleaned!L5/totalTweetsCleaned!$C5</f>
        <v>0</v>
      </c>
      <c r="M5">
        <f>keywordsCleaned!M5/totalTweetsCleaned!$C5</f>
        <v>1.0278865624389692E-5</v>
      </c>
      <c r="N5">
        <f>keywordsCleaned!N5/totalTweetsCleaned!$C5</f>
        <v>1.0278865624389692E-5</v>
      </c>
      <c r="O5">
        <f>keywordsCleaned!O5/totalTweetsCleaned!$C5</f>
        <v>1.9529844686340416E-4</v>
      </c>
      <c r="P5">
        <f>keywordsCleaned!P5/totalTweetsCleaned!$C5</f>
        <v>5.1394328121948458E-5</v>
      </c>
    </row>
    <row r="6" spans="1:16" x14ac:dyDescent="0.45">
      <c r="A6" s="1">
        <v>41672</v>
      </c>
      <c r="B6" s="1">
        <v>41678</v>
      </c>
      <c r="C6">
        <f>keywordsCleaned!C6/totalTweetsCleaned!$C6</f>
        <v>0</v>
      </c>
      <c r="D6">
        <f>keywordsCleaned!D6/totalTweetsCleaned!$C6</f>
        <v>0</v>
      </c>
      <c r="E6">
        <f>keywordsCleaned!E6/totalTweetsCleaned!$C6</f>
        <v>0</v>
      </c>
      <c r="F6">
        <f>keywordsCleaned!F6/totalTweetsCleaned!$C6</f>
        <v>1.0205435414901977E-5</v>
      </c>
      <c r="G6">
        <f>keywordsCleaned!G6/totalTweetsCleaned!$C6</f>
        <v>1.0205435414901977E-5</v>
      </c>
      <c r="H6">
        <f>keywordsCleaned!H6/totalTweetsCleaned!$C6</f>
        <v>0</v>
      </c>
      <c r="I6">
        <f>keywordsCleaned!I6/totalTweetsCleaned!$C6</f>
        <v>2.0410870829803954E-5</v>
      </c>
      <c r="J6">
        <f>keywordsCleaned!J6/totalTweetsCleaned!$C6</f>
        <v>3.0616306244705931E-5</v>
      </c>
      <c r="K6">
        <f>keywordsCleaned!K6/totalTweetsCleaned!$C6</f>
        <v>0</v>
      </c>
      <c r="L6">
        <f>keywordsCleaned!L6/totalTweetsCleaned!$C6</f>
        <v>0</v>
      </c>
      <c r="M6">
        <f>keywordsCleaned!M6/totalTweetsCleaned!$C6</f>
        <v>3.0616306244705931E-5</v>
      </c>
      <c r="N6">
        <f>keywordsCleaned!N6/totalTweetsCleaned!$C6</f>
        <v>0</v>
      </c>
      <c r="O6">
        <f>keywordsCleaned!O6/totalTweetsCleaned!$C6</f>
        <v>2.4493044995764745E-4</v>
      </c>
      <c r="P6">
        <f>keywordsCleaned!P6/totalTweetsCleaned!$C6</f>
        <v>2.0410870829803954E-5</v>
      </c>
    </row>
    <row r="7" spans="1:16" x14ac:dyDescent="0.45">
      <c r="A7" s="1">
        <v>41679</v>
      </c>
      <c r="B7" s="1">
        <v>41685</v>
      </c>
      <c r="C7">
        <f>keywordsCleaned!C7/totalTweetsCleaned!$C7</f>
        <v>0</v>
      </c>
      <c r="D7">
        <f>keywordsCleaned!D7/totalTweetsCleaned!$C7</f>
        <v>0</v>
      </c>
      <c r="E7">
        <f>keywordsCleaned!E7/totalTweetsCleaned!$C7</f>
        <v>0</v>
      </c>
      <c r="F7">
        <f>keywordsCleaned!F7/totalTweetsCleaned!$C7</f>
        <v>0</v>
      </c>
      <c r="G7">
        <f>keywordsCleaned!G7/totalTweetsCleaned!$C7</f>
        <v>0</v>
      </c>
      <c r="H7">
        <f>keywordsCleaned!H7/totalTweetsCleaned!$C7</f>
        <v>0</v>
      </c>
      <c r="I7">
        <f>keywordsCleaned!I7/totalTweetsCleaned!$C7</f>
        <v>1.0618303832145853E-5</v>
      </c>
      <c r="J7">
        <f>keywordsCleaned!J7/totalTweetsCleaned!$C7</f>
        <v>1.0618303832145853E-5</v>
      </c>
      <c r="K7">
        <f>keywordsCleaned!K7/totalTweetsCleaned!$C7</f>
        <v>0</v>
      </c>
      <c r="L7">
        <f>keywordsCleaned!L7/totalTweetsCleaned!$C7</f>
        <v>0</v>
      </c>
      <c r="M7">
        <f>keywordsCleaned!M7/totalTweetsCleaned!$C7</f>
        <v>2.1236607664291706E-5</v>
      </c>
      <c r="N7">
        <f>keywordsCleaned!N7/totalTweetsCleaned!$C7</f>
        <v>2.1236607664291706E-5</v>
      </c>
      <c r="O7">
        <f>keywordsCleaned!O7/totalTweetsCleaned!$C7</f>
        <v>1.4865625365004194E-4</v>
      </c>
      <c r="P7">
        <f>keywordsCleaned!P7/totalTweetsCleaned!$C7</f>
        <v>2.1236607664291706E-5</v>
      </c>
    </row>
    <row r="8" spans="1:16" x14ac:dyDescent="0.45">
      <c r="A8" s="1">
        <v>41686</v>
      </c>
      <c r="B8" s="1">
        <v>41692</v>
      </c>
      <c r="C8">
        <f>keywordsCleaned!C8/totalTweetsCleaned!$C8</f>
        <v>0</v>
      </c>
      <c r="D8">
        <f>keywordsCleaned!D8/totalTweetsCleaned!$C8</f>
        <v>0</v>
      </c>
      <c r="E8">
        <f>keywordsCleaned!E8/totalTweetsCleaned!$C8</f>
        <v>0</v>
      </c>
      <c r="F8">
        <f>keywordsCleaned!F8/totalTweetsCleaned!$C8</f>
        <v>2.9187706138174602E-5</v>
      </c>
      <c r="G8">
        <f>keywordsCleaned!G8/totalTweetsCleaned!$C8</f>
        <v>0</v>
      </c>
      <c r="H8">
        <f>keywordsCleaned!H8/totalTweetsCleaned!$C8</f>
        <v>0</v>
      </c>
      <c r="I8">
        <f>keywordsCleaned!I8/totalTweetsCleaned!$C8</f>
        <v>9.729235379391533E-6</v>
      </c>
      <c r="J8">
        <f>keywordsCleaned!J8/totalTweetsCleaned!$C8</f>
        <v>0</v>
      </c>
      <c r="K8">
        <f>keywordsCleaned!K8/totalTweetsCleaned!$C8</f>
        <v>0</v>
      </c>
      <c r="L8">
        <f>keywordsCleaned!L8/totalTweetsCleaned!$C8</f>
        <v>0</v>
      </c>
      <c r="M8">
        <f>keywordsCleaned!M8/totalTweetsCleaned!$C8</f>
        <v>1.9458470758783066E-5</v>
      </c>
      <c r="N8">
        <f>keywordsCleaned!N8/totalTweetsCleaned!$C8</f>
        <v>0</v>
      </c>
      <c r="O8">
        <f>keywordsCleaned!O8/totalTweetsCleaned!$C8</f>
        <v>2.5296011986417988E-4</v>
      </c>
      <c r="P8">
        <f>keywordsCleaned!P8/totalTweetsCleaned!$C8</f>
        <v>2.9187706138174602E-5</v>
      </c>
    </row>
    <row r="9" spans="1:16" x14ac:dyDescent="0.45">
      <c r="A9" s="1">
        <v>41693</v>
      </c>
      <c r="B9" s="1">
        <v>41699</v>
      </c>
      <c r="C9">
        <f>keywordsCleaned!C9/totalTweetsCleaned!$C9</f>
        <v>0</v>
      </c>
      <c r="D9">
        <f>keywordsCleaned!D9/totalTweetsCleaned!$C9</f>
        <v>0</v>
      </c>
      <c r="E9">
        <f>keywordsCleaned!E9/totalTweetsCleaned!$C9</f>
        <v>0</v>
      </c>
      <c r="F9">
        <f>keywordsCleaned!F9/totalTweetsCleaned!$C9</f>
        <v>0</v>
      </c>
      <c r="G9">
        <f>keywordsCleaned!G9/totalTweetsCleaned!$C9</f>
        <v>0</v>
      </c>
      <c r="H9">
        <f>keywordsCleaned!H9/totalTweetsCleaned!$C9</f>
        <v>0</v>
      </c>
      <c r="I9">
        <f>keywordsCleaned!I9/totalTweetsCleaned!$C9</f>
        <v>0</v>
      </c>
      <c r="J9">
        <f>keywordsCleaned!J9/totalTweetsCleaned!$C9</f>
        <v>1.0028883183568677E-5</v>
      </c>
      <c r="K9">
        <f>keywordsCleaned!K9/totalTweetsCleaned!$C9</f>
        <v>0</v>
      </c>
      <c r="L9">
        <f>keywordsCleaned!L9/totalTweetsCleaned!$C9</f>
        <v>0</v>
      </c>
      <c r="M9">
        <f>keywordsCleaned!M9/totalTweetsCleaned!$C9</f>
        <v>0</v>
      </c>
      <c r="N9">
        <f>keywordsCleaned!N9/totalTweetsCleaned!$C9</f>
        <v>1.0028883183568677E-5</v>
      </c>
      <c r="O9">
        <f>keywordsCleaned!O9/totalTweetsCleaned!$C9</f>
        <v>2.4069319640564828E-4</v>
      </c>
      <c r="P9">
        <f>keywordsCleaned!P9/totalTweetsCleaned!$C9</f>
        <v>3.0086649550706035E-5</v>
      </c>
    </row>
    <row r="10" spans="1:16" x14ac:dyDescent="0.45">
      <c r="A10" s="1">
        <v>41700</v>
      </c>
      <c r="B10" s="1">
        <v>41706</v>
      </c>
      <c r="C10">
        <f>keywordsCleaned!C10/totalTweetsCleaned!$C10</f>
        <v>0</v>
      </c>
      <c r="D10">
        <f>keywordsCleaned!D10/totalTweetsCleaned!$C10</f>
        <v>0</v>
      </c>
      <c r="E10">
        <f>keywordsCleaned!E10/totalTweetsCleaned!$C10</f>
        <v>0</v>
      </c>
      <c r="F10">
        <f>keywordsCleaned!F10/totalTweetsCleaned!$C10</f>
        <v>2.0237794080445231E-5</v>
      </c>
      <c r="G10">
        <f>keywordsCleaned!G10/totalTweetsCleaned!$C10</f>
        <v>0</v>
      </c>
      <c r="H10">
        <f>keywordsCleaned!H10/totalTweetsCleaned!$C10</f>
        <v>0</v>
      </c>
      <c r="I10">
        <f>keywordsCleaned!I10/totalTweetsCleaned!$C10</f>
        <v>1.0118897040222616E-5</v>
      </c>
      <c r="J10">
        <f>keywordsCleaned!J10/totalTweetsCleaned!$C10</f>
        <v>1.0118897040222616E-5</v>
      </c>
      <c r="K10">
        <f>keywordsCleaned!K10/totalTweetsCleaned!$C10</f>
        <v>0</v>
      </c>
      <c r="L10">
        <f>keywordsCleaned!L10/totalTweetsCleaned!$C10</f>
        <v>0</v>
      </c>
      <c r="M10">
        <f>keywordsCleaned!M10/totalTweetsCleaned!$C10</f>
        <v>0</v>
      </c>
      <c r="N10">
        <f>keywordsCleaned!N10/totalTweetsCleaned!$C10</f>
        <v>1.0118897040222616E-5</v>
      </c>
      <c r="O10">
        <f>keywordsCleaned!O10/totalTweetsCleaned!$C10</f>
        <v>2.63091323045788E-4</v>
      </c>
      <c r="P10">
        <f>keywordsCleaned!P10/totalTweetsCleaned!$C10</f>
        <v>2.0237794080445231E-5</v>
      </c>
    </row>
    <row r="11" spans="1:16" x14ac:dyDescent="0.45">
      <c r="A11" s="1">
        <v>41707</v>
      </c>
      <c r="B11" s="1">
        <v>41713</v>
      </c>
      <c r="C11">
        <f>keywordsCleaned!C11/totalTweetsCleaned!$C11</f>
        <v>0</v>
      </c>
      <c r="D11">
        <f>keywordsCleaned!D11/totalTweetsCleaned!$C11</f>
        <v>0</v>
      </c>
      <c r="E11">
        <f>keywordsCleaned!E11/totalTweetsCleaned!$C11</f>
        <v>0</v>
      </c>
      <c r="F11">
        <f>keywordsCleaned!F11/totalTweetsCleaned!$C11</f>
        <v>1.0017831740498087E-5</v>
      </c>
      <c r="G11">
        <f>keywordsCleaned!G11/totalTweetsCleaned!$C11</f>
        <v>0</v>
      </c>
      <c r="H11">
        <f>keywordsCleaned!H11/totalTweetsCleaned!$C11</f>
        <v>0</v>
      </c>
      <c r="I11">
        <f>keywordsCleaned!I11/totalTweetsCleaned!$C11</f>
        <v>0</v>
      </c>
      <c r="J11">
        <f>keywordsCleaned!J11/totalTweetsCleaned!$C11</f>
        <v>0</v>
      </c>
      <c r="K11">
        <f>keywordsCleaned!K11/totalTweetsCleaned!$C11</f>
        <v>0</v>
      </c>
      <c r="L11">
        <f>keywordsCleaned!L11/totalTweetsCleaned!$C11</f>
        <v>0</v>
      </c>
      <c r="M11">
        <f>keywordsCleaned!M11/totalTweetsCleaned!$C11</f>
        <v>0</v>
      </c>
      <c r="N11">
        <f>keywordsCleaned!N11/totalTweetsCleaned!$C11</f>
        <v>0</v>
      </c>
      <c r="O11">
        <f>keywordsCleaned!O11/totalTweetsCleaned!$C11</f>
        <v>2.5044579351245216E-4</v>
      </c>
      <c r="P11">
        <f>keywordsCleaned!P11/totalTweetsCleaned!$C11</f>
        <v>2.0035663480996174E-5</v>
      </c>
    </row>
    <row r="12" spans="1:16" x14ac:dyDescent="0.45">
      <c r="A12" s="1">
        <v>41714</v>
      </c>
      <c r="B12" s="1">
        <v>41720</v>
      </c>
      <c r="C12">
        <f>keywordsCleaned!C12/totalTweetsCleaned!$C12</f>
        <v>0</v>
      </c>
      <c r="D12">
        <f>keywordsCleaned!D12/totalTweetsCleaned!$C12</f>
        <v>0</v>
      </c>
      <c r="E12">
        <f>keywordsCleaned!E12/totalTweetsCleaned!$C12</f>
        <v>0</v>
      </c>
      <c r="F12">
        <f>keywordsCleaned!F12/totalTweetsCleaned!$C12</f>
        <v>1.0385833722802098E-5</v>
      </c>
      <c r="G12">
        <f>keywordsCleaned!G12/totalTweetsCleaned!$C12</f>
        <v>0</v>
      </c>
      <c r="H12">
        <f>keywordsCleaned!H12/totalTweetsCleaned!$C12</f>
        <v>0</v>
      </c>
      <c r="I12">
        <f>keywordsCleaned!I12/totalTweetsCleaned!$C12</f>
        <v>0</v>
      </c>
      <c r="J12">
        <f>keywordsCleaned!J12/totalTweetsCleaned!$C12</f>
        <v>1.0385833722802098E-5</v>
      </c>
      <c r="K12">
        <f>keywordsCleaned!K12/totalTweetsCleaned!$C12</f>
        <v>0</v>
      </c>
      <c r="L12">
        <f>keywordsCleaned!L12/totalTweetsCleaned!$C12</f>
        <v>0</v>
      </c>
      <c r="M12">
        <f>keywordsCleaned!M12/totalTweetsCleaned!$C12</f>
        <v>0</v>
      </c>
      <c r="N12">
        <f>keywordsCleaned!N12/totalTweetsCleaned!$C12</f>
        <v>0</v>
      </c>
      <c r="O12">
        <f>keywordsCleaned!O12/totalTweetsCleaned!$C12</f>
        <v>3.3234667912966713E-4</v>
      </c>
      <c r="P12">
        <f>keywordsCleaned!P12/totalTweetsCleaned!$C12</f>
        <v>1.0385833722802098E-5</v>
      </c>
    </row>
    <row r="13" spans="1:16" x14ac:dyDescent="0.45">
      <c r="A13" s="1">
        <v>41721</v>
      </c>
      <c r="B13" s="1">
        <v>41727</v>
      </c>
      <c r="C13">
        <f>keywordsCleaned!C13/totalTweetsCleaned!$C13</f>
        <v>0</v>
      </c>
      <c r="D13">
        <f>keywordsCleaned!D13/totalTweetsCleaned!$C13</f>
        <v>0</v>
      </c>
      <c r="E13">
        <f>keywordsCleaned!E13/totalTweetsCleaned!$C13</f>
        <v>0</v>
      </c>
      <c r="F13">
        <f>keywordsCleaned!F13/totalTweetsCleaned!$C13</f>
        <v>4.1071978642571109E-5</v>
      </c>
      <c r="G13">
        <f>keywordsCleaned!G13/totalTweetsCleaned!$C13</f>
        <v>0</v>
      </c>
      <c r="H13">
        <f>keywordsCleaned!H13/totalTweetsCleaned!$C13</f>
        <v>0</v>
      </c>
      <c r="I13">
        <f>keywordsCleaned!I13/totalTweetsCleaned!$C13</f>
        <v>0</v>
      </c>
      <c r="J13">
        <f>keywordsCleaned!J13/totalTweetsCleaned!$C13</f>
        <v>3.080398398192833E-5</v>
      </c>
      <c r="K13">
        <f>keywordsCleaned!K13/totalTweetsCleaned!$C13</f>
        <v>0</v>
      </c>
      <c r="L13">
        <f>keywordsCleaned!L13/totalTweetsCleaned!$C13</f>
        <v>0</v>
      </c>
      <c r="M13">
        <f>keywordsCleaned!M13/totalTweetsCleaned!$C13</f>
        <v>0</v>
      </c>
      <c r="N13">
        <f>keywordsCleaned!N13/totalTweetsCleaned!$C13</f>
        <v>0</v>
      </c>
      <c r="O13">
        <f>keywordsCleaned!O13/totalTweetsCleaned!$C13</f>
        <v>2.3616387719478386E-4</v>
      </c>
      <c r="P13">
        <f>keywordsCleaned!P13/totalTweetsCleaned!$C13</f>
        <v>1.0267994660642777E-5</v>
      </c>
    </row>
    <row r="14" spans="1:16" x14ac:dyDescent="0.45">
      <c r="A14" s="1">
        <v>41728</v>
      </c>
      <c r="B14" s="1">
        <v>41734</v>
      </c>
      <c r="C14">
        <f>keywordsCleaned!C14/totalTweetsCleaned!$C14</f>
        <v>0</v>
      </c>
      <c r="D14">
        <f>keywordsCleaned!D14/totalTweetsCleaned!$C14</f>
        <v>0</v>
      </c>
      <c r="E14">
        <f>keywordsCleaned!E14/totalTweetsCleaned!$C14</f>
        <v>0</v>
      </c>
      <c r="F14">
        <f>keywordsCleaned!F14/totalTweetsCleaned!$C14</f>
        <v>1.0113473168955683E-5</v>
      </c>
      <c r="G14">
        <f>keywordsCleaned!G14/totalTweetsCleaned!$C14</f>
        <v>0</v>
      </c>
      <c r="H14">
        <f>keywordsCleaned!H14/totalTweetsCleaned!$C14</f>
        <v>0</v>
      </c>
      <c r="I14">
        <f>keywordsCleaned!I14/totalTweetsCleaned!$C14</f>
        <v>2.0226946337911367E-5</v>
      </c>
      <c r="J14">
        <f>keywordsCleaned!J14/totalTweetsCleaned!$C14</f>
        <v>1.0113473168955683E-5</v>
      </c>
      <c r="K14">
        <f>keywordsCleaned!K14/totalTweetsCleaned!$C14</f>
        <v>0</v>
      </c>
      <c r="L14">
        <f>keywordsCleaned!L14/totalTweetsCleaned!$C14</f>
        <v>0</v>
      </c>
      <c r="M14">
        <f>keywordsCleaned!M14/totalTweetsCleaned!$C14</f>
        <v>4.0453892675822734E-5</v>
      </c>
      <c r="N14">
        <f>keywordsCleaned!N14/totalTweetsCleaned!$C14</f>
        <v>0</v>
      </c>
      <c r="O14">
        <f>keywordsCleaned!O14/totalTweetsCleaned!$C14</f>
        <v>2.2249640971702502E-4</v>
      </c>
      <c r="P14">
        <f>keywordsCleaned!P14/totalTweetsCleaned!$C14</f>
        <v>3.0340419506867047E-5</v>
      </c>
    </row>
    <row r="15" spans="1:16" x14ac:dyDescent="0.45">
      <c r="A15" s="1">
        <v>41735</v>
      </c>
      <c r="B15" s="1">
        <v>41741</v>
      </c>
      <c r="C15">
        <f>keywordsCleaned!C15/totalTweetsCleaned!$C15</f>
        <v>0</v>
      </c>
      <c r="D15">
        <f>keywordsCleaned!D15/totalTweetsCleaned!$C15</f>
        <v>0</v>
      </c>
      <c r="E15">
        <f>keywordsCleaned!E15/totalTweetsCleaned!$C15</f>
        <v>0</v>
      </c>
      <c r="F15">
        <f>keywordsCleaned!F15/totalTweetsCleaned!$C15</f>
        <v>1.0719837058476712E-5</v>
      </c>
      <c r="G15">
        <f>keywordsCleaned!G15/totalTweetsCleaned!$C15</f>
        <v>0</v>
      </c>
      <c r="H15">
        <f>keywordsCleaned!H15/totalTweetsCleaned!$C15</f>
        <v>0</v>
      </c>
      <c r="I15">
        <f>keywordsCleaned!I15/totalTweetsCleaned!$C15</f>
        <v>0</v>
      </c>
      <c r="J15">
        <f>keywordsCleaned!J15/totalTweetsCleaned!$C15</f>
        <v>3.2159511175430132E-5</v>
      </c>
      <c r="K15">
        <f>keywordsCleaned!K15/totalTweetsCleaned!$C15</f>
        <v>0</v>
      </c>
      <c r="L15">
        <f>keywordsCleaned!L15/totalTweetsCleaned!$C15</f>
        <v>0</v>
      </c>
      <c r="M15">
        <f>keywordsCleaned!M15/totalTweetsCleaned!$C15</f>
        <v>2.1439674116953423E-5</v>
      </c>
      <c r="N15">
        <f>keywordsCleaned!N15/totalTweetsCleaned!$C15</f>
        <v>1.0719837058476712E-5</v>
      </c>
      <c r="O15">
        <f>keywordsCleaned!O15/totalTweetsCleaned!$C15</f>
        <v>2.0367690411105752E-4</v>
      </c>
      <c r="P15">
        <f>keywordsCleaned!P15/totalTweetsCleaned!$C15</f>
        <v>2.1439674116953423E-5</v>
      </c>
    </row>
    <row r="16" spans="1:16" x14ac:dyDescent="0.45">
      <c r="A16" s="1">
        <v>41742</v>
      </c>
      <c r="B16" s="1">
        <v>41748</v>
      </c>
      <c r="C16">
        <f>keywordsCleaned!C16/totalTweetsCleaned!$C16</f>
        <v>0</v>
      </c>
      <c r="D16">
        <f>keywordsCleaned!D16/totalTweetsCleaned!$C16</f>
        <v>0</v>
      </c>
      <c r="E16">
        <f>keywordsCleaned!E16/totalTweetsCleaned!$C16</f>
        <v>0</v>
      </c>
      <c r="F16">
        <f>keywordsCleaned!F16/totalTweetsCleaned!$C16</f>
        <v>2.327085883431614E-5</v>
      </c>
      <c r="G16">
        <f>keywordsCleaned!G16/totalTweetsCleaned!$C16</f>
        <v>0</v>
      </c>
      <c r="H16">
        <f>keywordsCleaned!H16/totalTweetsCleaned!$C16</f>
        <v>0</v>
      </c>
      <c r="I16">
        <f>keywordsCleaned!I16/totalTweetsCleaned!$C16</f>
        <v>4.6541717668632279E-6</v>
      </c>
      <c r="J16">
        <f>keywordsCleaned!J16/totalTweetsCleaned!$C16</f>
        <v>1.3962515300589684E-5</v>
      </c>
      <c r="K16">
        <f>keywordsCleaned!K16/totalTweetsCleaned!$C16</f>
        <v>0</v>
      </c>
      <c r="L16">
        <f>keywordsCleaned!L16/totalTweetsCleaned!$C16</f>
        <v>0</v>
      </c>
      <c r="M16">
        <f>keywordsCleaned!M16/totalTweetsCleaned!$C16</f>
        <v>1.3962515300589684E-5</v>
      </c>
      <c r="N16">
        <f>keywordsCleaned!N16/totalTweetsCleaned!$C16</f>
        <v>1.3962515300589684E-5</v>
      </c>
      <c r="O16">
        <f>keywordsCleaned!O16/totalTweetsCleaned!$C16</f>
        <v>1.1170012240471747E-4</v>
      </c>
      <c r="P16">
        <f>keywordsCleaned!P16/totalTweetsCleaned!$C16</f>
        <v>6.5158404736085184E-5</v>
      </c>
    </row>
    <row r="17" spans="1:16" x14ac:dyDescent="0.45">
      <c r="A17" s="1">
        <v>41749</v>
      </c>
      <c r="B17" s="1">
        <v>41755</v>
      </c>
      <c r="C17">
        <f>keywordsCleaned!C17/totalTweetsCleaned!$C17</f>
        <v>1.1540148175502573E-5</v>
      </c>
      <c r="D17">
        <f>keywordsCleaned!D17/totalTweetsCleaned!$C17</f>
        <v>1.1540148175502573E-5</v>
      </c>
      <c r="E17">
        <f>keywordsCleaned!E17/totalTweetsCleaned!$C17</f>
        <v>0</v>
      </c>
      <c r="F17">
        <f>keywordsCleaned!F17/totalTweetsCleaned!$C17</f>
        <v>4.2313876643509439E-5</v>
      </c>
      <c r="G17">
        <f>keywordsCleaned!G17/totalTweetsCleaned!$C17</f>
        <v>0</v>
      </c>
      <c r="H17">
        <f>keywordsCleaned!H17/totalTweetsCleaned!$C17</f>
        <v>0</v>
      </c>
      <c r="I17">
        <f>keywordsCleaned!I17/totalTweetsCleaned!$C17</f>
        <v>0</v>
      </c>
      <c r="J17">
        <f>keywordsCleaned!J17/totalTweetsCleaned!$C17</f>
        <v>3.0773728468006862E-5</v>
      </c>
      <c r="K17">
        <f>keywordsCleaned!K17/totalTweetsCleaned!$C17</f>
        <v>0</v>
      </c>
      <c r="L17">
        <f>keywordsCleaned!L17/totalTweetsCleaned!$C17</f>
        <v>0</v>
      </c>
      <c r="M17">
        <f>keywordsCleaned!M17/totalTweetsCleaned!$C17</f>
        <v>3.8467160585008577E-6</v>
      </c>
      <c r="N17">
        <f>keywordsCleaned!N17/totalTweetsCleaned!$C17</f>
        <v>1.9233580292504289E-5</v>
      </c>
      <c r="O17">
        <f>keywordsCleaned!O17/totalTweetsCleaned!$C17</f>
        <v>1.3848177810603089E-4</v>
      </c>
      <c r="P17">
        <f>keywordsCleaned!P17/totalTweetsCleaned!$C17</f>
        <v>4.2313876643509439E-5</v>
      </c>
    </row>
    <row r="18" spans="1:16" x14ac:dyDescent="0.45">
      <c r="A18" s="1">
        <v>41756</v>
      </c>
      <c r="B18" s="1">
        <v>41762</v>
      </c>
      <c r="C18">
        <f>keywordsCleaned!C18/totalTweetsCleaned!$C18</f>
        <v>4.3336944745395453E-6</v>
      </c>
      <c r="D18">
        <f>keywordsCleaned!D18/totalTweetsCleaned!$C18</f>
        <v>1.7334777898158181E-5</v>
      </c>
      <c r="E18">
        <f>keywordsCleaned!E18/totalTweetsCleaned!$C18</f>
        <v>0</v>
      </c>
      <c r="F18">
        <f>keywordsCleaned!F18/totalTweetsCleaned!$C18</f>
        <v>8.6673889490790907E-6</v>
      </c>
      <c r="G18">
        <f>keywordsCleaned!G18/totalTweetsCleaned!$C18</f>
        <v>0</v>
      </c>
      <c r="H18">
        <f>keywordsCleaned!H18/totalTweetsCleaned!$C18</f>
        <v>0</v>
      </c>
      <c r="I18">
        <f>keywordsCleaned!I18/totalTweetsCleaned!$C18</f>
        <v>8.6673889490790907E-6</v>
      </c>
      <c r="J18">
        <f>keywordsCleaned!J18/totalTweetsCleaned!$C18</f>
        <v>1.3001083423618634E-5</v>
      </c>
      <c r="K18">
        <f>keywordsCleaned!K18/totalTweetsCleaned!$C18</f>
        <v>0</v>
      </c>
      <c r="L18">
        <f>keywordsCleaned!L18/totalTweetsCleaned!$C18</f>
        <v>0</v>
      </c>
      <c r="M18">
        <f>keywordsCleaned!M18/totalTweetsCleaned!$C18</f>
        <v>4.3336944745395453E-6</v>
      </c>
      <c r="N18">
        <f>keywordsCleaned!N18/totalTweetsCleaned!$C18</f>
        <v>8.6673889490790907E-6</v>
      </c>
      <c r="O18">
        <f>keywordsCleaned!O18/totalTweetsCleaned!$C18</f>
        <v>2.0801733477789815E-4</v>
      </c>
      <c r="P18">
        <f>keywordsCleaned!P18/totalTweetsCleaned!$C18</f>
        <v>3.0335861321776814E-5</v>
      </c>
    </row>
    <row r="19" spans="1:16" x14ac:dyDescent="0.45">
      <c r="A19" s="1">
        <v>41763</v>
      </c>
      <c r="B19" s="1">
        <v>41769</v>
      </c>
      <c r="C19">
        <f>keywordsCleaned!C19/totalTweetsCleaned!$C19</f>
        <v>4.3204942645438637E-6</v>
      </c>
      <c r="D19">
        <f>keywordsCleaned!D19/totalTweetsCleaned!$C19</f>
        <v>2.1602471322719318E-5</v>
      </c>
      <c r="E19">
        <f>keywordsCleaned!E19/totalTweetsCleaned!$C19</f>
        <v>0</v>
      </c>
      <c r="F19">
        <f>keywordsCleaned!F19/totalTweetsCleaned!$C19</f>
        <v>8.6409885290877274E-6</v>
      </c>
      <c r="G19">
        <f>keywordsCleaned!G19/totalTweetsCleaned!$C19</f>
        <v>0</v>
      </c>
      <c r="H19">
        <f>keywordsCleaned!H19/totalTweetsCleaned!$C19</f>
        <v>0</v>
      </c>
      <c r="I19">
        <f>keywordsCleaned!I19/totalTweetsCleaned!$C19</f>
        <v>8.6409885290877274E-6</v>
      </c>
      <c r="J19">
        <f>keywordsCleaned!J19/totalTweetsCleaned!$C19</f>
        <v>1.7281977058175455E-5</v>
      </c>
      <c r="K19">
        <f>keywordsCleaned!K19/totalTweetsCleaned!$C19</f>
        <v>0</v>
      </c>
      <c r="L19">
        <f>keywordsCleaned!L19/totalTweetsCleaned!$C19</f>
        <v>0</v>
      </c>
      <c r="M19">
        <f>keywordsCleaned!M19/totalTweetsCleaned!$C19</f>
        <v>8.6409885290877274E-6</v>
      </c>
      <c r="N19">
        <f>keywordsCleaned!N19/totalTweetsCleaned!$C19</f>
        <v>8.6409885290877274E-6</v>
      </c>
      <c r="O19">
        <f>keywordsCleaned!O19/totalTweetsCleaned!$C19</f>
        <v>1.4689680499449138E-4</v>
      </c>
      <c r="P19">
        <f>keywordsCleaned!P19/totalTweetsCleaned!$C19</f>
        <v>3.4563954116350909E-5</v>
      </c>
    </row>
    <row r="20" spans="1:16" x14ac:dyDescent="0.45">
      <c r="A20" s="1">
        <v>41770</v>
      </c>
      <c r="B20" s="1">
        <v>41776</v>
      </c>
      <c r="C20">
        <f>keywordsCleaned!C20/totalTweetsCleaned!$C20</f>
        <v>3.9765700492697032E-6</v>
      </c>
      <c r="D20">
        <f>keywordsCleaned!D20/totalTweetsCleaned!$C20</f>
        <v>2.3859420295618217E-5</v>
      </c>
      <c r="E20">
        <f>keywordsCleaned!E20/totalTweetsCleaned!$C20</f>
        <v>0</v>
      </c>
      <c r="F20">
        <f>keywordsCleaned!F20/totalTweetsCleaned!$C20</f>
        <v>1.1929710147809109E-5</v>
      </c>
      <c r="G20">
        <f>keywordsCleaned!G20/totalTweetsCleaned!$C20</f>
        <v>0</v>
      </c>
      <c r="H20">
        <f>keywordsCleaned!H20/totalTweetsCleaned!$C20</f>
        <v>0</v>
      </c>
      <c r="I20">
        <f>keywordsCleaned!I20/totalTweetsCleaned!$C20</f>
        <v>7.9531400985394064E-6</v>
      </c>
      <c r="J20">
        <f>keywordsCleaned!J20/totalTweetsCleaned!$C20</f>
        <v>1.1929710147809109E-5</v>
      </c>
      <c r="K20">
        <f>keywordsCleaned!K20/totalTweetsCleaned!$C20</f>
        <v>0</v>
      </c>
      <c r="L20">
        <f>keywordsCleaned!L20/totalTweetsCleaned!$C20</f>
        <v>0</v>
      </c>
      <c r="M20">
        <f>keywordsCleaned!M20/totalTweetsCleaned!$C20</f>
        <v>1.1929710147809109E-5</v>
      </c>
      <c r="N20">
        <f>keywordsCleaned!N20/totalTweetsCleaned!$C20</f>
        <v>3.9765700492697032E-6</v>
      </c>
      <c r="O20">
        <f>keywordsCleaned!O20/totalTweetsCleaned!$C20</f>
        <v>1.6303937202005782E-4</v>
      </c>
      <c r="P20">
        <f>keywordsCleaned!P20/totalTweetsCleaned!$C20</f>
        <v>1.9882850246348513E-5</v>
      </c>
    </row>
    <row r="21" spans="1:16" x14ac:dyDescent="0.45">
      <c r="A21" s="1">
        <v>41777</v>
      </c>
      <c r="B21" s="1">
        <v>41783</v>
      </c>
      <c r="C21">
        <f>keywordsCleaned!C21/totalTweetsCleaned!$C21</f>
        <v>7.2326714233535732E-6</v>
      </c>
      <c r="D21">
        <f>keywordsCleaned!D21/totalTweetsCleaned!$C21</f>
        <v>2.8930685693414293E-5</v>
      </c>
      <c r="E21">
        <f>keywordsCleaned!E21/totalTweetsCleaned!$C21</f>
        <v>0</v>
      </c>
      <c r="F21">
        <f>keywordsCleaned!F21/totalTweetsCleaned!$C21</f>
        <v>1.8081678558383932E-5</v>
      </c>
      <c r="G21">
        <f>keywordsCleaned!G21/totalTweetsCleaned!$C21</f>
        <v>0</v>
      </c>
      <c r="H21">
        <f>keywordsCleaned!H21/totalTweetsCleaned!$C21</f>
        <v>0</v>
      </c>
      <c r="I21">
        <f>keywordsCleaned!I21/totalTweetsCleaned!$C21</f>
        <v>0</v>
      </c>
      <c r="J21">
        <f>keywordsCleaned!J21/totalTweetsCleaned!$C21</f>
        <v>2.1698014270060717E-5</v>
      </c>
      <c r="K21">
        <f>keywordsCleaned!K21/totalTweetsCleaned!$C21</f>
        <v>0</v>
      </c>
      <c r="L21">
        <f>keywordsCleaned!L21/totalTweetsCleaned!$C21</f>
        <v>0</v>
      </c>
      <c r="M21">
        <f>keywordsCleaned!M21/totalTweetsCleaned!$C21</f>
        <v>3.6163357116767866E-6</v>
      </c>
      <c r="N21">
        <f>keywordsCleaned!N21/totalTweetsCleaned!$C21</f>
        <v>0</v>
      </c>
      <c r="O21">
        <f>keywordsCleaned!O21/totalTweetsCleaned!$C21</f>
        <v>1.9166579271886967E-4</v>
      </c>
      <c r="P21">
        <f>keywordsCleaned!P21/totalTweetsCleaned!$C21</f>
        <v>3.9779692828444653E-5</v>
      </c>
    </row>
    <row r="22" spans="1:16" x14ac:dyDescent="0.45">
      <c r="A22" s="1">
        <v>41784</v>
      </c>
      <c r="B22" s="1">
        <v>41790</v>
      </c>
      <c r="C22">
        <f>keywordsCleaned!C22/totalTweetsCleaned!$C22</f>
        <v>5.3924634930221525E-5</v>
      </c>
      <c r="D22">
        <f>keywordsCleaned!D22/totalTweetsCleaned!$C22</f>
        <v>8.2684440226339672E-5</v>
      </c>
      <c r="E22">
        <f>keywordsCleaned!E22/totalTweetsCleaned!$C22</f>
        <v>0</v>
      </c>
      <c r="F22">
        <f>keywordsCleaned!F22/totalTweetsCleaned!$C22</f>
        <v>2.8759805296118147E-5</v>
      </c>
      <c r="G22">
        <f>keywordsCleaned!G22/totalTweetsCleaned!$C22</f>
        <v>0</v>
      </c>
      <c r="H22">
        <f>keywordsCleaned!H22/totalTweetsCleaned!$C22</f>
        <v>0</v>
      </c>
      <c r="I22">
        <f>keywordsCleaned!I22/totalTweetsCleaned!$C22</f>
        <v>3.5949756620147683E-6</v>
      </c>
      <c r="J22">
        <f>keywordsCleaned!J22/totalTweetsCleaned!$C22</f>
        <v>0</v>
      </c>
      <c r="K22">
        <f>keywordsCleaned!K22/totalTweetsCleaned!$C22</f>
        <v>0</v>
      </c>
      <c r="L22">
        <f>keywordsCleaned!L22/totalTweetsCleaned!$C22</f>
        <v>0</v>
      </c>
      <c r="M22">
        <f>keywordsCleaned!M22/totalTweetsCleaned!$C22</f>
        <v>7.1899513240295367E-6</v>
      </c>
      <c r="N22">
        <f>keywordsCleaned!N22/totalTweetsCleaned!$C22</f>
        <v>7.1899513240295367E-6</v>
      </c>
      <c r="O22">
        <f>keywordsCleaned!O22/totalTweetsCleaned!$C22</f>
        <v>2.1210356405887133E-4</v>
      </c>
      <c r="P22">
        <f>keywordsCleaned!P22/totalTweetsCleaned!$C22</f>
        <v>3.2354780958132915E-5</v>
      </c>
    </row>
    <row r="23" spans="1:16" x14ac:dyDescent="0.45">
      <c r="A23" s="1">
        <v>41791</v>
      </c>
      <c r="B23" s="1">
        <v>41797</v>
      </c>
      <c r="C23">
        <f>keywordsCleaned!C23/totalTweetsCleaned!$C23</f>
        <v>1.6919328641039524E-5</v>
      </c>
      <c r="D23">
        <f>keywordsCleaned!D23/totalTweetsCleaned!$C23</f>
        <v>9.4748240389821338E-5</v>
      </c>
      <c r="E23">
        <f>keywordsCleaned!E23/totalTweetsCleaned!$C23</f>
        <v>0</v>
      </c>
      <c r="F23">
        <f>keywordsCleaned!F23/totalTweetsCleaned!$C23</f>
        <v>3.0454791553871142E-5</v>
      </c>
      <c r="G23">
        <f>keywordsCleaned!G23/totalTweetsCleaned!$C23</f>
        <v>0</v>
      </c>
      <c r="H23">
        <f>keywordsCleaned!H23/totalTweetsCleaned!$C23</f>
        <v>0</v>
      </c>
      <c r="I23">
        <f>keywordsCleaned!I23/totalTweetsCleaned!$C23</f>
        <v>3.3838657282079048E-6</v>
      </c>
      <c r="J23">
        <f>keywordsCleaned!J23/totalTweetsCleaned!$C23</f>
        <v>1.0151597184623714E-5</v>
      </c>
      <c r="K23">
        <f>keywordsCleaned!K23/totalTweetsCleaned!$C23</f>
        <v>0</v>
      </c>
      <c r="L23">
        <f>keywordsCleaned!L23/totalTweetsCleaned!$C23</f>
        <v>0</v>
      </c>
      <c r="M23">
        <f>keywordsCleaned!M23/totalTweetsCleaned!$C23</f>
        <v>6.7677314564158095E-6</v>
      </c>
      <c r="N23">
        <f>keywordsCleaned!N23/totalTweetsCleaned!$C23</f>
        <v>1.6919328641039524E-5</v>
      </c>
      <c r="O23">
        <f>keywordsCleaned!O23/totalTweetsCleaned!$C23</f>
        <v>1.8611261505143475E-4</v>
      </c>
      <c r="P23">
        <f>keywordsCleaned!P23/totalTweetsCleaned!$C23</f>
        <v>1.0151597184623714E-5</v>
      </c>
    </row>
    <row r="24" spans="1:16" x14ac:dyDescent="0.45">
      <c r="A24" s="1">
        <v>41798</v>
      </c>
      <c r="B24" s="1">
        <v>41804</v>
      </c>
      <c r="C24">
        <f>keywordsCleaned!C24/totalTweetsCleaned!$C24</f>
        <v>6.4565907263987397E-6</v>
      </c>
      <c r="D24">
        <f>keywordsCleaned!D24/totalTweetsCleaned!$C24</f>
        <v>9.6848860895981095E-5</v>
      </c>
      <c r="E24">
        <f>keywordsCleaned!E24/totalTweetsCleaned!$C24</f>
        <v>0</v>
      </c>
      <c r="F24">
        <f>keywordsCleaned!F24/totalTweetsCleaned!$C24</f>
        <v>1.2913181452797479E-5</v>
      </c>
      <c r="G24">
        <f>keywordsCleaned!G24/totalTweetsCleaned!$C24</f>
        <v>0</v>
      </c>
      <c r="H24">
        <f>keywordsCleaned!H24/totalTweetsCleaned!$C24</f>
        <v>0</v>
      </c>
      <c r="I24">
        <f>keywordsCleaned!I24/totalTweetsCleaned!$C24</f>
        <v>3.2282953631993698E-6</v>
      </c>
      <c r="J24">
        <f>keywordsCleaned!J24/totalTweetsCleaned!$C24</f>
        <v>9.6848860895981095E-6</v>
      </c>
      <c r="K24">
        <f>keywordsCleaned!K24/totalTweetsCleaned!$C24</f>
        <v>0</v>
      </c>
      <c r="L24">
        <f>keywordsCleaned!L24/totalTweetsCleaned!$C24</f>
        <v>0</v>
      </c>
      <c r="M24">
        <f>keywordsCleaned!M24/totalTweetsCleaned!$C24</f>
        <v>9.6848860895981095E-6</v>
      </c>
      <c r="N24">
        <f>keywordsCleaned!N24/totalTweetsCleaned!$C24</f>
        <v>9.6848860895981095E-6</v>
      </c>
      <c r="O24">
        <f>keywordsCleaned!O24/totalTweetsCleaned!$C24</f>
        <v>1.8401283570236408E-4</v>
      </c>
      <c r="P24">
        <f>keywordsCleaned!P24/totalTweetsCleaned!$C24</f>
        <v>2.5826362905594959E-5</v>
      </c>
    </row>
    <row r="25" spans="1:16" x14ac:dyDescent="0.45">
      <c r="A25" s="1">
        <v>41805</v>
      </c>
      <c r="B25" s="1">
        <v>41811</v>
      </c>
      <c r="C25">
        <f>keywordsCleaned!C25/totalTweetsCleaned!$C25</f>
        <v>1.9198648415151573E-5</v>
      </c>
      <c r="D25">
        <f>keywordsCleaned!D25/totalTweetsCleaned!$C25</f>
        <v>1.1519189049090943E-4</v>
      </c>
      <c r="E25">
        <f>keywordsCleaned!E25/totalTweetsCleaned!$C25</f>
        <v>0</v>
      </c>
      <c r="F25">
        <f>keywordsCleaned!F25/totalTweetsCleaned!$C25</f>
        <v>2.8797972622727358E-5</v>
      </c>
      <c r="G25">
        <f>keywordsCleaned!G25/totalTweetsCleaned!$C25</f>
        <v>0</v>
      </c>
      <c r="H25">
        <f>keywordsCleaned!H25/totalTweetsCleaned!$C25</f>
        <v>0</v>
      </c>
      <c r="I25">
        <f>keywordsCleaned!I25/totalTweetsCleaned!$C25</f>
        <v>6.3995494717171911E-6</v>
      </c>
      <c r="J25">
        <f>keywordsCleaned!J25/totalTweetsCleaned!$C25</f>
        <v>9.5993242075757867E-6</v>
      </c>
      <c r="K25">
        <f>keywordsCleaned!K25/totalTweetsCleaned!$C25</f>
        <v>0</v>
      </c>
      <c r="L25">
        <f>keywordsCleaned!L25/totalTweetsCleaned!$C25</f>
        <v>0</v>
      </c>
      <c r="M25">
        <f>keywordsCleaned!M25/totalTweetsCleaned!$C25</f>
        <v>6.3995494717171911E-6</v>
      </c>
      <c r="N25">
        <f>keywordsCleaned!N25/totalTweetsCleaned!$C25</f>
        <v>3.1997747358585956E-6</v>
      </c>
      <c r="O25">
        <f>keywordsCleaned!O25/totalTweetsCleaned!$C25</f>
        <v>1.2159143996262663E-4</v>
      </c>
      <c r="P25">
        <f>keywordsCleaned!P25/totalTweetsCleaned!$C25</f>
        <v>1.2799098943434382E-5</v>
      </c>
    </row>
    <row r="26" spans="1:16" x14ac:dyDescent="0.45">
      <c r="A26" s="1">
        <v>41812</v>
      </c>
      <c r="B26" s="1">
        <v>41818</v>
      </c>
      <c r="C26">
        <f>keywordsCleaned!C26/totalTweetsCleaned!$C26</f>
        <v>3.7609152016192452E-5</v>
      </c>
      <c r="D26">
        <f>keywordsCleaned!D26/totalTweetsCleaned!$C26</f>
        <v>1.6069364952373138E-4</v>
      </c>
      <c r="E26">
        <f>keywordsCleaned!E26/totalTweetsCleaned!$C26</f>
        <v>0</v>
      </c>
      <c r="F26">
        <f>keywordsCleaned!F26/totalTweetsCleaned!$C26</f>
        <v>4.1028165835846311E-5</v>
      </c>
      <c r="G26">
        <f>keywordsCleaned!G26/totalTweetsCleaned!$C26</f>
        <v>0</v>
      </c>
      <c r="H26">
        <f>keywordsCleaned!H26/totalTweetsCleaned!$C26</f>
        <v>0</v>
      </c>
      <c r="I26">
        <f>keywordsCleaned!I26/totalTweetsCleaned!$C26</f>
        <v>6.8380276393077182E-6</v>
      </c>
      <c r="J26">
        <f>keywordsCleaned!J26/totalTweetsCleaned!$C26</f>
        <v>1.7095069098269297E-5</v>
      </c>
      <c r="K26">
        <f>keywordsCleaned!K26/totalTweetsCleaned!$C26</f>
        <v>0</v>
      </c>
      <c r="L26">
        <f>keywordsCleaned!L26/totalTweetsCleaned!$C26</f>
        <v>0</v>
      </c>
      <c r="M26">
        <f>keywordsCleaned!M26/totalTweetsCleaned!$C26</f>
        <v>2.0514082917923155E-5</v>
      </c>
      <c r="N26">
        <f>keywordsCleaned!N26/totalTweetsCleaned!$C26</f>
        <v>1.3676055278615436E-5</v>
      </c>
      <c r="O26">
        <f>keywordsCleaned!O26/totalTweetsCleaned!$C26</f>
        <v>1.5727463570407751E-4</v>
      </c>
      <c r="P26">
        <f>keywordsCleaned!P26/totalTweetsCleaned!$C26</f>
        <v>2.0514082917923155E-5</v>
      </c>
    </row>
    <row r="27" spans="1:16" x14ac:dyDescent="0.45">
      <c r="A27" s="1">
        <v>41819</v>
      </c>
      <c r="B27" s="1">
        <v>41825</v>
      </c>
      <c r="C27">
        <f>keywordsCleaned!C27/totalTweetsCleaned!$C27</f>
        <v>2.2798109711017676E-5</v>
      </c>
      <c r="D27">
        <f>keywordsCleaned!D27/totalTweetsCleaned!$C27</f>
        <v>1.7587113205642206E-4</v>
      </c>
      <c r="E27">
        <f>keywordsCleaned!E27/totalTweetsCleaned!$C27</f>
        <v>0</v>
      </c>
      <c r="F27">
        <f>keywordsCleaned!F27/totalTweetsCleaned!$C27</f>
        <v>3.2568728158596676E-5</v>
      </c>
      <c r="G27">
        <f>keywordsCleaned!G27/totalTweetsCleaned!$C27</f>
        <v>0</v>
      </c>
      <c r="H27">
        <f>keywordsCleaned!H27/totalTweetsCleaned!$C27</f>
        <v>0</v>
      </c>
      <c r="I27">
        <f>keywordsCleaned!I27/totalTweetsCleaned!$C27</f>
        <v>3.256872815859668E-6</v>
      </c>
      <c r="J27">
        <f>keywordsCleaned!J27/totalTweetsCleaned!$C27</f>
        <v>1.3027491263438672E-5</v>
      </c>
      <c r="K27">
        <f>keywordsCleaned!K27/totalTweetsCleaned!$C27</f>
        <v>0</v>
      </c>
      <c r="L27">
        <f>keywordsCleaned!L27/totalTweetsCleaned!$C27</f>
        <v>0</v>
      </c>
      <c r="M27">
        <f>keywordsCleaned!M27/totalTweetsCleaned!$C27</f>
        <v>1.3027491263438672E-5</v>
      </c>
      <c r="N27">
        <f>keywordsCleaned!N27/totalTweetsCleaned!$C27</f>
        <v>9.7706184475790044E-6</v>
      </c>
      <c r="O27">
        <f>keywordsCleaned!O27/totalTweetsCleaned!$C27</f>
        <v>1.4330240389782539E-4</v>
      </c>
      <c r="P27">
        <f>keywordsCleaned!P27/totalTweetsCleaned!$C27</f>
        <v>4.2339346606175682E-5</v>
      </c>
    </row>
    <row r="28" spans="1:16" x14ac:dyDescent="0.45">
      <c r="A28" s="1">
        <v>41826</v>
      </c>
      <c r="B28" s="1">
        <v>41832</v>
      </c>
      <c r="C28">
        <f>keywordsCleaned!C28/totalTweetsCleaned!$C28</f>
        <v>3.5554636162943666E-5</v>
      </c>
      <c r="D28">
        <f>keywordsCleaned!D28/totalTweetsCleaned!$C28</f>
        <v>2.100955773264853E-4</v>
      </c>
      <c r="E28">
        <f>keywordsCleaned!E28/totalTweetsCleaned!$C28</f>
        <v>0</v>
      </c>
      <c r="F28">
        <f>keywordsCleaned!F28/totalTweetsCleaned!$C28</f>
        <v>1.6161198255883485E-5</v>
      </c>
      <c r="G28">
        <f>keywordsCleaned!G28/totalTweetsCleaned!$C28</f>
        <v>0</v>
      </c>
      <c r="H28">
        <f>keywordsCleaned!H28/totalTweetsCleaned!$C28</f>
        <v>0</v>
      </c>
      <c r="I28">
        <f>keywordsCleaned!I28/totalTweetsCleaned!$C28</f>
        <v>0</v>
      </c>
      <c r="J28">
        <f>keywordsCleaned!J28/totalTweetsCleaned!$C28</f>
        <v>1.6161198255883485E-5</v>
      </c>
      <c r="K28">
        <f>keywordsCleaned!K28/totalTweetsCleaned!$C28</f>
        <v>0</v>
      </c>
      <c r="L28">
        <f>keywordsCleaned!L28/totalTweetsCleaned!$C28</f>
        <v>0</v>
      </c>
      <c r="M28">
        <f>keywordsCleaned!M28/totalTweetsCleaned!$C28</f>
        <v>9.6967189535300905E-6</v>
      </c>
      <c r="N28">
        <f>keywordsCleaned!N28/totalTweetsCleaned!$C28</f>
        <v>9.6967189535300905E-6</v>
      </c>
      <c r="O28">
        <f>keywordsCleaned!O28/totalTweetsCleaned!$C28</f>
        <v>1.7777318081471833E-4</v>
      </c>
      <c r="P28">
        <f>keywordsCleaned!P28/totalTweetsCleaned!$C28</f>
        <v>1.9393437907060181E-5</v>
      </c>
    </row>
    <row r="29" spans="1:16" x14ac:dyDescent="0.45">
      <c r="A29" s="1">
        <v>41833</v>
      </c>
      <c r="B29" s="1">
        <v>41839</v>
      </c>
      <c r="C29">
        <f>keywordsCleaned!C29/totalTweetsCleaned!$C29</f>
        <v>1.487944483841556E-4</v>
      </c>
      <c r="D29">
        <f>keywordsCleaned!D29/totalTweetsCleaned!$C29</f>
        <v>3.5457400466011547E-4</v>
      </c>
      <c r="E29">
        <f>keywordsCleaned!E29/totalTweetsCleaned!$C29</f>
        <v>0</v>
      </c>
      <c r="F29">
        <f>keywordsCleaned!F29/totalTweetsCleaned!$C29</f>
        <v>3.4824232600547056E-5</v>
      </c>
      <c r="G29">
        <f>keywordsCleaned!G29/totalTweetsCleaned!$C29</f>
        <v>0</v>
      </c>
      <c r="H29">
        <f>keywordsCleaned!H29/totalTweetsCleaned!$C29</f>
        <v>0</v>
      </c>
      <c r="I29">
        <f>keywordsCleaned!I29/totalTweetsCleaned!$C29</f>
        <v>3.1658393273224598E-6</v>
      </c>
      <c r="J29">
        <f>keywordsCleaned!J29/totalTweetsCleaned!$C29</f>
        <v>1.2663357309289839E-5</v>
      </c>
      <c r="K29">
        <f>keywordsCleaned!K29/totalTweetsCleaned!$C29</f>
        <v>0</v>
      </c>
      <c r="L29">
        <f>keywordsCleaned!L29/totalTweetsCleaned!$C29</f>
        <v>0</v>
      </c>
      <c r="M29">
        <f>keywordsCleaned!M29/totalTweetsCleaned!$C29</f>
        <v>2.2160875291257217E-5</v>
      </c>
      <c r="N29">
        <f>keywordsCleaned!N29/totalTweetsCleaned!$C29</f>
        <v>3.1658393273224598E-6</v>
      </c>
      <c r="O29">
        <f>keywordsCleaned!O29/totalTweetsCleaned!$C29</f>
        <v>1.8995035963934758E-4</v>
      </c>
      <c r="P29">
        <f>keywordsCleaned!P29/totalTweetsCleaned!$C29</f>
        <v>5.0653429237159357E-5</v>
      </c>
    </row>
    <row r="30" spans="1:16" x14ac:dyDescent="0.45">
      <c r="A30" s="1">
        <v>41840</v>
      </c>
      <c r="B30" s="1">
        <v>41846</v>
      </c>
      <c r="C30">
        <f>keywordsCleaned!C30/totalTweetsCleaned!$C30</f>
        <v>1.5747669836978809E-4</v>
      </c>
      <c r="D30">
        <f>keywordsCleaned!D30/totalTweetsCleaned!$C30</f>
        <v>5.249223278992937E-4</v>
      </c>
      <c r="E30">
        <f>keywordsCleaned!E30/totalTweetsCleaned!$C30</f>
        <v>0</v>
      </c>
      <c r="F30">
        <f>keywordsCleaned!F30/totalTweetsCleaned!$C30</f>
        <v>4.9211468240558781E-5</v>
      </c>
      <c r="G30">
        <f>keywordsCleaned!G30/totalTweetsCleaned!$C30</f>
        <v>0</v>
      </c>
      <c r="H30">
        <f>keywordsCleaned!H30/totalTweetsCleaned!$C30</f>
        <v>0</v>
      </c>
      <c r="I30">
        <f>keywordsCleaned!I30/totalTweetsCleaned!$C30</f>
        <v>3.2807645493705854E-6</v>
      </c>
      <c r="J30">
        <f>keywordsCleaned!J30/totalTweetsCleaned!$C30</f>
        <v>3.2807645493705854E-6</v>
      </c>
      <c r="K30">
        <f>keywordsCleaned!K30/totalTweetsCleaned!$C30</f>
        <v>0</v>
      </c>
      <c r="L30">
        <f>keywordsCleaned!L30/totalTweetsCleaned!$C30</f>
        <v>0</v>
      </c>
      <c r="M30">
        <f>keywordsCleaned!M30/totalTweetsCleaned!$C30</f>
        <v>1.6403822746852928E-5</v>
      </c>
      <c r="N30">
        <f>keywordsCleaned!N30/totalTweetsCleaned!$C30</f>
        <v>3.2807645493705854E-6</v>
      </c>
      <c r="O30">
        <f>keywordsCleaned!O30/totalTweetsCleaned!$C30</f>
        <v>1.8700357931412335E-4</v>
      </c>
      <c r="P30">
        <f>keywordsCleaned!P30/totalTweetsCleaned!$C30</f>
        <v>1.3123058197482342E-5</v>
      </c>
    </row>
    <row r="31" spans="1:16" x14ac:dyDescent="0.45">
      <c r="A31" s="1">
        <v>41847</v>
      </c>
      <c r="B31" s="1">
        <v>41853</v>
      </c>
      <c r="C31">
        <f>keywordsCleaned!C31/totalTweetsCleaned!$C31</f>
        <v>1.7184814872676146E-4</v>
      </c>
      <c r="D31">
        <f>keywordsCleaned!D31/totalTweetsCleaned!$C31</f>
        <v>6.7177003593188564E-4</v>
      </c>
      <c r="E31">
        <f>keywordsCleaned!E31/totalTweetsCleaned!$C31</f>
        <v>0</v>
      </c>
      <c r="F31">
        <f>keywordsCleaned!F31/totalTweetsCleaned!$C31</f>
        <v>3.1245117950320263E-5</v>
      </c>
      <c r="G31">
        <f>keywordsCleaned!G31/totalTweetsCleaned!$C31</f>
        <v>0</v>
      </c>
      <c r="H31">
        <f>keywordsCleaned!H31/totalTweetsCleaned!$C31</f>
        <v>0</v>
      </c>
      <c r="I31">
        <f>keywordsCleaned!I31/totalTweetsCleaned!$C31</f>
        <v>3.1245117950320263E-6</v>
      </c>
      <c r="J31">
        <f>keywordsCleaned!J31/totalTweetsCleaned!$C31</f>
        <v>1.8747070770192158E-5</v>
      </c>
      <c r="K31">
        <f>keywordsCleaned!K31/totalTweetsCleaned!$C31</f>
        <v>0</v>
      </c>
      <c r="L31">
        <f>keywordsCleaned!L31/totalTweetsCleaned!$C31</f>
        <v>0</v>
      </c>
      <c r="M31">
        <f>keywordsCleaned!M31/totalTweetsCleaned!$C31</f>
        <v>3.1245117950320263E-5</v>
      </c>
      <c r="N31">
        <f>keywordsCleaned!N31/totalTweetsCleaned!$C31</f>
        <v>1.2498047180128105E-5</v>
      </c>
      <c r="O31">
        <f>keywordsCleaned!O31/totalTweetsCleaned!$C31</f>
        <v>1.3747851898140916E-4</v>
      </c>
      <c r="P31">
        <f>keywordsCleaned!P31/totalTweetsCleaned!$C31</f>
        <v>3.1245117950320263E-5</v>
      </c>
    </row>
    <row r="32" spans="1:16" x14ac:dyDescent="0.45">
      <c r="A32" s="1">
        <v>41854</v>
      </c>
      <c r="B32" s="1">
        <v>41860</v>
      </c>
      <c r="C32">
        <f>keywordsCleaned!C32/totalTweetsCleaned!$C32</f>
        <v>1.4661177202767074E-4</v>
      </c>
      <c r="D32">
        <f>keywordsCleaned!D32/totalTweetsCleaned!$C32</f>
        <v>7.8990832276132805E-4</v>
      </c>
      <c r="E32">
        <f>keywordsCleaned!E32/totalTweetsCleaned!$C32</f>
        <v>0</v>
      </c>
      <c r="F32">
        <f>keywordsCleaned!F32/totalTweetsCleaned!$C32</f>
        <v>1.1968307920626181E-5</v>
      </c>
      <c r="G32">
        <f>keywordsCleaned!G32/totalTweetsCleaned!$C32</f>
        <v>0</v>
      </c>
      <c r="H32">
        <f>keywordsCleaned!H32/totalTweetsCleaned!$C32</f>
        <v>2.9920769801565453E-6</v>
      </c>
      <c r="I32">
        <f>keywordsCleaned!I32/totalTweetsCleaned!$C32</f>
        <v>8.9762309404696371E-6</v>
      </c>
      <c r="J32">
        <f>keywordsCleaned!J32/totalTweetsCleaned!$C32</f>
        <v>2.0944538861095818E-5</v>
      </c>
      <c r="K32">
        <f>keywordsCleaned!K32/totalTweetsCleaned!$C32</f>
        <v>0</v>
      </c>
      <c r="L32">
        <f>keywordsCleaned!L32/totalTweetsCleaned!$C32</f>
        <v>0</v>
      </c>
      <c r="M32">
        <f>keywordsCleaned!M32/totalTweetsCleaned!$C32</f>
        <v>3.2912846781721998E-5</v>
      </c>
      <c r="N32">
        <f>keywordsCleaned!N32/totalTweetsCleaned!$C32</f>
        <v>0</v>
      </c>
      <c r="O32">
        <f>keywordsCleaned!O32/totalTweetsCleaned!$C32</f>
        <v>1.5858007994829691E-4</v>
      </c>
      <c r="P32">
        <f>keywordsCleaned!P32/totalTweetsCleaned!$C32</f>
        <v>3.5904923761878549E-5</v>
      </c>
    </row>
    <row r="33" spans="1:16" x14ac:dyDescent="0.45">
      <c r="A33" s="1">
        <v>41861</v>
      </c>
      <c r="B33" s="1">
        <v>41867</v>
      </c>
      <c r="C33">
        <f>keywordsCleaned!C33/totalTweetsCleaned!$C33</f>
        <v>1.3861146849965524E-4</v>
      </c>
      <c r="D33">
        <f>keywordsCleaned!D33/totalTweetsCleaned!$C33</f>
        <v>1.0769044860357831E-3</v>
      </c>
      <c r="E33">
        <f>keywordsCleaned!E33/totalTweetsCleaned!$C33</f>
        <v>0</v>
      </c>
      <c r="F33">
        <f>keywordsCleaned!F33/totalTweetsCleaned!$C33</f>
        <v>3.5541402179398783E-5</v>
      </c>
      <c r="G33">
        <f>keywordsCleaned!G33/totalTweetsCleaned!$C33</f>
        <v>0</v>
      </c>
      <c r="H33">
        <f>keywordsCleaned!H33/totalTweetsCleaned!$C33</f>
        <v>0</v>
      </c>
      <c r="I33">
        <f>keywordsCleaned!I33/totalTweetsCleaned!$C33</f>
        <v>0</v>
      </c>
      <c r="J33">
        <f>keywordsCleaned!J33/totalTweetsCleaned!$C33</f>
        <v>2.1324841307639268E-5</v>
      </c>
      <c r="K33">
        <f>keywordsCleaned!K33/totalTweetsCleaned!$C33</f>
        <v>0</v>
      </c>
      <c r="L33">
        <f>keywordsCleaned!L33/totalTweetsCleaned!$C33</f>
        <v>0</v>
      </c>
      <c r="M33">
        <f>keywordsCleaned!M33/totalTweetsCleaned!$C33</f>
        <v>4.2649682615278536E-5</v>
      </c>
      <c r="N33">
        <f>keywordsCleaned!N33/totalTweetsCleaned!$C33</f>
        <v>1.0662420653819634E-5</v>
      </c>
      <c r="O33">
        <f>keywordsCleaned!O33/totalTweetsCleaned!$C33</f>
        <v>1.9547771198669329E-4</v>
      </c>
      <c r="P33">
        <f>keywordsCleaned!P33/totalTweetsCleaned!$C33</f>
        <v>2.4878981525579148E-5</v>
      </c>
    </row>
    <row r="34" spans="1:16" x14ac:dyDescent="0.45">
      <c r="A34" s="1">
        <v>41868</v>
      </c>
      <c r="B34" s="1">
        <v>41874</v>
      </c>
      <c r="C34">
        <f>keywordsCleaned!C34/totalTweetsCleaned!$C34</f>
        <v>1.8462540952449906E-4</v>
      </c>
      <c r="D34">
        <f>keywordsCleaned!D34/totalTweetsCleaned!$C34</f>
        <v>1.2815175484641699E-3</v>
      </c>
      <c r="E34">
        <f>keywordsCleaned!E34/totalTweetsCleaned!$C34</f>
        <v>0</v>
      </c>
      <c r="F34">
        <f>keywordsCleaned!F34/totalTweetsCleaned!$C34</f>
        <v>1.0860318207323475E-5</v>
      </c>
      <c r="G34">
        <f>keywordsCleaned!G34/totalTweetsCleaned!$C34</f>
        <v>0</v>
      </c>
      <c r="H34">
        <f>keywordsCleaned!H34/totalTweetsCleaned!$C34</f>
        <v>0</v>
      </c>
      <c r="I34">
        <f>keywordsCleaned!I34/totalTweetsCleaned!$C34</f>
        <v>0</v>
      </c>
      <c r="J34">
        <f>keywordsCleaned!J34/totalTweetsCleaned!$C34</f>
        <v>7.2402121382156499E-6</v>
      </c>
      <c r="K34">
        <f>keywordsCleaned!K34/totalTweetsCleaned!$C34</f>
        <v>0</v>
      </c>
      <c r="L34">
        <f>keywordsCleaned!L34/totalTweetsCleaned!$C34</f>
        <v>0</v>
      </c>
      <c r="M34">
        <f>keywordsCleaned!M34/totalTweetsCleaned!$C34</f>
        <v>2.172063641464695E-5</v>
      </c>
      <c r="N34">
        <f>keywordsCleaned!N34/totalTweetsCleaned!$C34</f>
        <v>7.2402121382156499E-6</v>
      </c>
      <c r="O34">
        <f>keywordsCleaned!O34/totalTweetsCleaned!$C34</f>
        <v>2.172063641464695E-4</v>
      </c>
      <c r="P34">
        <f>keywordsCleaned!P34/totalTweetsCleaned!$C34</f>
        <v>3.6201060691078249E-5</v>
      </c>
    </row>
    <row r="35" spans="1:16" x14ac:dyDescent="0.45">
      <c r="A35" s="1">
        <v>41875</v>
      </c>
      <c r="B35" s="1">
        <v>41881</v>
      </c>
      <c r="C35">
        <f>keywordsCleaned!C35/totalTweetsCleaned!$C35</f>
        <v>1.9576396888858772E-4</v>
      </c>
      <c r="D35">
        <f>keywordsCleaned!D35/totalTweetsCleaned!$C35</f>
        <v>1.5284648340147425E-3</v>
      </c>
      <c r="E35">
        <f>keywordsCleaned!E35/totalTweetsCleaned!$C35</f>
        <v>0</v>
      </c>
      <c r="F35">
        <f>keywordsCleaned!F35/totalTweetsCleaned!$C35</f>
        <v>5.2705683931542847E-5</v>
      </c>
      <c r="G35">
        <f>keywordsCleaned!G35/totalTweetsCleaned!$C35</f>
        <v>0</v>
      </c>
      <c r="H35">
        <f>keywordsCleaned!H35/totalTweetsCleaned!$C35</f>
        <v>0</v>
      </c>
      <c r="I35">
        <f>keywordsCleaned!I35/totalTweetsCleaned!$C35</f>
        <v>7.5293834187918353E-6</v>
      </c>
      <c r="J35">
        <f>keywordsCleaned!J35/totalTweetsCleaned!$C35</f>
        <v>1.1294075128187753E-5</v>
      </c>
      <c r="K35">
        <f>keywordsCleaned!K35/totalTweetsCleaned!$C35</f>
        <v>0</v>
      </c>
      <c r="L35">
        <f>keywordsCleaned!L35/totalTweetsCleaned!$C35</f>
        <v>0</v>
      </c>
      <c r="M35">
        <f>keywordsCleaned!M35/totalTweetsCleaned!$C35</f>
        <v>3.7646917093959176E-5</v>
      </c>
      <c r="N35">
        <f>keywordsCleaned!N35/totalTweetsCleaned!$C35</f>
        <v>3.7646917093959176E-6</v>
      </c>
      <c r="O35">
        <f>keywordsCleaned!O35/totalTweetsCleaned!$C35</f>
        <v>1.7694051034160814E-4</v>
      </c>
      <c r="P35">
        <f>keywordsCleaned!P35/totalTweetsCleaned!$C35</f>
        <v>1.8823458546979588E-5</v>
      </c>
    </row>
    <row r="36" spans="1:16" x14ac:dyDescent="0.45">
      <c r="A36" s="1">
        <v>41882</v>
      </c>
      <c r="B36" s="1">
        <v>41888</v>
      </c>
      <c r="C36">
        <f>keywordsCleaned!C36/totalTweetsCleaned!$C36</f>
        <v>3.2028872857092636E-4</v>
      </c>
      <c r="D36">
        <f>keywordsCleaned!D36/totalTweetsCleaned!$C36</f>
        <v>1.9061085310074642E-3</v>
      </c>
      <c r="E36">
        <f>keywordsCleaned!E36/totalTweetsCleaned!$C36</f>
        <v>0</v>
      </c>
      <c r="F36">
        <f>keywordsCleaned!F36/totalTweetsCleaned!$C36</f>
        <v>4.2965561149758414E-5</v>
      </c>
      <c r="G36">
        <f>keywordsCleaned!G36/totalTweetsCleaned!$C36</f>
        <v>0</v>
      </c>
      <c r="H36">
        <f>keywordsCleaned!H36/totalTweetsCleaned!$C36</f>
        <v>0</v>
      </c>
      <c r="I36">
        <f>keywordsCleaned!I36/totalTweetsCleaned!$C36</f>
        <v>1.1717880313570478E-5</v>
      </c>
      <c r="J36">
        <f>keywordsCleaned!J36/totalTweetsCleaned!$C36</f>
        <v>7.8119202090469845E-6</v>
      </c>
      <c r="K36">
        <f>keywordsCleaned!K36/totalTweetsCleaned!$C36</f>
        <v>0</v>
      </c>
      <c r="L36">
        <f>keywordsCleaned!L36/totalTweetsCleaned!$C36</f>
        <v>0</v>
      </c>
      <c r="M36">
        <f>keywordsCleaned!M36/totalTweetsCleaned!$C36</f>
        <v>6.2495361672375876E-5</v>
      </c>
      <c r="N36">
        <f>keywordsCleaned!N36/totalTweetsCleaned!$C36</f>
        <v>0</v>
      </c>
      <c r="O36">
        <f>keywordsCleaned!O36/totalTweetsCleaned!$C36</f>
        <v>2.2263972595783907E-4</v>
      </c>
      <c r="P36">
        <f>keywordsCleaned!P36/totalTweetsCleaned!$C36</f>
        <v>3.1247680836187938E-5</v>
      </c>
    </row>
    <row r="37" spans="1:16" x14ac:dyDescent="0.45">
      <c r="A37" s="1">
        <v>41889</v>
      </c>
      <c r="B37" s="1">
        <v>41895</v>
      </c>
      <c r="C37">
        <f>keywordsCleaned!C37/totalTweetsCleaned!$C37</f>
        <v>3.7639397069379036E-4</v>
      </c>
      <c r="D37">
        <f>keywordsCleaned!D37/totalTweetsCleaned!$C37</f>
        <v>2.512210920677159E-3</v>
      </c>
      <c r="E37">
        <f>keywordsCleaned!E37/totalTweetsCleaned!$C37</f>
        <v>0</v>
      </c>
      <c r="F37">
        <f>keywordsCleaned!F37/totalTweetsCleaned!$C37</f>
        <v>6.1273437089686799E-5</v>
      </c>
      <c r="G37">
        <f>keywordsCleaned!G37/totalTweetsCleaned!$C37</f>
        <v>0</v>
      </c>
      <c r="H37">
        <f>keywordsCleaned!H37/totalTweetsCleaned!$C37</f>
        <v>0</v>
      </c>
      <c r="I37">
        <f>keywordsCleaned!I37/totalTweetsCleaned!$C37</f>
        <v>0</v>
      </c>
      <c r="J37">
        <f>keywordsCleaned!J37/totalTweetsCleaned!$C37</f>
        <v>8.753348155669544E-6</v>
      </c>
      <c r="K37">
        <f>keywordsCleaned!K37/totalTweetsCleaned!$C37</f>
        <v>0</v>
      </c>
      <c r="L37">
        <f>keywordsCleaned!L37/totalTweetsCleaned!$C37</f>
        <v>0</v>
      </c>
      <c r="M37">
        <f>keywordsCleaned!M37/totalTweetsCleaned!$C37</f>
        <v>7.0026785245356352E-5</v>
      </c>
      <c r="N37">
        <f>keywordsCleaned!N37/totalTweetsCleaned!$C37</f>
        <v>1.3130022233504315E-5</v>
      </c>
      <c r="O37">
        <f>keywordsCleaned!O37/totalTweetsCleaned!$C37</f>
        <v>2.8448381505926019E-4</v>
      </c>
      <c r="P37">
        <f>keywordsCleaned!P37/totalTweetsCleaned!$C37</f>
        <v>3.9390066700512945E-5</v>
      </c>
    </row>
    <row r="38" spans="1:16" x14ac:dyDescent="0.45">
      <c r="A38" s="1">
        <v>41896</v>
      </c>
      <c r="B38" s="1">
        <v>41902</v>
      </c>
      <c r="C38">
        <f>keywordsCleaned!C38/totalTweetsCleaned!$C38</f>
        <v>4.9396864287055053E-4</v>
      </c>
      <c r="D38">
        <f>keywordsCleaned!D38/totalTweetsCleaned!$C38</f>
        <v>3.3293486529475109E-3</v>
      </c>
      <c r="E38">
        <f>keywordsCleaned!E38/totalTweetsCleaned!$C38</f>
        <v>0</v>
      </c>
      <c r="F38">
        <f>keywordsCleaned!F38/totalTweetsCleaned!$C38</f>
        <v>4.9396864287055057E-5</v>
      </c>
      <c r="G38">
        <f>keywordsCleaned!G38/totalTweetsCleaned!$C38</f>
        <v>0</v>
      </c>
      <c r="H38">
        <f>keywordsCleaned!H38/totalTweetsCleaned!$C38</f>
        <v>0</v>
      </c>
      <c r="I38">
        <f>keywordsCleaned!I38/totalTweetsCleaned!$C38</f>
        <v>4.9396864287055054E-6</v>
      </c>
      <c r="J38">
        <f>keywordsCleaned!J38/totalTweetsCleaned!$C38</f>
        <v>1.9758745714822022E-5</v>
      </c>
      <c r="K38">
        <f>keywordsCleaned!K38/totalTweetsCleaned!$C38</f>
        <v>0</v>
      </c>
      <c r="L38">
        <f>keywordsCleaned!L38/totalTweetsCleaned!$C38</f>
        <v>0</v>
      </c>
      <c r="M38">
        <f>keywordsCleaned!M38/totalTweetsCleaned!$C38</f>
        <v>7.4095296430582583E-5</v>
      </c>
      <c r="N38">
        <f>keywordsCleaned!N38/totalTweetsCleaned!$C38</f>
        <v>4.9396864287055054E-6</v>
      </c>
      <c r="O38">
        <f>keywordsCleaned!O38/totalTweetsCleaned!$C38</f>
        <v>2.3216526214915877E-4</v>
      </c>
      <c r="P38">
        <f>keywordsCleaned!P38/totalTweetsCleaned!$C38</f>
        <v>6.4215923573171575E-5</v>
      </c>
    </row>
    <row r="39" spans="1:16" x14ac:dyDescent="0.45">
      <c r="A39" s="1">
        <v>41903</v>
      </c>
      <c r="B39" s="1">
        <v>41909</v>
      </c>
      <c r="C39">
        <f>keywordsCleaned!C39/totalTweetsCleaned!$C39</f>
        <v>6.3528797830945331E-4</v>
      </c>
      <c r="D39">
        <f>keywordsCleaned!D39/totalTweetsCleaned!$C39</f>
        <v>4.4583602763502705E-3</v>
      </c>
      <c r="E39">
        <f>keywordsCleaned!E39/totalTweetsCleaned!$C39</f>
        <v>0</v>
      </c>
      <c r="F39">
        <f>keywordsCleaned!F39/totalTweetsCleaned!$C39</f>
        <v>8.5083211380730355E-5</v>
      </c>
      <c r="G39">
        <f>keywordsCleaned!G39/totalTweetsCleaned!$C39</f>
        <v>0</v>
      </c>
      <c r="H39">
        <f>keywordsCleaned!H39/totalTweetsCleaned!$C39</f>
        <v>0</v>
      </c>
      <c r="I39">
        <f>keywordsCleaned!I39/totalTweetsCleaned!$C39</f>
        <v>0</v>
      </c>
      <c r="J39">
        <f>keywordsCleaned!J39/totalTweetsCleaned!$C39</f>
        <v>5.6722140920486904E-6</v>
      </c>
      <c r="K39">
        <f>keywordsCleaned!K39/totalTweetsCleaned!$C39</f>
        <v>0</v>
      </c>
      <c r="L39">
        <f>keywordsCleaned!L39/totalTweetsCleaned!$C39</f>
        <v>0</v>
      </c>
      <c r="M39">
        <f>keywordsCleaned!M39/totalTweetsCleaned!$C39</f>
        <v>5.1049926828438214E-5</v>
      </c>
      <c r="N39">
        <f>keywordsCleaned!N39/totalTweetsCleaned!$C39</f>
        <v>5.6722140920486904E-6</v>
      </c>
      <c r="O39">
        <f>keywordsCleaned!O39/totalTweetsCleaned!$C39</f>
        <v>2.4957742005014236E-4</v>
      </c>
      <c r="P39">
        <f>keywordsCleaned!P39/totalTweetsCleaned!$C39</f>
        <v>1.1344428184097381E-5</v>
      </c>
    </row>
    <row r="40" spans="1:16" x14ac:dyDescent="0.45">
      <c r="A40" s="1">
        <v>41910</v>
      </c>
      <c r="B40" s="1">
        <v>41916</v>
      </c>
      <c r="C40">
        <f>keywordsCleaned!C40/totalTweetsCleaned!$C40</f>
        <v>1.1774130899203728E-3</v>
      </c>
      <c r="D40">
        <f>keywordsCleaned!D40/totalTweetsCleaned!$C40</f>
        <v>5.9477568459895122E-3</v>
      </c>
      <c r="E40">
        <f>keywordsCleaned!E40/totalTweetsCleaned!$C40</f>
        <v>0</v>
      </c>
      <c r="F40">
        <f>keywordsCleaned!F40/totalTweetsCleaned!$C40</f>
        <v>2.4276558555059236E-5</v>
      </c>
      <c r="G40">
        <f>keywordsCleaned!G40/totalTweetsCleaned!$C40</f>
        <v>0</v>
      </c>
      <c r="H40">
        <f>keywordsCleaned!H40/totalTweetsCleaned!$C40</f>
        <v>0</v>
      </c>
      <c r="I40">
        <f>keywordsCleaned!I40/totalTweetsCleaned!$C40</f>
        <v>0</v>
      </c>
      <c r="J40">
        <f>keywordsCleaned!J40/totalTweetsCleaned!$C40</f>
        <v>0</v>
      </c>
      <c r="K40">
        <f>keywordsCleaned!K40/totalTweetsCleaned!$C40</f>
        <v>0</v>
      </c>
      <c r="L40">
        <f>keywordsCleaned!L40/totalTweetsCleaned!$C40</f>
        <v>0</v>
      </c>
      <c r="M40">
        <f>keywordsCleaned!M40/totalTweetsCleaned!$C40</f>
        <v>1.6993590988541464E-4</v>
      </c>
      <c r="N40">
        <f>keywordsCleaned!N40/totalTweetsCleaned!$C40</f>
        <v>3.0345698193824043E-5</v>
      </c>
      <c r="O40">
        <f>keywordsCleaned!O40/totalTweetsCleaned!$C40</f>
        <v>1.8207418916294427E-4</v>
      </c>
      <c r="P40">
        <f>keywordsCleaned!P40/totalTweetsCleaned!$C40</f>
        <v>3.0345698193824043E-5</v>
      </c>
    </row>
    <row r="41" spans="1:16" x14ac:dyDescent="0.45">
      <c r="A41" s="1">
        <v>41917</v>
      </c>
      <c r="B41" s="1">
        <v>41923</v>
      </c>
      <c r="C41">
        <f>keywordsCleaned!C41/totalTweetsCleaned!$C41</f>
        <v>8.506994005138453E-4</v>
      </c>
      <c r="D41">
        <f>keywordsCleaned!D41/totalTweetsCleaned!$C41</f>
        <v>6.4459035112760495E-3</v>
      </c>
      <c r="E41">
        <f>keywordsCleaned!E41/totalTweetsCleaned!$C41</f>
        <v>0</v>
      </c>
      <c r="F41">
        <f>keywordsCleaned!F41/totalTweetsCleaned!$C41</f>
        <v>6.8512703397088213E-5</v>
      </c>
      <c r="G41">
        <f>keywordsCleaned!G41/totalTweetsCleaned!$C41</f>
        <v>0</v>
      </c>
      <c r="H41">
        <f>keywordsCleaned!H41/totalTweetsCleaned!$C41</f>
        <v>0</v>
      </c>
      <c r="I41">
        <f>keywordsCleaned!I41/totalTweetsCleaned!$C41</f>
        <v>0</v>
      </c>
      <c r="J41">
        <f>keywordsCleaned!J41/totalTweetsCleaned!$C41</f>
        <v>5.709391949757351E-6</v>
      </c>
      <c r="K41">
        <f>keywordsCleaned!K41/totalTweetsCleaned!$C41</f>
        <v>0</v>
      </c>
      <c r="L41">
        <f>keywordsCleaned!L41/totalTweetsCleaned!$C41</f>
        <v>0</v>
      </c>
      <c r="M41">
        <f>keywordsCleaned!M41/totalTweetsCleaned!$C41</f>
        <v>3.4256351698544106E-5</v>
      </c>
      <c r="N41">
        <f>keywordsCleaned!N41/totalTweetsCleaned!$C41</f>
        <v>1.7128175849272053E-5</v>
      </c>
      <c r="O41">
        <f>keywordsCleaned!O41/totalTweetsCleaned!$C41</f>
        <v>2.1695689409077933E-4</v>
      </c>
      <c r="P41">
        <f>keywordsCleaned!P41/totalTweetsCleaned!$C41</f>
        <v>3.4256351698544106E-5</v>
      </c>
    </row>
    <row r="42" spans="1:16" x14ac:dyDescent="0.45">
      <c r="A42" s="1">
        <v>41924</v>
      </c>
      <c r="B42" s="1">
        <v>41930</v>
      </c>
      <c r="C42">
        <f>keywordsCleaned!C42/totalTweetsCleaned!$C42</f>
        <v>4.3273035774274183E-4</v>
      </c>
      <c r="D42">
        <f>keywordsCleaned!D42/totalTweetsCleaned!$C42</f>
        <v>6.8610536984211037E-3</v>
      </c>
      <c r="E42">
        <f>keywordsCleaned!E42/totalTweetsCleaned!$C42</f>
        <v>0</v>
      </c>
      <c r="F42">
        <f>keywordsCleaned!F42/totalTweetsCleaned!$C42</f>
        <v>7.4019666455995314E-5</v>
      </c>
      <c r="G42">
        <f>keywordsCleaned!G42/totalTweetsCleaned!$C42</f>
        <v>0</v>
      </c>
      <c r="H42">
        <f>keywordsCleaned!H42/totalTweetsCleaned!$C42</f>
        <v>0</v>
      </c>
      <c r="I42">
        <f>keywordsCleaned!I42/totalTweetsCleaned!$C42</f>
        <v>1.1387640993230048E-5</v>
      </c>
      <c r="J42">
        <f>keywordsCleaned!J42/totalTweetsCleaned!$C42</f>
        <v>5.6938204966150241E-6</v>
      </c>
      <c r="K42">
        <f>keywordsCleaned!K42/totalTweetsCleaned!$C42</f>
        <v>0</v>
      </c>
      <c r="L42">
        <f>keywordsCleaned!L42/totalTweetsCleaned!$C42</f>
        <v>0</v>
      </c>
      <c r="M42">
        <f>keywordsCleaned!M42/totalTweetsCleaned!$C42</f>
        <v>4.5550563972920193E-5</v>
      </c>
      <c r="N42">
        <f>keywordsCleaned!N42/totalTweetsCleaned!$C42</f>
        <v>0</v>
      </c>
      <c r="O42">
        <f>keywordsCleaned!O42/totalTweetsCleaned!$C42</f>
        <v>1.4803933291199063E-4</v>
      </c>
      <c r="P42">
        <f>keywordsCleaned!P42/totalTweetsCleaned!$C42</f>
        <v>2.2775281986460096E-5</v>
      </c>
    </row>
    <row r="43" spans="1:16" x14ac:dyDescent="0.45">
      <c r="A43" s="1">
        <v>41931</v>
      </c>
      <c r="B43" s="1">
        <v>41937</v>
      </c>
      <c r="C43">
        <f>keywordsCleaned!C43/totalTweetsCleaned!$C43</f>
        <v>4.2427104076423529E-4</v>
      </c>
      <c r="D43">
        <f>keywordsCleaned!D43/totalTweetsCleaned!$C43</f>
        <v>8.6701840104562288E-3</v>
      </c>
      <c r="E43">
        <f>keywordsCleaned!E43/totalTweetsCleaned!$C43</f>
        <v>6.8430813026489567E-6</v>
      </c>
      <c r="F43">
        <f>keywordsCleaned!F43/totalTweetsCleaned!$C43</f>
        <v>4.7901569118542699E-5</v>
      </c>
      <c r="G43">
        <f>keywordsCleaned!G43/totalTweetsCleaned!$C43</f>
        <v>0</v>
      </c>
      <c r="H43">
        <f>keywordsCleaned!H43/totalTweetsCleaned!$C43</f>
        <v>0</v>
      </c>
      <c r="I43">
        <f>keywordsCleaned!I43/totalTweetsCleaned!$C43</f>
        <v>6.8430813026489567E-6</v>
      </c>
      <c r="J43">
        <f>keywordsCleaned!J43/totalTweetsCleaned!$C43</f>
        <v>6.8430813026489567E-6</v>
      </c>
      <c r="K43">
        <f>keywordsCleaned!K43/totalTweetsCleaned!$C43</f>
        <v>0</v>
      </c>
      <c r="L43">
        <f>keywordsCleaned!L43/totalTweetsCleaned!$C43</f>
        <v>0</v>
      </c>
      <c r="M43">
        <f>keywordsCleaned!M43/totalTweetsCleaned!$C43</f>
        <v>2.7372325210595827E-5</v>
      </c>
      <c r="N43">
        <f>keywordsCleaned!N43/totalTweetsCleaned!$C43</f>
        <v>1.3686162605297913E-5</v>
      </c>
      <c r="O43">
        <f>keywordsCleaned!O43/totalTweetsCleaned!$C43</f>
        <v>1.916062764741708E-4</v>
      </c>
      <c r="P43">
        <f>keywordsCleaned!P43/totalTweetsCleaned!$C43</f>
        <v>2.7372325210595827E-5</v>
      </c>
    </row>
    <row r="44" spans="1:16" x14ac:dyDescent="0.45">
      <c r="A44" s="1">
        <v>41938</v>
      </c>
      <c r="B44" s="1">
        <v>41944</v>
      </c>
      <c r="C44">
        <f>keywordsCleaned!C44/totalTweetsCleaned!$C44</f>
        <v>3.540919753906077E-4</v>
      </c>
      <c r="D44">
        <f>keywordsCleaned!D44/totalTweetsCleaned!$C44</f>
        <v>9.7006447424718579E-3</v>
      </c>
      <c r="E44">
        <f>keywordsCleaned!E44/totalTweetsCleaned!$C44</f>
        <v>0</v>
      </c>
      <c r="F44">
        <f>keywordsCleaned!F44/totalTweetsCleaned!$C44</f>
        <v>4.4261496923825963E-5</v>
      </c>
      <c r="G44">
        <f>keywordsCleaned!G44/totalTweetsCleaned!$C44</f>
        <v>0</v>
      </c>
      <c r="H44">
        <f>keywordsCleaned!H44/totalTweetsCleaned!$C44</f>
        <v>0</v>
      </c>
      <c r="I44">
        <f>keywordsCleaned!I44/totalTweetsCleaned!$C44</f>
        <v>0</v>
      </c>
      <c r="J44">
        <f>keywordsCleaned!J44/totalTweetsCleaned!$C44</f>
        <v>0</v>
      </c>
      <c r="K44">
        <f>keywordsCleaned!K44/totalTweetsCleaned!$C44</f>
        <v>0</v>
      </c>
      <c r="L44">
        <f>keywordsCleaned!L44/totalTweetsCleaned!$C44</f>
        <v>0</v>
      </c>
      <c r="M44">
        <f>keywordsCleaned!M44/totalTweetsCleaned!$C44</f>
        <v>4.4261496923825963E-5</v>
      </c>
      <c r="N44">
        <f>keywordsCleaned!N44/totalTweetsCleaned!$C44</f>
        <v>7.3769161539709938E-6</v>
      </c>
      <c r="O44">
        <f>keywordsCleaned!O44/totalTweetsCleaned!$C44</f>
        <v>1.9179982000324584E-4</v>
      </c>
      <c r="P44">
        <f>keywordsCleaned!P44/totalTweetsCleaned!$C44</f>
        <v>3.6884580769854972E-5</v>
      </c>
    </row>
    <row r="45" spans="1:16" x14ac:dyDescent="0.45">
      <c r="A45" s="1">
        <v>41945</v>
      </c>
      <c r="B45" s="1">
        <v>41951</v>
      </c>
      <c r="C45">
        <f>keywordsCleaned!C45/totalTweetsCleaned!$C45</f>
        <v>2.2197712248281411E-4</v>
      </c>
      <c r="D45">
        <f>keywordsCleaned!D45/totalTweetsCleaned!$C45</f>
        <v>9.3438494995109565E-3</v>
      </c>
      <c r="E45">
        <f>keywordsCleaned!E45/totalTweetsCleaned!$C45</f>
        <v>0</v>
      </c>
      <c r="F45">
        <f>keywordsCleaned!F45/totalTweetsCleaned!$C45</f>
        <v>4.1620710465527648E-5</v>
      </c>
      <c r="G45">
        <f>keywordsCleaned!G45/totalTweetsCleaned!$C45</f>
        <v>0</v>
      </c>
      <c r="H45">
        <f>keywordsCleaned!H45/totalTweetsCleaned!$C45</f>
        <v>0</v>
      </c>
      <c r="I45">
        <f>keywordsCleaned!I45/totalTweetsCleaned!$C45</f>
        <v>1.3873570155175882E-5</v>
      </c>
      <c r="J45">
        <f>keywordsCleaned!J45/totalTweetsCleaned!$C45</f>
        <v>2.0810355232763824E-5</v>
      </c>
      <c r="K45">
        <f>keywordsCleaned!K45/totalTweetsCleaned!$C45</f>
        <v>0</v>
      </c>
      <c r="L45">
        <f>keywordsCleaned!L45/totalTweetsCleaned!$C45</f>
        <v>0</v>
      </c>
      <c r="M45">
        <f>keywordsCleaned!M45/totalTweetsCleaned!$C45</f>
        <v>4.1620710465527648E-5</v>
      </c>
      <c r="N45">
        <f>keywordsCleaned!N45/totalTweetsCleaned!$C45</f>
        <v>6.936785077587941E-6</v>
      </c>
      <c r="O45">
        <f>keywordsCleaned!O45/totalTweetsCleaned!$C45</f>
        <v>1.9422998217246234E-4</v>
      </c>
      <c r="P45">
        <f>keywordsCleaned!P45/totalTweetsCleaned!$C45</f>
        <v>4.8557495543115585E-5</v>
      </c>
    </row>
    <row r="46" spans="1:16" x14ac:dyDescent="0.45">
      <c r="A46" s="1">
        <v>41952</v>
      </c>
      <c r="B46" s="1">
        <v>41972</v>
      </c>
      <c r="C46">
        <f>keywordsCleaned!C46/totalTweetsCleaned!$C46</f>
        <v>1.3944149035064886E-4</v>
      </c>
      <c r="D46">
        <f>keywordsCleaned!D46/totalTweetsCleaned!$C46</f>
        <v>4.3133901015134047E-3</v>
      </c>
      <c r="E46">
        <f>keywordsCleaned!E46/totalTweetsCleaned!$C46</f>
        <v>0</v>
      </c>
      <c r="F46">
        <f>keywordsCleaned!F46/totalTweetsCleaned!$C46</f>
        <v>4.3381796997979647E-5</v>
      </c>
      <c r="G46">
        <f>keywordsCleaned!G46/totalTweetsCleaned!$C46</f>
        <v>0</v>
      </c>
      <c r="H46">
        <f>keywordsCleaned!H46/totalTweetsCleaned!$C46</f>
        <v>0</v>
      </c>
      <c r="I46">
        <f>keywordsCleaned!I46/totalTweetsCleaned!$C46</f>
        <v>1.2394799142279899E-5</v>
      </c>
      <c r="J46">
        <f>keywordsCleaned!J46/totalTweetsCleaned!$C46</f>
        <v>3.0986997855699749E-6</v>
      </c>
      <c r="K46">
        <f>keywordsCleaned!K46/totalTweetsCleaned!$C46</f>
        <v>0</v>
      </c>
      <c r="L46">
        <f>keywordsCleaned!L46/totalTweetsCleaned!$C46</f>
        <v>0</v>
      </c>
      <c r="M46">
        <f>keywordsCleaned!M46/totalTweetsCleaned!$C46</f>
        <v>1.5493498927849873E-5</v>
      </c>
      <c r="N46">
        <f>keywordsCleaned!N46/totalTweetsCleaned!$C46</f>
        <v>3.0986997855699749E-6</v>
      </c>
      <c r="O46">
        <f>keywordsCleaned!O46/totalTweetsCleaned!$C46</f>
        <v>1.9521808649090842E-4</v>
      </c>
      <c r="P46">
        <f>keywordsCleaned!P46/totalTweetsCleaned!$C46</f>
        <v>4.0283097212409672E-5</v>
      </c>
    </row>
    <row r="47" spans="1:16" x14ac:dyDescent="0.45">
      <c r="A47" s="1">
        <v>41973</v>
      </c>
      <c r="B47" s="1">
        <v>41979</v>
      </c>
      <c r="C47">
        <f>keywordsCleaned!C47/totalTweetsCleaned!$C47</f>
        <v>4.8646920649922863E-5</v>
      </c>
      <c r="D47">
        <f>keywordsCleaned!D47/totalTweetsCleaned!$C47</f>
        <v>9.7224345698917261E-3</v>
      </c>
      <c r="E47">
        <f>keywordsCleaned!E47/totalTweetsCleaned!$C47</f>
        <v>0</v>
      </c>
      <c r="F47">
        <f>keywordsCleaned!F47/totalTweetsCleaned!$C47</f>
        <v>6.9495600928461232E-6</v>
      </c>
      <c r="G47">
        <f>keywordsCleaned!G47/totalTweetsCleaned!$C47</f>
        <v>0</v>
      </c>
      <c r="H47">
        <f>keywordsCleaned!H47/totalTweetsCleaned!$C47</f>
        <v>0</v>
      </c>
      <c r="I47">
        <f>keywordsCleaned!I47/totalTweetsCleaned!$C47</f>
        <v>2.084868027853837E-5</v>
      </c>
      <c r="J47">
        <f>keywordsCleaned!J47/totalTweetsCleaned!$C47</f>
        <v>2.084868027853837E-5</v>
      </c>
      <c r="K47">
        <f>keywordsCleaned!K47/totalTweetsCleaned!$C47</f>
        <v>0</v>
      </c>
      <c r="L47">
        <f>keywordsCleaned!L47/totalTweetsCleaned!$C47</f>
        <v>0</v>
      </c>
      <c r="M47">
        <f>keywordsCleaned!M47/totalTweetsCleaned!$C47</f>
        <v>6.9495600928461232E-6</v>
      </c>
      <c r="N47">
        <f>keywordsCleaned!N47/totalTweetsCleaned!$C47</f>
        <v>6.9495600928461232E-6</v>
      </c>
      <c r="O47">
        <f>keywordsCleaned!O47/totalTweetsCleaned!$C47</f>
        <v>3.057806440852294E-4</v>
      </c>
      <c r="P47">
        <f>keywordsCleaned!P47/totalTweetsCleaned!$C47</f>
        <v>3.4747800464230616E-5</v>
      </c>
    </row>
    <row r="48" spans="1:16" x14ac:dyDescent="0.45">
      <c r="A48" s="1">
        <v>41980</v>
      </c>
      <c r="B48" s="1">
        <v>41993</v>
      </c>
      <c r="C48">
        <f>keywordsCleaned!C48/totalTweetsCleaned!$C48</f>
        <v>4.0785453682555692E-5</v>
      </c>
      <c r="D48">
        <f>keywordsCleaned!D48/totalTweetsCleaned!$C48</f>
        <v>5.2279536084003202E-3</v>
      </c>
      <c r="E48">
        <f>keywordsCleaned!E48/totalTweetsCleaned!$C48</f>
        <v>0</v>
      </c>
      <c r="F48">
        <f>keywordsCleaned!F48/totalTweetsCleaned!$C48</f>
        <v>4.0785453682555692E-5</v>
      </c>
      <c r="G48">
        <f>keywordsCleaned!G48/totalTweetsCleaned!$C48</f>
        <v>0</v>
      </c>
      <c r="H48">
        <f>keywordsCleaned!H48/totalTweetsCleaned!$C48</f>
        <v>0</v>
      </c>
      <c r="I48">
        <f>keywordsCleaned!I48/totalTweetsCleaned!$C48</f>
        <v>7.415537033191944E-6</v>
      </c>
      <c r="J48">
        <f>keywordsCleaned!J48/totalTweetsCleaned!$C48</f>
        <v>1.4831074066383888E-5</v>
      </c>
      <c r="K48">
        <f>keywordsCleaned!K48/totalTweetsCleaned!$C48</f>
        <v>0</v>
      </c>
      <c r="L48">
        <f>keywordsCleaned!L48/totalTweetsCleaned!$C48</f>
        <v>0</v>
      </c>
      <c r="M48">
        <f>keywordsCleaned!M48/totalTweetsCleaned!$C48</f>
        <v>1.853884258297986E-5</v>
      </c>
      <c r="N48">
        <f>keywordsCleaned!N48/totalTweetsCleaned!$C48</f>
        <v>2.5954379616171803E-5</v>
      </c>
      <c r="O48">
        <f>keywordsCleaned!O48/totalTweetsCleaned!$C48</f>
        <v>2.4471272209533417E-4</v>
      </c>
      <c r="P48">
        <f>keywordsCleaned!P48/totalTweetsCleaned!$C48</f>
        <v>1.853884258297986E-5</v>
      </c>
    </row>
    <row r="49" spans="1:16" x14ac:dyDescent="0.45">
      <c r="A49" s="1">
        <v>41994</v>
      </c>
      <c r="B49" s="1">
        <v>42007</v>
      </c>
      <c r="C49">
        <f>keywordsCleaned!C49/totalTweetsCleaned!$C49</f>
        <v>9.2270468665632327E-5</v>
      </c>
      <c r="D49">
        <f>keywordsCleaned!D49/totalTweetsCleaned!$C49</f>
        <v>4.9108393878708762E-3</v>
      </c>
      <c r="E49">
        <f>keywordsCleaned!E49/totalTweetsCleaned!$C49</f>
        <v>0</v>
      </c>
      <c r="F49">
        <f>keywordsCleaned!F49/totalTweetsCleaned!$C49</f>
        <v>1.708712382696895E-5</v>
      </c>
      <c r="G49">
        <f>keywordsCleaned!G49/totalTweetsCleaned!$C49</f>
        <v>0</v>
      </c>
      <c r="H49">
        <f>keywordsCleaned!H49/totalTweetsCleaned!$C49</f>
        <v>0</v>
      </c>
      <c r="I49">
        <f>keywordsCleaned!I49/totalTweetsCleaned!$C49</f>
        <v>0</v>
      </c>
      <c r="J49">
        <f>keywordsCleaned!J49/totalTweetsCleaned!$C49</f>
        <v>2.3921973357756531E-5</v>
      </c>
      <c r="K49">
        <f>keywordsCleaned!K49/totalTweetsCleaned!$C49</f>
        <v>0</v>
      </c>
      <c r="L49">
        <f>keywordsCleaned!L49/totalTweetsCleaned!$C49</f>
        <v>0</v>
      </c>
      <c r="M49">
        <f>keywordsCleaned!M49/totalTweetsCleaned!$C49</f>
        <v>1.0252274296181369E-5</v>
      </c>
      <c r="N49">
        <f>keywordsCleaned!N49/totalTweetsCleaned!$C49</f>
        <v>6.8348495307875798E-6</v>
      </c>
      <c r="O49">
        <f>keywordsCleaned!O49/totalTweetsCleaned!$C49</f>
        <v>2.631417069353218E-4</v>
      </c>
      <c r="P49">
        <f>keywordsCleaned!P49/totalTweetsCleaned!$C49</f>
        <v>2.3921973357756531E-5</v>
      </c>
    </row>
    <row r="50" spans="1:16" x14ac:dyDescent="0.45">
      <c r="A50" s="1">
        <v>42008</v>
      </c>
      <c r="B50" s="1">
        <v>42014</v>
      </c>
      <c r="C50">
        <f>keywordsCleaned!C50/totalTweetsCleaned!$C50</f>
        <v>8.5716122488339042E-5</v>
      </c>
      <c r="D50">
        <f>keywordsCleaned!D50/totalTweetsCleaned!$C50</f>
        <v>1.0350221790466938E-2</v>
      </c>
      <c r="E50">
        <f>keywordsCleaned!E50/totalTweetsCleaned!$C50</f>
        <v>0</v>
      </c>
      <c r="F50">
        <f>keywordsCleaned!F50/totalTweetsCleaned!$C50</f>
        <v>2.1429030622084761E-5</v>
      </c>
      <c r="G50">
        <f>keywordsCleaned!G50/totalTweetsCleaned!$C50</f>
        <v>0</v>
      </c>
      <c r="H50">
        <f>keywordsCleaned!H50/totalTweetsCleaned!$C50</f>
        <v>0</v>
      </c>
      <c r="I50">
        <f>keywordsCleaned!I50/totalTweetsCleaned!$C50</f>
        <v>7.143010207361586E-6</v>
      </c>
      <c r="J50">
        <f>keywordsCleaned!J50/totalTweetsCleaned!$C50</f>
        <v>2.8572040829446344E-5</v>
      </c>
      <c r="K50">
        <f>keywordsCleaned!K50/totalTweetsCleaned!$C50</f>
        <v>0</v>
      </c>
      <c r="L50">
        <f>keywordsCleaned!L50/totalTweetsCleaned!$C50</f>
        <v>0</v>
      </c>
      <c r="M50">
        <f>keywordsCleaned!M50/totalTweetsCleaned!$C50</f>
        <v>1.4286020414723172E-5</v>
      </c>
      <c r="N50">
        <f>keywordsCleaned!N50/totalTweetsCleaned!$C50</f>
        <v>1.4286020414723172E-5</v>
      </c>
      <c r="O50">
        <f>keywordsCleaned!O50/totalTweetsCleaned!$C50</f>
        <v>2.7143438787974029E-4</v>
      </c>
      <c r="P50">
        <f>keywordsCleaned!P50/totalTweetsCleaned!$C50</f>
        <v>5.0001071451531105E-5</v>
      </c>
    </row>
    <row r="51" spans="1:16" x14ac:dyDescent="0.45">
      <c r="A51" s="1">
        <v>42015</v>
      </c>
      <c r="C51">
        <f>keywordsCleaned!C51/totalTweetsCleaned!$C51</f>
        <v>1.4429525857132756E-4</v>
      </c>
    </row>
    <row r="53" spans="1:16" x14ac:dyDescent="0.45">
      <c r="A53" s="1"/>
      <c r="B53" s="1"/>
    </row>
    <row r="55" spans="1:16" x14ac:dyDescent="0.45">
      <c r="A55" s="1"/>
      <c r="B5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analysis</vt:lpstr>
      <vt:lpstr>workspace and results</vt:lpstr>
      <vt:lpstr>keywordsCleaned</vt:lpstr>
      <vt:lpstr>uniqueUsersCleaned</vt:lpstr>
      <vt:lpstr>uniqueUserRatiosCleaned</vt:lpstr>
      <vt:lpstr>totalTweetsCleaned</vt:lpstr>
      <vt:lpstr>keywordsTotalRatioCleaned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Wesley</dc:creator>
  <cp:lastModifiedBy>Wesley</cp:lastModifiedBy>
  <dcterms:created xsi:type="dcterms:W3CDTF">2015-01-22T21:04:46Z</dcterms:created>
  <dcterms:modified xsi:type="dcterms:W3CDTF">2015-02-12T08:49:43Z</dcterms:modified>
</cp:coreProperties>
</file>