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setcaraibes-my.sharepoint.com/personal/pilotage_gsetcaraibes_onmicrosoft_com/Documents/GSET SUIVI 2025/5. Mai/"/>
    </mc:Choice>
  </mc:AlternateContent>
  <xr:revisionPtr revIDLastSave="9" documentId="13_ncr:1_{71AE6312-1BEF-4963-940B-B39F0FBBBAF2}" xr6:coauthVersionLast="47" xr6:coauthVersionMax="47" xr10:uidLastSave="{994E8D66-7BD7-43F2-9FD1-FC9512965765}"/>
  <bookViews>
    <workbookView xWindow="-108" yWindow="-108" windowWidth="23256" windowHeight="12456" xr2:uid="{00000000-000D-0000-FFFF-FFFF00000000}"/>
  </bookViews>
  <sheets>
    <sheet name="Ex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V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" i="1"/>
  <c r="E4" i="1"/>
  <c r="E5" i="1"/>
  <c r="E6" i="1"/>
  <c r="E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</calcChain>
</file>

<file path=xl/sharedStrings.xml><?xml version="1.0" encoding="utf-8"?>
<sst xmlns="http://schemas.openxmlformats.org/spreadsheetml/2006/main" count="5158" uniqueCount="1113">
  <si>
    <t>MARCHE</t>
  </si>
  <si>
    <t>O.I</t>
  </si>
  <si>
    <t>PRESTATAIRE</t>
  </si>
  <si>
    <t>TECHNICIEN</t>
  </si>
  <si>
    <t>NOM</t>
  </si>
  <si>
    <t>TYPE_INTER</t>
  </si>
  <si>
    <t>Ref PXO</t>
  </si>
  <si>
    <t>DATE SOLDE</t>
  </si>
  <si>
    <t>DATE VALIDATION</t>
  </si>
  <si>
    <t>Contrat C+T</t>
  </si>
  <si>
    <t>RefOpCommercial</t>
  </si>
  <si>
    <t>Prise Posée</t>
  </si>
  <si>
    <t>FACTURATION</t>
  </si>
  <si>
    <t>TRAVAUX SUPPLEMENTAIRES</t>
  </si>
  <si>
    <t>Résultat Inter PXO</t>
  </si>
  <si>
    <t>Ile</t>
  </si>
  <si>
    <t>Incohérence Factu</t>
  </si>
  <si>
    <t>GSET</t>
  </si>
  <si>
    <t>STT</t>
  </si>
  <si>
    <t>B2C</t>
  </si>
  <si>
    <t>ORANGE</t>
  </si>
  <si>
    <t>GST</t>
  </si>
  <si>
    <t>GSE 19</t>
  </si>
  <si>
    <t>INS</t>
  </si>
  <si>
    <t>572911</t>
  </si>
  <si>
    <t>GF02321257</t>
  </si>
  <si>
    <t>GF0232125701</t>
  </si>
  <si>
    <t>E</t>
  </si>
  <si>
    <t>BPMS</t>
  </si>
  <si>
    <t/>
  </si>
  <si>
    <t>1_OK01_INTERVENTION OK</t>
  </si>
  <si>
    <t>Guyane</t>
  </si>
  <si>
    <t>GSE 18</t>
  </si>
  <si>
    <t>508732#1</t>
  </si>
  <si>
    <t>GF02277711</t>
  </si>
  <si>
    <t>GF0227771101</t>
  </si>
  <si>
    <t>O</t>
  </si>
  <si>
    <t>3_FCLI04_CLIENT : ABANDON DEMANDÉ PAR LE CLIENT</t>
  </si>
  <si>
    <t>552760#1</t>
  </si>
  <si>
    <t>GF02310012</t>
  </si>
  <si>
    <t>GF0231001201</t>
  </si>
  <si>
    <t>R</t>
  </si>
  <si>
    <t>558874#2</t>
  </si>
  <si>
    <t>GF02312189</t>
  </si>
  <si>
    <t>GF0231218901</t>
  </si>
  <si>
    <t>4_CPT12C+T : INTERVENTION INACHEVEE CAUSE REJET C+T</t>
  </si>
  <si>
    <t>Gset</t>
  </si>
  <si>
    <t>558874#3</t>
  </si>
  <si>
    <t>PBEA</t>
  </si>
  <si>
    <t>Colonne1</t>
  </si>
  <si>
    <t>Colonne2</t>
  </si>
  <si>
    <t>YANA_FIBRE</t>
  </si>
  <si>
    <t>565230#1</t>
  </si>
  <si>
    <t>GF02316512</t>
  </si>
  <si>
    <t>GF0231651201</t>
  </si>
  <si>
    <t>AERC</t>
  </si>
  <si>
    <t>565232#1</t>
  </si>
  <si>
    <t>GF02314727</t>
  </si>
  <si>
    <t>GF0231472701</t>
  </si>
  <si>
    <t>N</t>
  </si>
  <si>
    <t>566309</t>
  </si>
  <si>
    <t>GF02316898</t>
  </si>
  <si>
    <t>GF0231689801</t>
  </si>
  <si>
    <t>4_CPT04CLIENT : INTERVENTION INACHEVEE CAUSE CLIENT</t>
  </si>
  <si>
    <t>CHRC</t>
  </si>
  <si>
    <t>TECH</t>
  </si>
  <si>
    <t>Nom</t>
  </si>
  <si>
    <t>569252</t>
  </si>
  <si>
    <t>GF02263647</t>
  </si>
  <si>
    <t>GF0226364701</t>
  </si>
  <si>
    <t>FARC</t>
  </si>
  <si>
    <t>GSE 16</t>
  </si>
  <si>
    <t>Sauvenel DAUTRUCHE</t>
  </si>
  <si>
    <t>D3</t>
  </si>
  <si>
    <t>569437</t>
  </si>
  <si>
    <t>GF02319002</t>
  </si>
  <si>
    <t>GF0231900201</t>
  </si>
  <si>
    <t>TXPD</t>
  </si>
  <si>
    <t>INRC</t>
  </si>
  <si>
    <t>GSE 06</t>
  </si>
  <si>
    <t>Carlos DANIEL</t>
  </si>
  <si>
    <t>Wendel EDWIGE</t>
  </si>
  <si>
    <t>569806</t>
  </si>
  <si>
    <t>GF02319247</t>
  </si>
  <si>
    <t>GF0231924701</t>
  </si>
  <si>
    <t>GSE 07</t>
  </si>
  <si>
    <t>Manuel</t>
  </si>
  <si>
    <t>Claude Dejour</t>
  </si>
  <si>
    <t>570979</t>
  </si>
  <si>
    <t>GF02319947</t>
  </si>
  <si>
    <t>GF0231994701</t>
  </si>
  <si>
    <t>PBEC</t>
  </si>
  <si>
    <t>GSE 03</t>
  </si>
  <si>
    <t>Florensky Santelus</t>
  </si>
  <si>
    <t>ALAN PANTOJA</t>
  </si>
  <si>
    <t>570979#1</t>
  </si>
  <si>
    <t>PBEF</t>
  </si>
  <si>
    <t>GSE 04</t>
  </si>
  <si>
    <t>Alan PANTOJA</t>
  </si>
  <si>
    <t>MAXIME Paul</t>
  </si>
  <si>
    <t>571350</t>
  </si>
  <si>
    <t>GF02320187</t>
  </si>
  <si>
    <t>GF0232018701</t>
  </si>
  <si>
    <t>PBIS</t>
  </si>
  <si>
    <t>GSE 05</t>
  </si>
  <si>
    <t>Maxime Paul</t>
  </si>
  <si>
    <t>KOTOE Florent</t>
  </si>
  <si>
    <t>572207</t>
  </si>
  <si>
    <t>GF02320710</t>
  </si>
  <si>
    <t>GF0232071001</t>
  </si>
  <si>
    <t>PDOS</t>
  </si>
  <si>
    <t>GSE 15</t>
  </si>
  <si>
    <t>LUCKMANE Cyrile</t>
  </si>
  <si>
    <t>573077</t>
  </si>
  <si>
    <t>GF02321354</t>
  </si>
  <si>
    <t>GF0232135401</t>
  </si>
  <si>
    <t>SAVD</t>
  </si>
  <si>
    <t>GSE 14</t>
  </si>
  <si>
    <t>KOETE Florent</t>
  </si>
  <si>
    <t xml:space="preserve">Carlos DANIEL </t>
  </si>
  <si>
    <t>573117</t>
  </si>
  <si>
    <t>GF02321370</t>
  </si>
  <si>
    <t>GF0232137001</t>
  </si>
  <si>
    <t>TXPA</t>
  </si>
  <si>
    <t>SAVS</t>
  </si>
  <si>
    <t>GSE 02</t>
  </si>
  <si>
    <t>Wendell Edwige</t>
  </si>
  <si>
    <t>Zakaria Settou</t>
  </si>
  <si>
    <t>574253</t>
  </si>
  <si>
    <t>GF02322039</t>
  </si>
  <si>
    <t>GF0232203901</t>
  </si>
  <si>
    <t>GSE 17</t>
  </si>
  <si>
    <t>Jahwer Sellemi</t>
  </si>
  <si>
    <t>575392</t>
  </si>
  <si>
    <t>GF02321531</t>
  </si>
  <si>
    <t>GF0232153101</t>
  </si>
  <si>
    <t>TXPB</t>
  </si>
  <si>
    <t>Bakour Fallah</t>
  </si>
  <si>
    <t>575411</t>
  </si>
  <si>
    <t>GF02322829</t>
  </si>
  <si>
    <t>GF0232282901</t>
  </si>
  <si>
    <t>TXPC</t>
  </si>
  <si>
    <t>576872</t>
  </si>
  <si>
    <t>GF02323810</t>
  </si>
  <si>
    <t>GF0232381001</t>
  </si>
  <si>
    <t>CPT CA</t>
  </si>
  <si>
    <t>G7</t>
  </si>
  <si>
    <t>577079</t>
  </si>
  <si>
    <t>GF02323930</t>
  </si>
  <si>
    <t>GF0232393001</t>
  </si>
  <si>
    <t>3_FCLI05_CLIENT : refus travaux client</t>
  </si>
  <si>
    <t>578672</t>
  </si>
  <si>
    <t>GF02324956</t>
  </si>
  <si>
    <t>GF0232495601</t>
  </si>
  <si>
    <t>543463#1</t>
  </si>
  <si>
    <t>GF02304511</t>
  </si>
  <si>
    <t>GF0230451101</t>
  </si>
  <si>
    <t>565719</t>
  </si>
  <si>
    <t>GF02316801</t>
  </si>
  <si>
    <t>GF0231680101</t>
  </si>
  <si>
    <t>KOUROU_FIBRE</t>
  </si>
  <si>
    <t>567880</t>
  </si>
  <si>
    <t>GF02318005</t>
  </si>
  <si>
    <t>GF0231800501</t>
  </si>
  <si>
    <t>569014</t>
  </si>
  <si>
    <t>GF02318787</t>
  </si>
  <si>
    <t>GF0231878701</t>
  </si>
  <si>
    <t>569364</t>
  </si>
  <si>
    <t>GF02318956</t>
  </si>
  <si>
    <t>GF0231895601</t>
  </si>
  <si>
    <t>569423</t>
  </si>
  <si>
    <t>GF02318990</t>
  </si>
  <si>
    <t>GF0231899001</t>
  </si>
  <si>
    <t>569797</t>
  </si>
  <si>
    <t>GF02319236</t>
  </si>
  <si>
    <t>GF0231923601</t>
  </si>
  <si>
    <t>569818</t>
  </si>
  <si>
    <t>GF02319252</t>
  </si>
  <si>
    <t>GF0231925201</t>
  </si>
  <si>
    <t>569913</t>
  </si>
  <si>
    <t>GF02319330</t>
  </si>
  <si>
    <t>GF0231933001</t>
  </si>
  <si>
    <t>Incohérence Facturation</t>
  </si>
  <si>
    <t>569913#1</t>
  </si>
  <si>
    <t>570012</t>
  </si>
  <si>
    <t>GF02319417</t>
  </si>
  <si>
    <t>GF0231941701</t>
  </si>
  <si>
    <t>570012#1</t>
  </si>
  <si>
    <t>570187</t>
  </si>
  <si>
    <t>GF02319528</t>
  </si>
  <si>
    <t>GF0231952801</t>
  </si>
  <si>
    <t>4_CPT07C+T : INTER. INACHEVEE CAUSE TRAVAUX CLIENT</t>
  </si>
  <si>
    <t>570188</t>
  </si>
  <si>
    <t>GF02319529</t>
  </si>
  <si>
    <t>GF0231952901</t>
  </si>
  <si>
    <t>570654</t>
  </si>
  <si>
    <t>GF02319767</t>
  </si>
  <si>
    <t>GF0231976701</t>
  </si>
  <si>
    <t>570834</t>
  </si>
  <si>
    <t>GF02319857</t>
  </si>
  <si>
    <t>GF0231985701</t>
  </si>
  <si>
    <t>570891</t>
  </si>
  <si>
    <t>GF02319879</t>
  </si>
  <si>
    <t>GF0231987901</t>
  </si>
  <si>
    <t>570972</t>
  </si>
  <si>
    <t>GF02319941</t>
  </si>
  <si>
    <t>GF0231994101</t>
  </si>
  <si>
    <t>571000</t>
  </si>
  <si>
    <t>2_FCLI07_CLIENT : client absent lors de l'intervention</t>
  </si>
  <si>
    <t>SAV</t>
  </si>
  <si>
    <t>571014</t>
  </si>
  <si>
    <t>GF02317430</t>
  </si>
  <si>
    <t>GF0231743001</t>
  </si>
  <si>
    <t>571046</t>
  </si>
  <si>
    <t>GF02319991</t>
  </si>
  <si>
    <t>GF0231999101</t>
  </si>
  <si>
    <t>571317</t>
  </si>
  <si>
    <t>GF02319012</t>
  </si>
  <si>
    <t>GF0231901201</t>
  </si>
  <si>
    <t>571469</t>
  </si>
  <si>
    <t>GF02320263</t>
  </si>
  <si>
    <t>GF0232026301</t>
  </si>
  <si>
    <t>571473</t>
  </si>
  <si>
    <t>GF02314097</t>
  </si>
  <si>
    <t>GF0231409702</t>
  </si>
  <si>
    <t>571474</t>
  </si>
  <si>
    <t>GF02314099</t>
  </si>
  <si>
    <t>GF0231409902</t>
  </si>
  <si>
    <t>571484</t>
  </si>
  <si>
    <t>GF02320272</t>
  </si>
  <si>
    <t>GF0232027201</t>
  </si>
  <si>
    <t>571677</t>
  </si>
  <si>
    <t>GF02320425</t>
  </si>
  <si>
    <t>GF0232042501</t>
  </si>
  <si>
    <t>571984</t>
  </si>
  <si>
    <t>GF02319607</t>
  </si>
  <si>
    <t>GF0231960701</t>
  </si>
  <si>
    <t>571984#1</t>
  </si>
  <si>
    <t>571994</t>
  </si>
  <si>
    <t>GF02320616</t>
  </si>
  <si>
    <t>GF0232061601</t>
  </si>
  <si>
    <t>572052</t>
  </si>
  <si>
    <t>GF02320655</t>
  </si>
  <si>
    <t>GF0232065501</t>
  </si>
  <si>
    <t>572082</t>
  </si>
  <si>
    <t>GF02320677</t>
  </si>
  <si>
    <t>GF0232067701</t>
  </si>
  <si>
    <t>573380</t>
  </si>
  <si>
    <t>GF02321528</t>
  </si>
  <si>
    <t>GF0232152801</t>
  </si>
  <si>
    <t>573478</t>
  </si>
  <si>
    <t>GF02321579</t>
  </si>
  <si>
    <t>GF0232157901</t>
  </si>
  <si>
    <t>573791</t>
  </si>
  <si>
    <t>GF02321749</t>
  </si>
  <si>
    <t>GF0232174901</t>
  </si>
  <si>
    <t>573844</t>
  </si>
  <si>
    <t>GF02319650</t>
  </si>
  <si>
    <t>GF0231965001</t>
  </si>
  <si>
    <t>573950</t>
  </si>
  <si>
    <t>GF02309252</t>
  </si>
  <si>
    <t>GF0230925201</t>
  </si>
  <si>
    <t>573973</t>
  </si>
  <si>
    <t>GF02264253</t>
  </si>
  <si>
    <t>GF0226425301</t>
  </si>
  <si>
    <t>574006</t>
  </si>
  <si>
    <t>GF02321845</t>
  </si>
  <si>
    <t>GF0232184501</t>
  </si>
  <si>
    <t>574120</t>
  </si>
  <si>
    <t>GF02321767</t>
  </si>
  <si>
    <t>GF0232176701</t>
  </si>
  <si>
    <t>574312</t>
  </si>
  <si>
    <t>GF02318914</t>
  </si>
  <si>
    <t>GF0231891401</t>
  </si>
  <si>
    <t>3_FCLI03_CLIENT : client n'habite pas à l'adresse indiquée</t>
  </si>
  <si>
    <t>574945</t>
  </si>
  <si>
    <t>GF02322469</t>
  </si>
  <si>
    <t>GF0232246901</t>
  </si>
  <si>
    <t>574991</t>
  </si>
  <si>
    <t>GF02311255</t>
  </si>
  <si>
    <t>GF0231125501</t>
  </si>
  <si>
    <t>575066</t>
  </si>
  <si>
    <t>GF02322543</t>
  </si>
  <si>
    <t>GF0232254301</t>
  </si>
  <si>
    <t>575483</t>
  </si>
  <si>
    <t>GF02322866</t>
  </si>
  <si>
    <t>GF0232286601</t>
  </si>
  <si>
    <t>575663</t>
  </si>
  <si>
    <t>3_CPT03_CLIENT : TRANSFERT BACK OFFICE ACTIVATION (BOA)</t>
  </si>
  <si>
    <t>576034</t>
  </si>
  <si>
    <t>576039</t>
  </si>
  <si>
    <t>GF02321902</t>
  </si>
  <si>
    <t>GF0232190201</t>
  </si>
  <si>
    <t>576191</t>
  </si>
  <si>
    <t>9_FINT01_OPE : PB OU PM saturé</t>
  </si>
  <si>
    <t>576461</t>
  </si>
  <si>
    <t>GF02323607</t>
  </si>
  <si>
    <t>GF0232360701</t>
  </si>
  <si>
    <t>576473</t>
  </si>
  <si>
    <t>GF02323616</t>
  </si>
  <si>
    <t>GF0232361601</t>
  </si>
  <si>
    <t>576481</t>
  </si>
  <si>
    <t>GF02323620</t>
  </si>
  <si>
    <t>GF0232362001</t>
  </si>
  <si>
    <t>BRS</t>
  </si>
  <si>
    <t>576484</t>
  </si>
  <si>
    <t>GF02323591</t>
  </si>
  <si>
    <t>GF0232359101</t>
  </si>
  <si>
    <t>576512</t>
  </si>
  <si>
    <t>GF02323649</t>
  </si>
  <si>
    <t>GF0232364901</t>
  </si>
  <si>
    <t>577070</t>
  </si>
  <si>
    <t>GF02323923</t>
  </si>
  <si>
    <t>GF0232392301</t>
  </si>
  <si>
    <t>577305</t>
  </si>
  <si>
    <t>577482</t>
  </si>
  <si>
    <t>GF02324180</t>
  </si>
  <si>
    <t>GF0232418001</t>
  </si>
  <si>
    <t>577518</t>
  </si>
  <si>
    <t>GF02324207</t>
  </si>
  <si>
    <t>GF0232420701</t>
  </si>
  <si>
    <t>577523</t>
  </si>
  <si>
    <t>GF02324213</t>
  </si>
  <si>
    <t>GF0232421301</t>
  </si>
  <si>
    <t>1_OK03_INTERVENTION OK _ SERVICE KO</t>
  </si>
  <si>
    <t>577525</t>
  </si>
  <si>
    <t>GF02324215</t>
  </si>
  <si>
    <t>GF0232421501</t>
  </si>
  <si>
    <t>578569</t>
  </si>
  <si>
    <t>GF02324900</t>
  </si>
  <si>
    <t>GF0232490001</t>
  </si>
  <si>
    <t>578614</t>
  </si>
  <si>
    <t>GF02313152</t>
  </si>
  <si>
    <t>GF0231315201</t>
  </si>
  <si>
    <t>578649</t>
  </si>
  <si>
    <t>GF02308499</t>
  </si>
  <si>
    <t>GF0230849901</t>
  </si>
  <si>
    <t>578677</t>
  </si>
  <si>
    <t>GF02324957</t>
  </si>
  <si>
    <t>GF0232495701</t>
  </si>
  <si>
    <t>526552#1</t>
  </si>
  <si>
    <t>GF02293826</t>
  </si>
  <si>
    <t>GF0229382601</t>
  </si>
  <si>
    <t>558254</t>
  </si>
  <si>
    <t>GF02312522</t>
  </si>
  <si>
    <t>GF0231252201</t>
  </si>
  <si>
    <t>561768</t>
  </si>
  <si>
    <t>GF02314369</t>
  </si>
  <si>
    <t>GF0231436901</t>
  </si>
  <si>
    <t>562781</t>
  </si>
  <si>
    <t>GF02315126</t>
  </si>
  <si>
    <t>GF0231512601</t>
  </si>
  <si>
    <t>563411</t>
  </si>
  <si>
    <t>GF02315424</t>
  </si>
  <si>
    <t>GF0231542401</t>
  </si>
  <si>
    <t>567325</t>
  </si>
  <si>
    <t>GF02317766</t>
  </si>
  <si>
    <t>GF0231776601</t>
  </si>
  <si>
    <t>568368</t>
  </si>
  <si>
    <t>GF02318389</t>
  </si>
  <si>
    <t>GF0231838901</t>
  </si>
  <si>
    <t>568414</t>
  </si>
  <si>
    <t>GF02318425</t>
  </si>
  <si>
    <t>GF0231842501</t>
  </si>
  <si>
    <t>570391</t>
  </si>
  <si>
    <t>GF02319618</t>
  </si>
  <si>
    <t>GF0231961801</t>
  </si>
  <si>
    <t>570550</t>
  </si>
  <si>
    <t>GF02319705</t>
  </si>
  <si>
    <t>GF0231970501</t>
  </si>
  <si>
    <t>571451</t>
  </si>
  <si>
    <t>GF02320175</t>
  </si>
  <si>
    <t>GF0232017501</t>
  </si>
  <si>
    <t>571451#1</t>
  </si>
  <si>
    <t>572018</t>
  </si>
  <si>
    <t>GF02320257</t>
  </si>
  <si>
    <t>GF0232025701</t>
  </si>
  <si>
    <t>573036</t>
  </si>
  <si>
    <t>GF02321333</t>
  </si>
  <si>
    <t>GF0232133301</t>
  </si>
  <si>
    <t>573650</t>
  </si>
  <si>
    <t>GF02321666</t>
  </si>
  <si>
    <t>GF0232166601</t>
  </si>
  <si>
    <t>573970</t>
  </si>
  <si>
    <t>GF02284533</t>
  </si>
  <si>
    <t>GF0228453301</t>
  </si>
  <si>
    <t>574259</t>
  </si>
  <si>
    <t>GF02321927</t>
  </si>
  <si>
    <t>GF0232192701</t>
  </si>
  <si>
    <t>574261</t>
  </si>
  <si>
    <t>GF02321930</t>
  </si>
  <si>
    <t>GF0232193001</t>
  </si>
  <si>
    <t>574584</t>
  </si>
  <si>
    <t>GF02322217</t>
  </si>
  <si>
    <t>GF0232221701</t>
  </si>
  <si>
    <t>575202</t>
  </si>
  <si>
    <t>GF02322711</t>
  </si>
  <si>
    <t>GF0232271101</t>
  </si>
  <si>
    <t>575986</t>
  </si>
  <si>
    <t>GF02323312</t>
  </si>
  <si>
    <t>GF0232331201</t>
  </si>
  <si>
    <t>576325</t>
  </si>
  <si>
    <t>GF02323520</t>
  </si>
  <si>
    <t>GF0232352001</t>
  </si>
  <si>
    <t>576344</t>
  </si>
  <si>
    <t>GF02323528</t>
  </si>
  <si>
    <t>GF0232352801</t>
  </si>
  <si>
    <t>576838</t>
  </si>
  <si>
    <t>GF02323013</t>
  </si>
  <si>
    <t>GF0232301301</t>
  </si>
  <si>
    <t>577260</t>
  </si>
  <si>
    <t>GF02324046</t>
  </si>
  <si>
    <t>GF0232404601</t>
  </si>
  <si>
    <t>578465</t>
  </si>
  <si>
    <t>536189#1</t>
  </si>
  <si>
    <t>GF02236780</t>
  </si>
  <si>
    <t>GF0223678001</t>
  </si>
  <si>
    <t>3_FCLI08_CLIENT : doublon de contrat</t>
  </si>
  <si>
    <t>548004#1</t>
  </si>
  <si>
    <t>GF02307447</t>
  </si>
  <si>
    <t>GF0230744701</t>
  </si>
  <si>
    <t>561807</t>
  </si>
  <si>
    <t>GF02316967</t>
  </si>
  <si>
    <t>GF0231696701</t>
  </si>
  <si>
    <t>565638</t>
  </si>
  <si>
    <t>GF02314413</t>
  </si>
  <si>
    <t>GF0231441301</t>
  </si>
  <si>
    <t>568775</t>
  </si>
  <si>
    <t>GF02318639</t>
  </si>
  <si>
    <t>GF0231863901</t>
  </si>
  <si>
    <t>570591</t>
  </si>
  <si>
    <t>GF02319711</t>
  </si>
  <si>
    <t>GF0231971101</t>
  </si>
  <si>
    <t>570660</t>
  </si>
  <si>
    <t>GF02319770</t>
  </si>
  <si>
    <t>GF0231977001</t>
  </si>
  <si>
    <t>570662</t>
  </si>
  <si>
    <t>GF02319771</t>
  </si>
  <si>
    <t>GF0231977101</t>
  </si>
  <si>
    <t>571097</t>
  </si>
  <si>
    <t>GF02320027</t>
  </si>
  <si>
    <t>GF0232002701</t>
  </si>
  <si>
    <t>571306</t>
  </si>
  <si>
    <t>GF02320155</t>
  </si>
  <si>
    <t>GF0232015501</t>
  </si>
  <si>
    <t>571318</t>
  </si>
  <si>
    <t>GF02320166</t>
  </si>
  <si>
    <t>GF0232016601</t>
  </si>
  <si>
    <t>571396</t>
  </si>
  <si>
    <t>GF02320487</t>
  </si>
  <si>
    <t>GF0232048701</t>
  </si>
  <si>
    <t>571459</t>
  </si>
  <si>
    <t>GF02320259</t>
  </si>
  <si>
    <t>GF0232025901</t>
  </si>
  <si>
    <t>571528</t>
  </si>
  <si>
    <t>GF02320434</t>
  </si>
  <si>
    <t>GF0232043401</t>
  </si>
  <si>
    <t>571579</t>
  </si>
  <si>
    <t>GF02320367</t>
  </si>
  <si>
    <t>GF0232036701</t>
  </si>
  <si>
    <t>571625</t>
  </si>
  <si>
    <t>GF02320394</t>
  </si>
  <si>
    <t>GF0232039401</t>
  </si>
  <si>
    <t>571684</t>
  </si>
  <si>
    <t>GF02320437</t>
  </si>
  <si>
    <t>GF0232043701</t>
  </si>
  <si>
    <t>571813</t>
  </si>
  <si>
    <t>GF02320498</t>
  </si>
  <si>
    <t>GF0232049801</t>
  </si>
  <si>
    <t>573028</t>
  </si>
  <si>
    <t>GF02321327</t>
  </si>
  <si>
    <t>GF0232132701</t>
  </si>
  <si>
    <t>573494</t>
  </si>
  <si>
    <t>GF02319738</t>
  </si>
  <si>
    <t>GF0231973801</t>
  </si>
  <si>
    <t>574081</t>
  </si>
  <si>
    <t>GF02321886</t>
  </si>
  <si>
    <t>GF0232188601</t>
  </si>
  <si>
    <t>574548</t>
  </si>
  <si>
    <t>GF02322197</t>
  </si>
  <si>
    <t>GF0232219701</t>
  </si>
  <si>
    <t>575009</t>
  </si>
  <si>
    <t>GF02322507</t>
  </si>
  <si>
    <t>GF0232250701</t>
  </si>
  <si>
    <t>575418</t>
  </si>
  <si>
    <t>GF02320441</t>
  </si>
  <si>
    <t>GF0232044101</t>
  </si>
  <si>
    <t>575456</t>
  </si>
  <si>
    <t>GF02322854</t>
  </si>
  <si>
    <t>GF0232285401</t>
  </si>
  <si>
    <t>576788</t>
  </si>
  <si>
    <t>GF02321922</t>
  </si>
  <si>
    <t>GF0232192201</t>
  </si>
  <si>
    <t>576810</t>
  </si>
  <si>
    <t>GF02322990</t>
  </si>
  <si>
    <t>GF0232299001</t>
  </si>
  <si>
    <t>576849</t>
  </si>
  <si>
    <t>471315#3</t>
  </si>
  <si>
    <t>GF02252339</t>
  </si>
  <si>
    <t>GF0225233901</t>
  </si>
  <si>
    <t>471456#2</t>
  </si>
  <si>
    <t>GF02252400</t>
  </si>
  <si>
    <t>GF0225240001</t>
  </si>
  <si>
    <t>472528#3</t>
  </si>
  <si>
    <t>GF02253169</t>
  </si>
  <si>
    <t>GF0225316901</t>
  </si>
  <si>
    <t>491295#1</t>
  </si>
  <si>
    <t>GF02265416</t>
  </si>
  <si>
    <t>GF0226541601</t>
  </si>
  <si>
    <t>491879#4</t>
  </si>
  <si>
    <t>GF02265855</t>
  </si>
  <si>
    <t>GF0226585501</t>
  </si>
  <si>
    <t>4_CPT02_TECH. : INTERVENTION INACHEVEE CAUSE SOUS-TRAITANT</t>
  </si>
  <si>
    <t>491879#5</t>
  </si>
  <si>
    <t>496694#1</t>
  </si>
  <si>
    <t>GF02269487</t>
  </si>
  <si>
    <t>GF0226948701</t>
  </si>
  <si>
    <t>504857#1</t>
  </si>
  <si>
    <t>GF02275078</t>
  </si>
  <si>
    <t>GF0227507801</t>
  </si>
  <si>
    <t>522413#1</t>
  </si>
  <si>
    <t>GF02294284</t>
  </si>
  <si>
    <t>GF0229428401</t>
  </si>
  <si>
    <t>522419#1</t>
  </si>
  <si>
    <t>GF02294288</t>
  </si>
  <si>
    <t>GF0229428801</t>
  </si>
  <si>
    <t>522525#1</t>
  </si>
  <si>
    <t>GF02294291</t>
  </si>
  <si>
    <t>GF0229429101</t>
  </si>
  <si>
    <t>522579#1</t>
  </si>
  <si>
    <t>GF02294297</t>
  </si>
  <si>
    <t>GF0229429701</t>
  </si>
  <si>
    <t>523398#1</t>
  </si>
  <si>
    <t>GF02294308</t>
  </si>
  <si>
    <t>GF0229430801</t>
  </si>
  <si>
    <t>524032#1</t>
  </si>
  <si>
    <t>GF02294319</t>
  </si>
  <si>
    <t>GF0229431901</t>
  </si>
  <si>
    <t>532732#1</t>
  </si>
  <si>
    <t>GF02294341</t>
  </si>
  <si>
    <t>GF0229434101</t>
  </si>
  <si>
    <t>532817#1</t>
  </si>
  <si>
    <t>535429#1</t>
  </si>
  <si>
    <t>GF02299612</t>
  </si>
  <si>
    <t>GF0229961201</t>
  </si>
  <si>
    <t>535830#1</t>
  </si>
  <si>
    <t>GF02299846</t>
  </si>
  <si>
    <t>GF0229984601</t>
  </si>
  <si>
    <t>539367#1</t>
  </si>
  <si>
    <t>GF02302007</t>
  </si>
  <si>
    <t>GF0230200701</t>
  </si>
  <si>
    <t>541555#1</t>
  </si>
  <si>
    <t>GF02252314</t>
  </si>
  <si>
    <t>GF0225231401</t>
  </si>
  <si>
    <t>1_OK02_INTERVENTION OK _ ACTION PAR C+T</t>
  </si>
  <si>
    <t>543793#1</t>
  </si>
  <si>
    <t>GF02304699</t>
  </si>
  <si>
    <t>GF0230469901</t>
  </si>
  <si>
    <t>544353#1</t>
  </si>
  <si>
    <t>GF02305006</t>
  </si>
  <si>
    <t>GF0230500601</t>
  </si>
  <si>
    <t>544578#2</t>
  </si>
  <si>
    <t>GF02305139</t>
  </si>
  <si>
    <t>GF0230513901</t>
  </si>
  <si>
    <t>545932#1</t>
  </si>
  <si>
    <t>1_OK04_INTERVENTION OK _ FORMULAIRE KO</t>
  </si>
  <si>
    <t>568597</t>
  </si>
  <si>
    <t>GF02318545</t>
  </si>
  <si>
    <t>GF0231854501</t>
  </si>
  <si>
    <t>568972</t>
  </si>
  <si>
    <t>GF02318755</t>
  </si>
  <si>
    <t>GF0231875501</t>
  </si>
  <si>
    <t>569271#1</t>
  </si>
  <si>
    <t>GF02318906</t>
  </si>
  <si>
    <t>GF0231890601</t>
  </si>
  <si>
    <t>569658</t>
  </si>
  <si>
    <t>GF02311854</t>
  </si>
  <si>
    <t>GF0231185401</t>
  </si>
  <si>
    <t>569677</t>
  </si>
  <si>
    <t>GF02319153</t>
  </si>
  <si>
    <t>GF0231915301</t>
  </si>
  <si>
    <t>569910</t>
  </si>
  <si>
    <t>GF02319368</t>
  </si>
  <si>
    <t>GF0231936801</t>
  </si>
  <si>
    <t>570589</t>
  </si>
  <si>
    <t>GF02319724</t>
  </si>
  <si>
    <t>GF0231972401</t>
  </si>
  <si>
    <t>571006</t>
  </si>
  <si>
    <t>GF02319964</t>
  </si>
  <si>
    <t>GF0231996401</t>
  </si>
  <si>
    <t>571030</t>
  </si>
  <si>
    <t>GF02319983</t>
  </si>
  <si>
    <t>GF0231998301</t>
  </si>
  <si>
    <t>572413</t>
  </si>
  <si>
    <t>GF02319442</t>
  </si>
  <si>
    <t>GF0231944201</t>
  </si>
  <si>
    <t>484185#1</t>
  </si>
  <si>
    <t>GF02232571</t>
  </si>
  <si>
    <t>GF0223257101</t>
  </si>
  <si>
    <t>4_CPT11C+T : INTER. INACHEVEE CAUSE PROBLEME MUTATION</t>
  </si>
  <si>
    <t>504826#1</t>
  </si>
  <si>
    <t>GF02245437</t>
  </si>
  <si>
    <t>GF0224543701</t>
  </si>
  <si>
    <t>1_OK_Intervention OK</t>
  </si>
  <si>
    <t>567565</t>
  </si>
  <si>
    <t>GF02317871</t>
  </si>
  <si>
    <t>GF0231787101</t>
  </si>
  <si>
    <t>568663</t>
  </si>
  <si>
    <t>GF02318582</t>
  </si>
  <si>
    <t>GF0231858201</t>
  </si>
  <si>
    <t>570651</t>
  </si>
  <si>
    <t>GF02319764</t>
  </si>
  <si>
    <t>GF0231976401</t>
  </si>
  <si>
    <t>571375</t>
  </si>
  <si>
    <t>GF02320202</t>
  </si>
  <si>
    <t>GF0232020201</t>
  </si>
  <si>
    <t>571392</t>
  </si>
  <si>
    <t>GF02320215</t>
  </si>
  <si>
    <t>GF0232021501</t>
  </si>
  <si>
    <t>571535</t>
  </si>
  <si>
    <t>GF02320290</t>
  </si>
  <si>
    <t>GF0232029001</t>
  </si>
  <si>
    <t>571563</t>
  </si>
  <si>
    <t>GF02320351</t>
  </si>
  <si>
    <t>GF0232035101</t>
  </si>
  <si>
    <t>571576</t>
  </si>
  <si>
    <t>GF02320362</t>
  </si>
  <si>
    <t>GF0232036201</t>
  </si>
  <si>
    <t>571608</t>
  </si>
  <si>
    <t>GF02320379</t>
  </si>
  <si>
    <t>GF0232037901</t>
  </si>
  <si>
    <t>572160</t>
  </si>
  <si>
    <t>GF02320726</t>
  </si>
  <si>
    <t>GF0232072601</t>
  </si>
  <si>
    <t>572859</t>
  </si>
  <si>
    <t>GF02312640</t>
  </si>
  <si>
    <t>GF0231264001</t>
  </si>
  <si>
    <t>573339</t>
  </si>
  <si>
    <t>GF02321518</t>
  </si>
  <si>
    <t>GF0232151801</t>
  </si>
  <si>
    <t>573479</t>
  </si>
  <si>
    <t>GF02321576</t>
  </si>
  <si>
    <t>GF0232157601</t>
  </si>
  <si>
    <t>573898</t>
  </si>
  <si>
    <t>GF02313585</t>
  </si>
  <si>
    <t>GF0231358501</t>
  </si>
  <si>
    <t>574139</t>
  </si>
  <si>
    <t>GF02321920</t>
  </si>
  <si>
    <t>GF0232192001</t>
  </si>
  <si>
    <t>574500</t>
  </si>
  <si>
    <t>GF02321958</t>
  </si>
  <si>
    <t>GF0232195801</t>
  </si>
  <si>
    <t>574995</t>
  </si>
  <si>
    <t>GF02322499</t>
  </si>
  <si>
    <t>GF0232249901</t>
  </si>
  <si>
    <t>575629</t>
  </si>
  <si>
    <t>576118</t>
  </si>
  <si>
    <t>GF02323400</t>
  </si>
  <si>
    <t>GF0232340001</t>
  </si>
  <si>
    <t>576156</t>
  </si>
  <si>
    <t>GF02323424</t>
  </si>
  <si>
    <t>GF0232342401</t>
  </si>
  <si>
    <t>576403</t>
  </si>
  <si>
    <t>GF02323565</t>
  </si>
  <si>
    <t>GF0232356501</t>
  </si>
  <si>
    <t>577093</t>
  </si>
  <si>
    <t>GF02323944</t>
  </si>
  <si>
    <t>GF0232394401</t>
  </si>
  <si>
    <t>577623</t>
  </si>
  <si>
    <t>GF02324294</t>
  </si>
  <si>
    <t>GF0232429401</t>
  </si>
  <si>
    <t>577651</t>
  </si>
  <si>
    <t>GF02324314</t>
  </si>
  <si>
    <t>GF0232431401</t>
  </si>
  <si>
    <t>578035</t>
  </si>
  <si>
    <t>GF02323015</t>
  </si>
  <si>
    <t>GF0232301501</t>
  </si>
  <si>
    <t>524208#2</t>
  </si>
  <si>
    <t>GF02292146</t>
  </si>
  <si>
    <t>GF0229214601</t>
  </si>
  <si>
    <t>561000#2</t>
  </si>
  <si>
    <t>GF02313867</t>
  </si>
  <si>
    <t>GF0231386701</t>
  </si>
  <si>
    <t>9_FINT11_OPE : INFRA TIERS INDISPONIBLE OU DELAI</t>
  </si>
  <si>
    <t>567464</t>
  </si>
  <si>
    <t>GF02317825</t>
  </si>
  <si>
    <t>GF0231782501</t>
  </si>
  <si>
    <t>568536#1</t>
  </si>
  <si>
    <t>GF02318510</t>
  </si>
  <si>
    <t>GF0231851001</t>
  </si>
  <si>
    <t>568568</t>
  </si>
  <si>
    <t>GF02318527</t>
  </si>
  <si>
    <t>GF0231852701</t>
  </si>
  <si>
    <t>569403</t>
  </si>
  <si>
    <t>GF02318975</t>
  </si>
  <si>
    <t>GF0231897501</t>
  </si>
  <si>
    <t>569452</t>
  </si>
  <si>
    <t>GF02319011</t>
  </si>
  <si>
    <t>GF0231901101</t>
  </si>
  <si>
    <t>570005</t>
  </si>
  <si>
    <t>GF02319412</t>
  </si>
  <si>
    <t>GF0231941201</t>
  </si>
  <si>
    <t>570088</t>
  </si>
  <si>
    <t>GF02319462</t>
  </si>
  <si>
    <t>GF0231946201</t>
  </si>
  <si>
    <t>570179</t>
  </si>
  <si>
    <t>GF02319516</t>
  </si>
  <si>
    <t>GF0231951601</t>
  </si>
  <si>
    <t>570185</t>
  </si>
  <si>
    <t>GF02319518</t>
  </si>
  <si>
    <t>GF0231951801</t>
  </si>
  <si>
    <t>570371</t>
  </si>
  <si>
    <t>GF02316842</t>
  </si>
  <si>
    <t>GF0231684202</t>
  </si>
  <si>
    <t>570491</t>
  </si>
  <si>
    <t>GF02319673</t>
  </si>
  <si>
    <t>GF0231967301</t>
  </si>
  <si>
    <t>570512</t>
  </si>
  <si>
    <t>GF02319687</t>
  </si>
  <si>
    <t>GF0231968701</t>
  </si>
  <si>
    <t>3_FCLI01CLIENT : Numéro client erroné</t>
  </si>
  <si>
    <t>570586</t>
  </si>
  <si>
    <t>GF02319728</t>
  </si>
  <si>
    <t>GF0231972801</t>
  </si>
  <si>
    <t>570593</t>
  </si>
  <si>
    <t>GF02319730</t>
  </si>
  <si>
    <t>GF0231973001</t>
  </si>
  <si>
    <t>570825</t>
  </si>
  <si>
    <t>GF02319852</t>
  </si>
  <si>
    <t>GF0231985201</t>
  </si>
  <si>
    <t>570825#1</t>
  </si>
  <si>
    <t>570984</t>
  </si>
  <si>
    <t>GF02319948</t>
  </si>
  <si>
    <t>GF0231994801</t>
  </si>
  <si>
    <t>571264</t>
  </si>
  <si>
    <t>GF02318821</t>
  </si>
  <si>
    <t>GF0231882101</t>
  </si>
  <si>
    <t>571540</t>
  </si>
  <si>
    <t>GF02320327</t>
  </si>
  <si>
    <t>GF0232032701</t>
  </si>
  <si>
    <t>571542</t>
  </si>
  <si>
    <t>GF02320331</t>
  </si>
  <si>
    <t>GF0232033101</t>
  </si>
  <si>
    <t>571582</t>
  </si>
  <si>
    <t>GF02320365</t>
  </si>
  <si>
    <t>GF0232036501</t>
  </si>
  <si>
    <t>571612</t>
  </si>
  <si>
    <t>GF02320384</t>
  </si>
  <si>
    <t>GF0232038401</t>
  </si>
  <si>
    <t>571993</t>
  </si>
  <si>
    <t>GF02320617</t>
  </si>
  <si>
    <t>GF0232061701</t>
  </si>
  <si>
    <t>571993#1</t>
  </si>
  <si>
    <t>572063</t>
  </si>
  <si>
    <t>GF02320666</t>
  </si>
  <si>
    <t>GF0232066601</t>
  </si>
  <si>
    <t>573060</t>
  </si>
  <si>
    <t>GF02321345</t>
  </si>
  <si>
    <t>GF0232134501</t>
  </si>
  <si>
    <t>573063</t>
  </si>
  <si>
    <t>GF02321349</t>
  </si>
  <si>
    <t>GF0232134901</t>
  </si>
  <si>
    <t>573120</t>
  </si>
  <si>
    <t>GF02318548</t>
  </si>
  <si>
    <t>GF0231854801</t>
  </si>
  <si>
    <t>573401</t>
  </si>
  <si>
    <t>GF02317809</t>
  </si>
  <si>
    <t>GF0231780901</t>
  </si>
  <si>
    <t>573429</t>
  </si>
  <si>
    <t>GF02321553</t>
  </si>
  <si>
    <t>GF0232155301</t>
  </si>
  <si>
    <t>573464</t>
  </si>
  <si>
    <t>GF02313837</t>
  </si>
  <si>
    <t>GF0231383701</t>
  </si>
  <si>
    <t>573582</t>
  </si>
  <si>
    <t>GF02284709</t>
  </si>
  <si>
    <t>GF0228470901</t>
  </si>
  <si>
    <t>574972</t>
  </si>
  <si>
    <t>GF02322488</t>
  </si>
  <si>
    <t>GF0232248801</t>
  </si>
  <si>
    <t>575077</t>
  </si>
  <si>
    <t>GF02322547</t>
  </si>
  <si>
    <t>GF0232254701</t>
  </si>
  <si>
    <t>575479</t>
  </si>
  <si>
    <t>GF02322861</t>
  </si>
  <si>
    <t>GF0232286101</t>
  </si>
  <si>
    <t>575689</t>
  </si>
  <si>
    <t>GF02323040</t>
  </si>
  <si>
    <t>GF0232304001</t>
  </si>
  <si>
    <t>575906</t>
  </si>
  <si>
    <t>576077</t>
  </si>
  <si>
    <t>GF02314827</t>
  </si>
  <si>
    <t>GF0231482701</t>
  </si>
  <si>
    <t>576095</t>
  </si>
  <si>
    <t>576179</t>
  </si>
  <si>
    <t>GF02323438</t>
  </si>
  <si>
    <t>GF0232343801</t>
  </si>
  <si>
    <t>576374</t>
  </si>
  <si>
    <t>GF02323547</t>
  </si>
  <si>
    <t>GF0232354701</t>
  </si>
  <si>
    <t>576499</t>
  </si>
  <si>
    <t>GF02323630</t>
  </si>
  <si>
    <t>GF0232363001</t>
  </si>
  <si>
    <t>576564</t>
  </si>
  <si>
    <t>GF02323671</t>
  </si>
  <si>
    <t>GF0232367101</t>
  </si>
  <si>
    <t>576790</t>
  </si>
  <si>
    <t>GF02323646</t>
  </si>
  <si>
    <t>GF0232364601</t>
  </si>
  <si>
    <t>576952</t>
  </si>
  <si>
    <t>GF02323862</t>
  </si>
  <si>
    <t>GF0232386201</t>
  </si>
  <si>
    <t>577073</t>
  </si>
  <si>
    <t>GF02323927</t>
  </si>
  <si>
    <t>GF0232392701</t>
  </si>
  <si>
    <t>577117</t>
  </si>
  <si>
    <t>GF02323963</t>
  </si>
  <si>
    <t>GF0232396301</t>
  </si>
  <si>
    <t>577323</t>
  </si>
  <si>
    <t>GF02324073</t>
  </si>
  <si>
    <t>GF0232407301</t>
  </si>
  <si>
    <t>577453</t>
  </si>
  <si>
    <t>GF02324159</t>
  </si>
  <si>
    <t>GF0232415901</t>
  </si>
  <si>
    <t>577496</t>
  </si>
  <si>
    <t>GF02324193</t>
  </si>
  <si>
    <t>GF0232419301</t>
  </si>
  <si>
    <t>577496#1</t>
  </si>
  <si>
    <t>578653</t>
  </si>
  <si>
    <t>GF02324949</t>
  </si>
  <si>
    <t>GF0232494901</t>
  </si>
  <si>
    <t>579082</t>
  </si>
  <si>
    <t>GF02322339</t>
  </si>
  <si>
    <t>GF0232233901</t>
  </si>
  <si>
    <t>1_OKSF1_SAV OK service rétabli</t>
  </si>
  <si>
    <t>501609#2</t>
  </si>
  <si>
    <t>GF02272723</t>
  </si>
  <si>
    <t>GF0227272301</t>
  </si>
  <si>
    <t>518669#2</t>
  </si>
  <si>
    <t>GF02288415</t>
  </si>
  <si>
    <t>GF0228841501</t>
  </si>
  <si>
    <t>552134#1</t>
  </si>
  <si>
    <t>GF02309770</t>
  </si>
  <si>
    <t>GF0230977001</t>
  </si>
  <si>
    <t>556611#2</t>
  </si>
  <si>
    <t>GF02311864</t>
  </si>
  <si>
    <t>GF0231186401</t>
  </si>
  <si>
    <t>563981</t>
  </si>
  <si>
    <t>GF02315824</t>
  </si>
  <si>
    <t>GF0231582401</t>
  </si>
  <si>
    <t>563981#1</t>
  </si>
  <si>
    <t>565360</t>
  </si>
  <si>
    <t>GF02312729</t>
  </si>
  <si>
    <t>GF0231272901</t>
  </si>
  <si>
    <t>565428#1</t>
  </si>
  <si>
    <t>GF02316647</t>
  </si>
  <si>
    <t>GF0231664701</t>
  </si>
  <si>
    <t>567101</t>
  </si>
  <si>
    <t>GF02317641</t>
  </si>
  <si>
    <t>GF0231764101</t>
  </si>
  <si>
    <t>567485</t>
  </si>
  <si>
    <t>GF02314829</t>
  </si>
  <si>
    <t>GF0231482902</t>
  </si>
  <si>
    <t>567492</t>
  </si>
  <si>
    <t>GF02317842</t>
  </si>
  <si>
    <t>GF0231784201</t>
  </si>
  <si>
    <t>567869</t>
  </si>
  <si>
    <t>GF02318003</t>
  </si>
  <si>
    <t>GF0231800301</t>
  </si>
  <si>
    <t>568485#1</t>
  </si>
  <si>
    <t>GF02318464</t>
  </si>
  <si>
    <t>GF0231846401</t>
  </si>
  <si>
    <t>569412</t>
  </si>
  <si>
    <t>GF02318982</t>
  </si>
  <si>
    <t>GF0231898201</t>
  </si>
  <si>
    <t>569635</t>
  </si>
  <si>
    <t>GF02315150</t>
  </si>
  <si>
    <t>GF0231515001</t>
  </si>
  <si>
    <t>569651</t>
  </si>
  <si>
    <t>GF02319145</t>
  </si>
  <si>
    <t>GF0231914501</t>
  </si>
  <si>
    <t>569691</t>
  </si>
  <si>
    <t>GF02319164</t>
  </si>
  <si>
    <t>GF0231916401</t>
  </si>
  <si>
    <t>569826</t>
  </si>
  <si>
    <t>GF02319257</t>
  </si>
  <si>
    <t>GF0231925701</t>
  </si>
  <si>
    <t>569864</t>
  </si>
  <si>
    <t>GF02319285</t>
  </si>
  <si>
    <t>GF0231928501</t>
  </si>
  <si>
    <t>570324</t>
  </si>
  <si>
    <t>GF02319499</t>
  </si>
  <si>
    <t>GF0231949901</t>
  </si>
  <si>
    <t>570378</t>
  </si>
  <si>
    <t>GF02286737</t>
  </si>
  <si>
    <t>GF0228673701</t>
  </si>
  <si>
    <t>570399</t>
  </si>
  <si>
    <t>GF02318363</t>
  </si>
  <si>
    <t>GF0231836301</t>
  </si>
  <si>
    <t>570602</t>
  </si>
  <si>
    <t>GF02305365</t>
  </si>
  <si>
    <t>GF0230536501</t>
  </si>
  <si>
    <t>574583</t>
  </si>
  <si>
    <t>GF02322219</t>
  </si>
  <si>
    <t>GF0232221901</t>
  </si>
  <si>
    <t>574775</t>
  </si>
  <si>
    <t>574791</t>
  </si>
  <si>
    <t>GF02322350</t>
  </si>
  <si>
    <t>GF0232235001</t>
  </si>
  <si>
    <t>575005</t>
  </si>
  <si>
    <t>GF02322504</t>
  </si>
  <si>
    <t>GF0232250401</t>
  </si>
  <si>
    <t>575646</t>
  </si>
  <si>
    <t>575934</t>
  </si>
  <si>
    <t>GF02289805</t>
  </si>
  <si>
    <t>GF0228980501</t>
  </si>
  <si>
    <t>575955</t>
  </si>
  <si>
    <t>576207</t>
  </si>
  <si>
    <t>GF02323455</t>
  </si>
  <si>
    <t>GF0232345501</t>
  </si>
  <si>
    <t>576209</t>
  </si>
  <si>
    <t>GF02323457</t>
  </si>
  <si>
    <t>GF0232345701</t>
  </si>
  <si>
    <t>578273</t>
  </si>
  <si>
    <t>GF02320395</t>
  </si>
  <si>
    <t>GF0232039501</t>
  </si>
  <si>
    <t>524216#1</t>
  </si>
  <si>
    <t>GF02291647</t>
  </si>
  <si>
    <t>GF0229164701</t>
  </si>
  <si>
    <t>559008#3</t>
  </si>
  <si>
    <t>GF02312867</t>
  </si>
  <si>
    <t>GF0231286701</t>
  </si>
  <si>
    <t>559308#2</t>
  </si>
  <si>
    <t>GF02313051</t>
  </si>
  <si>
    <t>GF0231305101</t>
  </si>
  <si>
    <t>559308#3</t>
  </si>
  <si>
    <t>561338#4</t>
  </si>
  <si>
    <t>GF02314118</t>
  </si>
  <si>
    <t>GF0231411801</t>
  </si>
  <si>
    <t>567435</t>
  </si>
  <si>
    <t>568501</t>
  </si>
  <si>
    <t>GF02318479</t>
  </si>
  <si>
    <t>GF0231847901</t>
  </si>
  <si>
    <t>568877</t>
  </si>
  <si>
    <t>GF02318695</t>
  </si>
  <si>
    <t>GF0231869501</t>
  </si>
  <si>
    <t>568964</t>
  </si>
  <si>
    <t>GF02318753</t>
  </si>
  <si>
    <t>GF0231875301</t>
  </si>
  <si>
    <t>569196</t>
  </si>
  <si>
    <t>GF02317857</t>
  </si>
  <si>
    <t>GF0231785701</t>
  </si>
  <si>
    <t>569196#1</t>
  </si>
  <si>
    <t>569217#1</t>
  </si>
  <si>
    <t>GF02224122</t>
  </si>
  <si>
    <t>GF0222412201</t>
  </si>
  <si>
    <t>569217#2</t>
  </si>
  <si>
    <t>569248</t>
  </si>
  <si>
    <t>GF02277332</t>
  </si>
  <si>
    <t>GF0227733201</t>
  </si>
  <si>
    <t>569313</t>
  </si>
  <si>
    <t>GF02318929</t>
  </si>
  <si>
    <t>GF0231892901</t>
  </si>
  <si>
    <t>569325</t>
  </si>
  <si>
    <t>GF02318935</t>
  </si>
  <si>
    <t>GF0231893501</t>
  </si>
  <si>
    <t>569338</t>
  </si>
  <si>
    <t>GF02318940</t>
  </si>
  <si>
    <t>GF0231894001</t>
  </si>
  <si>
    <t>569338#1</t>
  </si>
  <si>
    <t>569574</t>
  </si>
  <si>
    <t>GF02319114</t>
  </si>
  <si>
    <t>GF0231911401</t>
  </si>
  <si>
    <t>569642</t>
  </si>
  <si>
    <t>GF02314098</t>
  </si>
  <si>
    <t>GF0231409802</t>
  </si>
  <si>
    <t>569788</t>
  </si>
  <si>
    <t>GF02319228</t>
  </si>
  <si>
    <t>GF0231922801</t>
  </si>
  <si>
    <t>569916</t>
  </si>
  <si>
    <t>GF02319322</t>
  </si>
  <si>
    <t>GF0231932201</t>
  </si>
  <si>
    <t>570082</t>
  </si>
  <si>
    <t>GF02319463</t>
  </si>
  <si>
    <t>GF0231946301</t>
  </si>
  <si>
    <t>570367</t>
  </si>
  <si>
    <t>GF02319610</t>
  </si>
  <si>
    <t>GF0231961001</t>
  </si>
  <si>
    <t>570537</t>
  </si>
  <si>
    <t>GF02319704</t>
  </si>
  <si>
    <t>GF0231970401</t>
  </si>
  <si>
    <t>570579</t>
  </si>
  <si>
    <t>GF02319727</t>
  </si>
  <si>
    <t>GF0231972701</t>
  </si>
  <si>
    <t>570579#1</t>
  </si>
  <si>
    <t>570646</t>
  </si>
  <si>
    <t>GF02319761</t>
  </si>
  <si>
    <t>GF0231976101</t>
  </si>
  <si>
    <t>570993</t>
  </si>
  <si>
    <t>GF02319956</t>
  </si>
  <si>
    <t>GF0231995601</t>
  </si>
  <si>
    <t>571545</t>
  </si>
  <si>
    <t>GF02320336</t>
  </si>
  <si>
    <t>GF0232033601</t>
  </si>
  <si>
    <t>571557</t>
  </si>
  <si>
    <t>GF02320346</t>
  </si>
  <si>
    <t>GF0232034601</t>
  </si>
  <si>
    <t>571584</t>
  </si>
  <si>
    <t>GF02320368</t>
  </si>
  <si>
    <t>GF0232036801</t>
  </si>
  <si>
    <t>571675</t>
  </si>
  <si>
    <t>GF02320424</t>
  </si>
  <si>
    <t>GF0232042401</t>
  </si>
  <si>
    <t>572111</t>
  </si>
  <si>
    <t>GF02320694</t>
  </si>
  <si>
    <t>GF0232069401</t>
  </si>
  <si>
    <t>572484</t>
  </si>
  <si>
    <t>GF02320933</t>
  </si>
  <si>
    <t>GF0232093301</t>
  </si>
  <si>
    <t>572973</t>
  </si>
  <si>
    <t>GF02321297</t>
  </si>
  <si>
    <t>GF0232129701</t>
  </si>
  <si>
    <t>573035</t>
  </si>
  <si>
    <t>GF02321334</t>
  </si>
  <si>
    <t>GF0232133401</t>
  </si>
  <si>
    <t>573104</t>
  </si>
  <si>
    <t>GF02321367</t>
  </si>
  <si>
    <t>GF0232136701</t>
  </si>
  <si>
    <t>573112</t>
  </si>
  <si>
    <t>GF02321368</t>
  </si>
  <si>
    <t>GF0232136801</t>
  </si>
  <si>
    <t>573991</t>
  </si>
  <si>
    <t>GF02321837</t>
  </si>
  <si>
    <t>GF0232183701</t>
  </si>
  <si>
    <t>573991#1</t>
  </si>
  <si>
    <t>574712</t>
  </si>
  <si>
    <t>GF02322303</t>
  </si>
  <si>
    <t>GF0232230301</t>
  </si>
  <si>
    <t>574727</t>
  </si>
  <si>
    <t>GF02322313</t>
  </si>
  <si>
    <t>GF0232231301</t>
  </si>
  <si>
    <t>576120</t>
  </si>
  <si>
    <t>GF02323397</t>
  </si>
  <si>
    <t>GF0232339701</t>
  </si>
  <si>
    <t>576194</t>
  </si>
  <si>
    <t>GF02323449</t>
  </si>
  <si>
    <t>GF0232344901</t>
  </si>
  <si>
    <t>576358</t>
  </si>
  <si>
    <t>GF02323539</t>
  </si>
  <si>
    <t>GF0232353901</t>
  </si>
  <si>
    <t>576933</t>
  </si>
  <si>
    <t>GF02323850</t>
  </si>
  <si>
    <t>GF0232385001</t>
  </si>
  <si>
    <t>577317</t>
  </si>
  <si>
    <t>577533</t>
  </si>
  <si>
    <t>GF02324221</t>
  </si>
  <si>
    <t>GF0232422101</t>
  </si>
  <si>
    <t>577674</t>
  </si>
  <si>
    <t>GF02324335</t>
  </si>
  <si>
    <t>GF0232433501</t>
  </si>
  <si>
    <t>577711</t>
  </si>
  <si>
    <t>577747</t>
  </si>
  <si>
    <t>GF02324387</t>
  </si>
  <si>
    <t>GF0232438701</t>
  </si>
  <si>
    <t>578074</t>
  </si>
  <si>
    <t>578228</t>
  </si>
  <si>
    <t>578449</t>
  </si>
  <si>
    <t>GF02323549</t>
  </si>
  <si>
    <t>GF0232354901</t>
  </si>
  <si>
    <t>578609</t>
  </si>
  <si>
    <t>GF02324920</t>
  </si>
  <si>
    <t>GF0232492001</t>
  </si>
  <si>
    <t>578761</t>
  </si>
  <si>
    <t>562111</t>
  </si>
  <si>
    <t>GF02314591</t>
  </si>
  <si>
    <t>GF0231459101</t>
  </si>
  <si>
    <t>565964</t>
  </si>
  <si>
    <t>GF02316957</t>
  </si>
  <si>
    <t>GF0231695701</t>
  </si>
  <si>
    <t>569061</t>
  </si>
  <si>
    <t>GF02318810</t>
  </si>
  <si>
    <t>GF0231881001</t>
  </si>
  <si>
    <t>570513</t>
  </si>
  <si>
    <t>GF02319664</t>
  </si>
  <si>
    <t>GF0231966401</t>
  </si>
  <si>
    <t>571038</t>
  </si>
  <si>
    <t>GF02305123</t>
  </si>
  <si>
    <t>GF0230512301</t>
  </si>
  <si>
    <t>571475</t>
  </si>
  <si>
    <t>GF02314101</t>
  </si>
  <si>
    <t>GF0231410102</t>
  </si>
  <si>
    <t>571620</t>
  </si>
  <si>
    <t>GF02320389</t>
  </si>
  <si>
    <t>GF0232038901</t>
  </si>
  <si>
    <t>571626</t>
  </si>
  <si>
    <t>572153</t>
  </si>
  <si>
    <t>GF02320720</t>
  </si>
  <si>
    <t>GF0232072001</t>
  </si>
  <si>
    <t>574052</t>
  </si>
  <si>
    <t>GF02311322</t>
  </si>
  <si>
    <t>GF0231132201</t>
  </si>
  <si>
    <t>4_CPT05C+T : INTERVENTION INACHEVEE CAUSE CANAL+T</t>
  </si>
  <si>
    <t>575453</t>
  </si>
  <si>
    <t>GF02322850</t>
  </si>
  <si>
    <t>GF0232285001</t>
  </si>
  <si>
    <t>576170</t>
  </si>
  <si>
    <t>576177</t>
  </si>
  <si>
    <t>576421</t>
  </si>
  <si>
    <t>558990#1</t>
  </si>
  <si>
    <t>GF02312863</t>
  </si>
  <si>
    <t>GF0231286301</t>
  </si>
  <si>
    <t>Filtres appliqués : 
Année est 2025
Zone est ZAG
Mois est mai
TYPE_CLIENT est B2C
Sous-Traitant est GST
Ile est Guyane
TYPE_TECHNO est FTTH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</si>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</sst>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m/d/yyyy\ h:mm:ss\ AM/PM"/>
    <numFmt numFmtId="165" formatCode="_-* #,##0.00\ [$€-40C]_-;\-* #,##0.00\ [$€-40C]_-;_-* &quot;-&quot;??\ [$€-40C]_-;_-@_-"/>
    <numFmt numFmtId="166" formatCode="#,##0.00\ &quot;€&quot;"/>
  </numFmts>
  <fonts count="9">
    <font>
      <sz val="11"/>
      <name val="Calibri"/>
    </font>
    <font>
      <b/>
      <sz val="11"/>
      <color theme="0"/>
      <name val="Calibri"/>
    </font>
    <font>
      <sz val="11"/>
      <color theme="1"/>
      <name val="Calibri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2" xfId="0" applyFont="1" applyBorder="1"/>
    <xf numFmtId="0" fontId="2" fillId="0" borderId="1" xfId="0" applyFont="1" applyBorder="1"/>
    <xf numFmtId="0" fontId="3" fillId="0" borderId="0" xfId="0" applyFont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8" fontId="5" fillId="0" borderId="0" xfId="0" applyNumberFormat="1" applyFont="1" applyAlignment="1">
      <alignment horizontal="center" vertical="center" wrapText="1"/>
    </xf>
    <xf numFmtId="0" fontId="6" fillId="0" borderId="0" xfId="0" applyFont="1"/>
    <xf numFmtId="166" fontId="0" fillId="0" borderId="0" xfId="0" applyNumberFormat="1"/>
    <xf numFmtId="0" fontId="2" fillId="3" borderId="5" xfId="0" applyFont="1" applyFill="1" applyBorder="1"/>
    <xf numFmtId="0" fontId="2" fillId="3" borderId="6" xfId="0" applyFont="1" applyFill="1" applyBorder="1"/>
    <xf numFmtId="164" fontId="2" fillId="3" borderId="6" xfId="0" applyNumberFormat="1" applyFont="1" applyFill="1" applyBorder="1"/>
    <xf numFmtId="166" fontId="2" fillId="3" borderId="4" xfId="0" applyNumberFormat="1" applyFont="1" applyFill="1" applyBorder="1"/>
    <xf numFmtId="0" fontId="2" fillId="0" borderId="3" xfId="0" applyFont="1" applyBorder="1"/>
    <xf numFmtId="0" fontId="2" fillId="0" borderId="4" xfId="0" applyFont="1" applyBorder="1"/>
    <xf numFmtId="164" fontId="2" fillId="0" borderId="4" xfId="0" applyNumberFormat="1" applyFont="1" applyBorder="1"/>
    <xf numFmtId="166" fontId="2" fillId="0" borderId="4" xfId="0" applyNumberFormat="1" applyFont="1" applyBorder="1"/>
    <xf numFmtId="0" fontId="2" fillId="3" borderId="3" xfId="0" applyFont="1" applyFill="1" applyBorder="1"/>
    <xf numFmtId="0" fontId="2" fillId="3" borderId="4" xfId="0" applyFont="1" applyFill="1" applyBorder="1"/>
    <xf numFmtId="164" fontId="2" fillId="3" borderId="4" xfId="0" applyNumberFormat="1" applyFont="1" applyFill="1" applyBorder="1"/>
    <xf numFmtId="164" fontId="2" fillId="0" borderId="1" xfId="0" applyNumberFormat="1" applyFont="1" applyBorder="1"/>
    <xf numFmtId="166" fontId="2" fillId="0" borderId="1" xfId="0" applyNumberFormat="1" applyFont="1" applyBorder="1"/>
    <xf numFmtId="0" fontId="7" fillId="4" borderId="0" xfId="0" applyFont="1" applyFill="1"/>
    <xf numFmtId="0" fontId="1" fillId="2" borderId="0" xfId="0" applyFont="1" applyFill="1"/>
    <xf numFmtId="0" fontId="1" fillId="2" borderId="7" xfId="0" applyFont="1" applyFill="1" applyBorder="1"/>
    <xf numFmtId="166" fontId="1" fillId="2" borderId="0" xfId="0" applyNumberFormat="1" applyFont="1" applyFill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\ &quot;€&quot;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\ &quot;€&quot;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m/d/yyyy\ h:mm:ss\ AM/P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m/d/yyyy\ h:mm:ss\ AM/P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2" formatCode="#,##0.00\ &quot;€&quot;;[Red]\-#,##0.00\ &quot;€&quot;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right style="thick">
          <color rgb="FF000000"/>
        </right>
        <bottom style="thick">
          <color rgb="FF000000"/>
        </bottom>
      </border>
    </dxf>
    <dxf>
      <border outline="0">
        <bottom style="thick">
          <color rgb="FF000000"/>
        </bottom>
      </border>
    </dxf>
    <dxf>
      <numFmt numFmtId="165" formatCode="_-* #,##0.00\ [$€-40C]_-;\-* #,##0.00\ [$€-40C]_-;_-* &quot;-&quot;??\ [$€-40C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0D5F69-896A-4542-9411-1FBBCDF5A7A2}" name="Tableau3" displayName="Tableau3" ref="AH6:AI22" totalsRowShown="0">
  <autoFilter ref="AH6:AI22" xr:uid="{C10D5F69-896A-4542-9411-1FBBCDF5A7A2}"/>
  <tableColumns count="2">
    <tableColumn id="1" xr3:uid="{1BB1E524-C900-4568-ACAC-CE04D7AFEB34}" name="Colonne1"/>
    <tableColumn id="2" xr3:uid="{DBA88CB6-11A5-4BBA-AAC7-7EF7D5CC8E1D}" name="Colonne2" dataDxfId="2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725A15-E666-4B59-9DBE-BBD53E71D2D4}" name="Tableau6" displayName="Tableau6" ref="AK6:AL22" totalsRowShown="0" headerRowBorderDxfId="25" tableBorderDxfId="24">
  <autoFilter ref="AK6:AL22" xr:uid="{94725A15-E666-4B59-9DBE-BBD53E71D2D4}"/>
  <tableColumns count="2">
    <tableColumn id="1" xr3:uid="{2CE1FBFA-2A6F-4694-A862-B9933240BF47}" name="Colonne1" dataDxfId="23"/>
    <tableColumn id="2" xr3:uid="{587DA4A3-BA5E-4165-A02C-1C7156AA0A0C}" name="Colonne2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C5EF20-749B-4E21-BCB7-AF225BFE2451}" name="Tableau4" displayName="Tableau4" ref="AN9:AO22" totalsRowShown="0">
  <autoFilter ref="AN9:AO22" xr:uid="{FFC5EF20-749B-4E21-BCB7-AF225BFE2451}"/>
  <tableColumns count="2">
    <tableColumn id="1" xr3:uid="{C5A99EC4-8D45-4135-A553-25BB80749912}" name="TECH"/>
    <tableColumn id="2" xr3:uid="{E74E5373-3384-44D7-8D5F-FF4048B03C3E}" name="No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6C5B8-8F1C-4CC4-A1D3-7589C9F6A33D}" name="Tableau1" displayName="Tableau1" ref="A1:S363" totalsRowShown="0" headerRowDxfId="21" dataDxfId="20" tableBorderDxfId="19">
  <autoFilter ref="A1:S363" xr:uid="{E936C5B8-8F1C-4CC4-A1D3-7589C9F6A33D}"/>
  <tableColumns count="19">
    <tableColumn id="1" xr3:uid="{DE3187BB-6D71-44EB-8ED4-0B530474A012}" name="MARCHE" dataDxfId="18"/>
    <tableColumn id="2" xr3:uid="{754A0B71-752D-474D-8741-73012A73A495}" name="O.I" dataDxfId="17"/>
    <tableColumn id="3" xr3:uid="{A7764952-194E-4CFB-A715-C682504E44CA}" name="PRESTATAIRE" dataDxfId="16"/>
    <tableColumn id="4" xr3:uid="{963F8CF9-3E6F-4B0B-9FDC-4923272436A7}" name="TECHNICIEN" dataDxfId="15"/>
    <tableColumn id="5" xr3:uid="{0A70F5A1-6AE6-4E91-ADB8-BD941726A6F6}" name="NOM" dataDxfId="14">
      <calculatedColumnFormula xml:space="preserve"> VLOOKUP(D2,Tableau4[],2,FALSE)</calculatedColumnFormula>
    </tableColumn>
    <tableColumn id="6" xr3:uid="{EDEE76B4-CB12-4E0F-92C2-50386D4F00E2}" name="TYPE_INTER" dataDxfId="13"/>
    <tableColumn id="7" xr3:uid="{DAC50747-2C21-427D-9F38-19BAECE162F4}" name="Ref PXO" dataDxfId="12"/>
    <tableColumn id="8" xr3:uid="{ABF90981-91A0-4FC6-857E-F40CC67B7872}" name="DATE SOLDE" dataDxfId="11"/>
    <tableColumn id="9" xr3:uid="{0BF89FE1-1AB1-4EFF-BE35-5EB276D6700E}" name="DATE VALIDATION" dataDxfId="10"/>
    <tableColumn id="10" xr3:uid="{FB1D27E2-1DCC-4BD1-AC2C-77EB4E5099AF}" name="Contrat C+T" dataDxfId="9"/>
    <tableColumn id="11" xr3:uid="{0EFC5CBF-DC87-4A5B-BE66-5D8DBD0852B8}" name="RefOpCommercial" dataDxfId="8"/>
    <tableColumn id="12" xr3:uid="{7F3501F1-3DCB-489F-B0D2-11A2F5E6D0A1}" name="Prise Posée" dataDxfId="7"/>
    <tableColumn id="13" xr3:uid="{D7AD723A-77EF-4FCC-B862-323BB16E61E6}" name="FACTURATION" dataDxfId="6"/>
    <tableColumn id="14" xr3:uid="{6D4708B2-F834-4BE0-B688-E1FA345A0C76}" name="TRAVAUX SUPPLEMENTAIRES" dataDxfId="5"/>
    <tableColumn id="15" xr3:uid="{60DE2996-5EF7-4263-AF1B-FF7F43650579}" name="Résultat Inter PXO" dataDxfId="4"/>
    <tableColumn id="16" xr3:uid="{DA76CDB2-22B8-4FB1-B056-ECCA09D554E7}" name="Ile" dataDxfId="3"/>
    <tableColumn id="17" xr3:uid="{35FA0EEA-72E5-4585-9759-FBB3B9450EF4}" name="Incohérence Factu" dataDxfId="2"/>
    <tableColumn id="18" xr3:uid="{A158DC98-5938-4845-9B99-89C1BF64CC53}" name="GSET" dataDxfId="1">
      <calculatedColumnFormula>IF(AND(M2="",N2=""),"",
   IF(AND(M2&lt;&gt;"",N2&lt;&gt;""),
      IFERROR(VLOOKUP(M2,Tableau3[],2,FALSE),0) + IFERROR(VLOOKUP(N2,Tableau3[],2,FALSE),0),
      IF(M2&lt;&gt;"",
         IFERROR(VLOOKUP(M2,Tableau3[],2,FALSE),0),
         IFERROR(VLOOKUP(N2,Tableau3[],2,FALSE),0)
      )
   )
)</calculatedColumnFormula>
    </tableColumn>
    <tableColumn id="19" xr3:uid="{04B32FDD-19EB-47CD-A5D1-888FAF952A1F}" name="STT" dataDxfId="0">
      <calculatedColumnFormula>IF(AND(M2="",N2=""),"",
   IF(AND(M2&lt;&gt;"",N2&lt;&gt;""),
      IFERROR(VLOOKUP(M2,Tableau6[],2,FALSE),0) + IFERROR(VLOOKUP(N2,Tableau6[],2,FALSE),0),
      IF(M2&lt;&gt;"",
         IFERROR(VLOOKUP(M2,Tableau6[],2,FALSE),0),
         IFERROR(VLOOKUP(N2,Tableau6[],2,FALSE),0)
      )
   )
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64"/>
  <sheetViews>
    <sheetView tabSelected="1" topLeftCell="K1" workbookViewId="0">
      <selection activeCell="V3" sqref="V3"/>
    </sheetView>
  </sheetViews>
  <sheetFormatPr baseColWidth="10" defaultColWidth="11.44140625" defaultRowHeight="14.4"/>
  <cols>
    <col min="1" max="1" width="25.44140625" customWidth="1"/>
    <col min="3" max="3" width="14.33203125" customWidth="1"/>
    <col min="4" max="4" width="13.109375" customWidth="1"/>
    <col min="5" max="5" width="19.44140625" customWidth="1"/>
    <col min="6" max="6" width="13" customWidth="1"/>
    <col min="8" max="9" width="20.33203125" bestFit="1" customWidth="1"/>
    <col min="10" max="10" width="12.6640625" customWidth="1"/>
    <col min="11" max="11" width="18.109375" customWidth="1"/>
    <col min="12" max="12" width="12.33203125" customWidth="1"/>
    <col min="13" max="13" width="15" customWidth="1"/>
    <col min="14" max="14" width="28" customWidth="1"/>
    <col min="15" max="15" width="18.109375" customWidth="1"/>
    <col min="17" max="17" width="18.33203125" customWidth="1"/>
    <col min="18" max="19" width="11.5546875" style="8"/>
    <col min="41" max="41" width="18.88671875" customWidth="1"/>
  </cols>
  <sheetData>
    <row r="1" spans="1:45">
      <c r="A1" s="23" t="s">
        <v>0</v>
      </c>
      <c r="B1" s="23" t="s">
        <v>1</v>
      </c>
      <c r="C1" s="23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5" t="s">
        <v>17</v>
      </c>
      <c r="S1" s="25" t="s">
        <v>18</v>
      </c>
      <c r="V1" t="s">
        <v>46</v>
      </c>
      <c r="W1" t="s">
        <v>18</v>
      </c>
    </row>
    <row r="2" spans="1:45">
      <c r="A2" s="10" t="s">
        <v>19</v>
      </c>
      <c r="B2" s="10" t="s">
        <v>20</v>
      </c>
      <c r="C2" s="10" t="s">
        <v>21</v>
      </c>
      <c r="D2" s="9" t="s">
        <v>22</v>
      </c>
      <c r="E2" s="10" t="str">
        <f xml:space="preserve"> VLOOKUP(D2,Tableau4[],2,FALSE)</f>
        <v>Zakaria Settou</v>
      </c>
      <c r="F2" s="10" t="s">
        <v>23</v>
      </c>
      <c r="G2" s="10" t="s">
        <v>24</v>
      </c>
      <c r="H2" s="11">
        <v>45785.822916666664</v>
      </c>
      <c r="I2" s="11">
        <v>45786.617361111108</v>
      </c>
      <c r="J2" s="10" t="s">
        <v>25</v>
      </c>
      <c r="K2" s="10" t="s">
        <v>26</v>
      </c>
      <c r="L2" s="10" t="s">
        <v>27</v>
      </c>
      <c r="M2" s="10" t="s">
        <v>28</v>
      </c>
      <c r="N2" s="10" t="s">
        <v>29</v>
      </c>
      <c r="O2" s="10" t="s">
        <v>30</v>
      </c>
      <c r="P2" s="10" t="s">
        <v>31</v>
      </c>
      <c r="Q2" s="10" t="s">
        <v>29</v>
      </c>
      <c r="R2" s="12">
        <f>IF(AND(M2="",N2=""),"",
   IF(AND(M2&lt;&gt;"",N2&lt;&gt;""),
      IFERROR(VLOOKUP(M2,Tableau3[],2,FALSE),0) + IFERROR(VLOOKUP(N2,Tableau3[],2,FALSE),0),
      IF(M2&lt;&gt;"",
         IFERROR(VLOOKUP(M2,Tableau3[],2,FALSE),0),
         IFERROR(VLOOKUP(N2,Tableau3[],2,FALSE),0)
      )
   )
)</f>
        <v>84.4</v>
      </c>
      <c r="S2" s="12">
        <f>IF(AND(M2="",N2=""),"",
   IF(AND(M2&lt;&gt;"",N2&lt;&gt;""),
      IFERROR(VLOOKUP(M2,Tableau6[],2,FALSE),0) + IFERROR(VLOOKUP(N2,Tableau6[],2,FALSE),0),
      IF(M2&lt;&gt;"",
         IFERROR(VLOOKUP(M2,Tableau6[],2,FALSE),0),
         IFERROR(VLOOKUP(N2,Tableau6[],2,FALSE),0)
      )
   )
)</f>
        <v>50.64</v>
      </c>
      <c r="U2" t="s">
        <v>1112</v>
      </c>
      <c r="V2" s="8">
        <f>SUM(Tableau1[GSET])</f>
        <v>55391.330000000038</v>
      </c>
      <c r="W2" s="8">
        <f>SUM(Tableau1[STT])</f>
        <v>33180.399999999878</v>
      </c>
    </row>
    <row r="3" spans="1:45">
      <c r="A3" s="14" t="s">
        <v>19</v>
      </c>
      <c r="B3" s="14" t="s">
        <v>20</v>
      </c>
      <c r="C3" s="14" t="s">
        <v>21</v>
      </c>
      <c r="D3" s="13" t="s">
        <v>32</v>
      </c>
      <c r="E3" s="10" t="str">
        <f xml:space="preserve"> VLOOKUP(D3,Tableau4[],2,FALSE)</f>
        <v>Bakour Fallah</v>
      </c>
      <c r="F3" s="14" t="s">
        <v>23</v>
      </c>
      <c r="G3" s="14" t="s">
        <v>33</v>
      </c>
      <c r="H3" s="15">
        <v>45790.697916666664</v>
      </c>
      <c r="I3" s="15">
        <v>45792.924305555556</v>
      </c>
      <c r="J3" s="14" t="s">
        <v>34</v>
      </c>
      <c r="K3" s="14" t="s">
        <v>35</v>
      </c>
      <c r="L3" s="14" t="s">
        <v>36</v>
      </c>
      <c r="M3" s="14" t="s">
        <v>29</v>
      </c>
      <c r="N3" s="14" t="s">
        <v>29</v>
      </c>
      <c r="O3" s="14" t="s">
        <v>37</v>
      </c>
      <c r="P3" s="14" t="s">
        <v>31</v>
      </c>
      <c r="Q3" s="14" t="s">
        <v>29</v>
      </c>
      <c r="R3" s="16" t="str">
        <f>IF(AND(M3="",N3=""),"",
   IF(AND(M3&lt;&gt;"",N3&lt;&gt;""),
      IFERROR(VLOOKUP(M3,Tableau3[],2,FALSE),0) + IFERROR(VLOOKUP(N3,Tableau3[],2,FALSE),0),
      IF(M3&lt;&gt;"",
         IFERROR(VLOOKUP(M3,Tableau3[],2,FALSE),0),
         IFERROR(VLOOKUP(N3,Tableau3[],2,FALSE),0)
      )
   )
)</f>
        <v/>
      </c>
      <c r="S3" s="16" t="str">
        <f>IF(AND(M3="",N3=""),"",
   IF(AND(M3&lt;&gt;"",N3&lt;&gt;""),
      IFERROR(VLOOKUP(M3,Tableau6[],2,FALSE),0) + IFERROR(VLOOKUP(N3,Tableau6[],2,FALSE),0),
      IF(M3&lt;&gt;"",
         IFERROR(VLOOKUP(M3,Tableau6[],2,FALSE),0),
         IFERROR(VLOOKUP(N3,Tableau6[],2,FALSE),0)
      )
   )
)</f>
        <v/>
      </c>
    </row>
    <row r="4" spans="1:45">
      <c r="A4" s="18" t="s">
        <v>19</v>
      </c>
      <c r="B4" s="18" t="s">
        <v>20</v>
      </c>
      <c r="C4" s="18" t="s">
        <v>21</v>
      </c>
      <c r="D4" s="17" t="s">
        <v>32</v>
      </c>
      <c r="E4" s="10" t="str">
        <f xml:space="preserve"> VLOOKUP(D4,Tableau4[],2,FALSE)</f>
        <v>Bakour Fallah</v>
      </c>
      <c r="F4" s="18" t="s">
        <v>23</v>
      </c>
      <c r="G4" s="18" t="s">
        <v>38</v>
      </c>
      <c r="H4" s="19">
        <v>45779.947916666664</v>
      </c>
      <c r="I4" s="19">
        <v>45782.775694444441</v>
      </c>
      <c r="J4" s="18" t="s">
        <v>39</v>
      </c>
      <c r="K4" s="18" t="s">
        <v>40</v>
      </c>
      <c r="L4" s="18" t="s">
        <v>41</v>
      </c>
      <c r="M4" s="18" t="s">
        <v>28</v>
      </c>
      <c r="N4" s="18" t="s">
        <v>29</v>
      </c>
      <c r="O4" s="18" t="s">
        <v>30</v>
      </c>
      <c r="P4" s="18" t="s">
        <v>31</v>
      </c>
      <c r="Q4" s="18" t="s">
        <v>29</v>
      </c>
      <c r="R4" s="12">
        <f>IF(AND(M4="",N4=""),"",
   IF(AND(M4&lt;&gt;"",N4&lt;&gt;""),
      IFERROR(VLOOKUP(M4,Tableau3[],2,FALSE),0) + IFERROR(VLOOKUP(N4,Tableau3[],2,FALSE),0),
      IF(M4&lt;&gt;"",
         IFERROR(VLOOKUP(M4,Tableau3[],2,FALSE),0),
         IFERROR(VLOOKUP(N4,Tableau3[],2,FALSE),0)
      )
   )
)</f>
        <v>84.4</v>
      </c>
      <c r="S4" s="12">
        <f>IF(AND(M4="",N4=""),"",
   IF(AND(M4&lt;&gt;"",N4&lt;&gt;""),
      IFERROR(VLOOKUP(M4,Tableau6[],2,FALSE),0) + IFERROR(VLOOKUP(N4,Tableau6[],2,FALSE),0),
      IF(M4&lt;&gt;"",
         IFERROR(VLOOKUP(M4,Tableau6[],2,FALSE),0),
         IFERROR(VLOOKUP(N4,Tableau6[],2,FALSE),0)
      )
   )
)</f>
        <v>50.64</v>
      </c>
    </row>
    <row r="5" spans="1:45">
      <c r="A5" s="14" t="s">
        <v>19</v>
      </c>
      <c r="B5" s="14" t="s">
        <v>20</v>
      </c>
      <c r="C5" s="14" t="s">
        <v>21</v>
      </c>
      <c r="D5" s="13" t="s">
        <v>32</v>
      </c>
      <c r="E5" s="10" t="str">
        <f xml:space="preserve"> VLOOKUP(D5,Tableau4[],2,FALSE)</f>
        <v>Bakour Fallah</v>
      </c>
      <c r="F5" s="14" t="s">
        <v>23</v>
      </c>
      <c r="G5" s="14" t="s">
        <v>42</v>
      </c>
      <c r="H5" s="15">
        <v>45779.584722222222</v>
      </c>
      <c r="I5" s="15">
        <v>45782.55972222222</v>
      </c>
      <c r="J5" s="14" t="s">
        <v>43</v>
      </c>
      <c r="K5" s="14" t="s">
        <v>44</v>
      </c>
      <c r="L5" s="14" t="s">
        <v>36</v>
      </c>
      <c r="M5" s="14" t="s">
        <v>29</v>
      </c>
      <c r="N5" s="14" t="s">
        <v>29</v>
      </c>
      <c r="O5" s="14" t="s">
        <v>45</v>
      </c>
      <c r="P5" s="14" t="s">
        <v>31</v>
      </c>
      <c r="Q5" s="14" t="s">
        <v>29</v>
      </c>
      <c r="R5" s="16" t="str">
        <f>IF(AND(M5="",N5=""),"",
   IF(AND(M5&lt;&gt;"",N5&lt;&gt;""),
      IFERROR(VLOOKUP(M5,Tableau3[],2,FALSE),0) + IFERROR(VLOOKUP(N5,Tableau3[],2,FALSE),0),
      IF(M5&lt;&gt;"",
         IFERROR(VLOOKUP(M5,Tableau3[],2,FALSE),0),
         IFERROR(VLOOKUP(N5,Tableau3[],2,FALSE),0)
      )
   )
)</f>
        <v/>
      </c>
      <c r="S5" s="16" t="str">
        <f>IF(AND(M5="",N5=""),"",
   IF(AND(M5&lt;&gt;"",N5&lt;&gt;""),
      IFERROR(VLOOKUP(M5,Tableau6[],2,FALSE),0) + IFERROR(VLOOKUP(N5,Tableau6[],2,FALSE),0),
      IF(M5&lt;&gt;"",
         IFERROR(VLOOKUP(M5,Tableau6[],2,FALSE),0),
         IFERROR(VLOOKUP(N5,Tableau6[],2,FALSE),0)
      )
   )
)</f>
        <v/>
      </c>
      <c r="AH5" t="s">
        <v>46</v>
      </c>
      <c r="AK5" t="s">
        <v>18</v>
      </c>
    </row>
    <row r="6" spans="1:45" ht="15.6">
      <c r="A6" s="18" t="s">
        <v>19</v>
      </c>
      <c r="B6" s="18" t="s">
        <v>20</v>
      </c>
      <c r="C6" s="18" t="s">
        <v>21</v>
      </c>
      <c r="D6" s="17" t="s">
        <v>32</v>
      </c>
      <c r="E6" s="10" t="str">
        <f xml:space="preserve"> VLOOKUP(D6,Tableau4[],2,FALSE)</f>
        <v>Bakour Fallah</v>
      </c>
      <c r="F6" s="18" t="s">
        <v>23</v>
      </c>
      <c r="G6" s="18" t="s">
        <v>47</v>
      </c>
      <c r="H6" s="19">
        <v>45791.662499999999</v>
      </c>
      <c r="I6" s="19">
        <v>45792.728472222225</v>
      </c>
      <c r="J6" s="18" t="s">
        <v>43</v>
      </c>
      <c r="K6" s="18" t="s">
        <v>44</v>
      </c>
      <c r="L6" s="18" t="s">
        <v>36</v>
      </c>
      <c r="M6" s="18" t="s">
        <v>48</v>
      </c>
      <c r="N6" s="18" t="s">
        <v>29</v>
      </c>
      <c r="O6" s="18" t="s">
        <v>30</v>
      </c>
      <c r="P6" s="18" t="s">
        <v>31</v>
      </c>
      <c r="Q6" s="18" t="s">
        <v>29</v>
      </c>
      <c r="R6" s="12">
        <f>IF(AND(M6="",N6=""),"",
   IF(AND(M6&lt;&gt;"",N6&lt;&gt;""),
      IFERROR(VLOOKUP(M6,Tableau3[],2,FALSE),0) + IFERROR(VLOOKUP(N6,Tableau3[],2,FALSE),0),
      IF(M6&lt;&gt;"",
         IFERROR(VLOOKUP(M6,Tableau3[],2,FALSE),0),
         IFERROR(VLOOKUP(N6,Tableau3[],2,FALSE),0)
      )
   )
)</f>
        <v>288.77</v>
      </c>
      <c r="S6" s="12">
        <f>IF(AND(M6="",N6=""),"",
   IF(AND(M6&lt;&gt;"",N6&lt;&gt;""),
      IFERROR(VLOOKUP(M6,Tableau6[],2,FALSE),0) + IFERROR(VLOOKUP(N6,Tableau6[],2,FALSE),0),
      IF(M6&lt;&gt;"",
         IFERROR(VLOOKUP(M6,Tableau6[],2,FALSE),0),
         IFERROR(VLOOKUP(N6,Tableau6[],2,FALSE),0)
      )
   )
)</f>
        <v>173.26</v>
      </c>
      <c r="AH6" t="s">
        <v>49</v>
      </c>
      <c r="AI6" t="s">
        <v>50</v>
      </c>
      <c r="AK6" s="3" t="s">
        <v>49</v>
      </c>
      <c r="AL6" s="4" t="s">
        <v>50</v>
      </c>
    </row>
    <row r="7" spans="1:45">
      <c r="A7" s="14" t="s">
        <v>19</v>
      </c>
      <c r="B7" s="14" t="s">
        <v>51</v>
      </c>
      <c r="C7" s="14" t="s">
        <v>21</v>
      </c>
      <c r="D7" s="13" t="s">
        <v>32</v>
      </c>
      <c r="E7" s="10" t="str">
        <f xml:space="preserve"> VLOOKUP(D7,Tableau4[],2,FALSE)</f>
        <v>Bakour Fallah</v>
      </c>
      <c r="F7" s="14" t="s">
        <v>23</v>
      </c>
      <c r="G7" s="14" t="s">
        <v>52</v>
      </c>
      <c r="H7" s="15">
        <v>45786.647222222222</v>
      </c>
      <c r="I7" s="15">
        <v>45789.667361111111</v>
      </c>
      <c r="J7" s="14" t="s">
        <v>53</v>
      </c>
      <c r="K7" s="14" t="s">
        <v>54</v>
      </c>
      <c r="L7" s="14" t="s">
        <v>36</v>
      </c>
      <c r="M7" s="14" t="s">
        <v>29</v>
      </c>
      <c r="N7" s="14" t="s">
        <v>29</v>
      </c>
      <c r="O7" s="14" t="s">
        <v>30</v>
      </c>
      <c r="P7" s="14" t="s">
        <v>31</v>
      </c>
      <c r="Q7" s="14" t="s">
        <v>29</v>
      </c>
      <c r="R7" s="16" t="str">
        <f>IF(AND(M7="",N7=""),"",
   IF(AND(M7&lt;&gt;"",N7&lt;&gt;""),
      IFERROR(VLOOKUP(M7,Tableau3[],2,FALSE),0) + IFERROR(VLOOKUP(N7,Tableau3[],2,FALSE),0),
      IF(M7&lt;&gt;"",
         IFERROR(VLOOKUP(M7,Tableau3[],2,FALSE),0),
         IFERROR(VLOOKUP(N7,Tableau3[],2,FALSE),0)
      )
   )
)</f>
        <v/>
      </c>
      <c r="S7" s="16" t="str">
        <f>IF(AND(M7="",N7=""),"",
   IF(AND(M7&lt;&gt;"",N7&lt;&gt;""),
      IFERROR(VLOOKUP(M7,Tableau6[],2,FALSE),0) + IFERROR(VLOOKUP(N7,Tableau6[],2,FALSE),0),
      IF(M7&lt;&gt;"",
         IFERROR(VLOOKUP(M7,Tableau6[],2,FALSE),0),
         IFERROR(VLOOKUP(N7,Tableau6[],2,FALSE),0)
      )
   )
)</f>
        <v/>
      </c>
      <c r="AH7" t="s">
        <v>55</v>
      </c>
      <c r="AI7" s="5">
        <v>117.45</v>
      </c>
      <c r="AK7" t="s">
        <v>55</v>
      </c>
      <c r="AL7" s="6">
        <v>70.47</v>
      </c>
    </row>
    <row r="8" spans="1:45">
      <c r="A8" s="18" t="s">
        <v>19</v>
      </c>
      <c r="B8" s="18" t="s">
        <v>51</v>
      </c>
      <c r="C8" s="18" t="s">
        <v>21</v>
      </c>
      <c r="D8" s="17" t="s">
        <v>32</v>
      </c>
      <c r="E8" s="10" t="str">
        <f xml:space="preserve"> VLOOKUP(D8,Tableau4[],2,FALSE)</f>
        <v>Bakour Fallah</v>
      </c>
      <c r="F8" s="18" t="s">
        <v>23</v>
      </c>
      <c r="G8" s="18" t="s">
        <v>56</v>
      </c>
      <c r="H8" s="19">
        <v>45777.734027777777</v>
      </c>
      <c r="I8" s="19">
        <v>45782.387499999997</v>
      </c>
      <c r="J8" s="18" t="s">
        <v>57</v>
      </c>
      <c r="K8" s="18" t="s">
        <v>58</v>
      </c>
      <c r="L8" s="18" t="s">
        <v>59</v>
      </c>
      <c r="M8" s="18" t="s">
        <v>29</v>
      </c>
      <c r="N8" s="18" t="s">
        <v>29</v>
      </c>
      <c r="O8" s="18" t="s">
        <v>45</v>
      </c>
      <c r="P8" s="18" t="s">
        <v>31</v>
      </c>
      <c r="Q8" s="18" t="s">
        <v>29</v>
      </c>
      <c r="R8" s="12" t="str">
        <f>IF(AND(M8="",N8=""),"",
   IF(AND(M8&lt;&gt;"",N8&lt;&gt;""),
      IFERROR(VLOOKUP(M8,Tableau3[],2,FALSE),0) + IFERROR(VLOOKUP(N8,Tableau3[],2,FALSE),0),
      IF(M8&lt;&gt;"",
         IFERROR(VLOOKUP(M8,Tableau3[],2,FALSE),0),
         IFERROR(VLOOKUP(N8,Tableau3[],2,FALSE),0)
      )
   )
)</f>
        <v/>
      </c>
      <c r="S8" s="12" t="str">
        <f>IF(AND(M8="",N8=""),"",
   IF(AND(M8&lt;&gt;"",N8&lt;&gt;""),
      IFERROR(VLOOKUP(M8,Tableau6[],2,FALSE),0) + IFERROR(VLOOKUP(N8,Tableau6[],2,FALSE),0),
      IF(M8&lt;&gt;"",
         IFERROR(VLOOKUP(M8,Tableau6[],2,FALSE),0),
         IFERROR(VLOOKUP(N8,Tableau6[],2,FALSE),0)
      )
   )
)</f>
        <v/>
      </c>
      <c r="AH8" t="s">
        <v>28</v>
      </c>
      <c r="AI8" s="5">
        <v>84.4</v>
      </c>
      <c r="AK8" t="s">
        <v>28</v>
      </c>
      <c r="AL8" s="6">
        <v>50.64</v>
      </c>
    </row>
    <row r="9" spans="1:45">
      <c r="A9" s="14" t="s">
        <v>19</v>
      </c>
      <c r="B9" s="14" t="s">
        <v>51</v>
      </c>
      <c r="C9" s="14" t="s">
        <v>21</v>
      </c>
      <c r="D9" s="13" t="s">
        <v>32</v>
      </c>
      <c r="E9" s="10" t="str">
        <f xml:space="preserve"> VLOOKUP(D9,Tableau4[],2,FALSE)</f>
        <v>Bakour Fallah</v>
      </c>
      <c r="F9" s="14" t="s">
        <v>23</v>
      </c>
      <c r="G9" s="14" t="s">
        <v>60</v>
      </c>
      <c r="H9" s="15">
        <v>45779.585416666669</v>
      </c>
      <c r="I9" s="15">
        <v>45782.363888888889</v>
      </c>
      <c r="J9" s="14" t="s">
        <v>61</v>
      </c>
      <c r="K9" s="14" t="s">
        <v>62</v>
      </c>
      <c r="L9" s="14" t="s">
        <v>59</v>
      </c>
      <c r="M9" s="14" t="s">
        <v>29</v>
      </c>
      <c r="N9" s="14" t="s">
        <v>29</v>
      </c>
      <c r="O9" s="14" t="s">
        <v>63</v>
      </c>
      <c r="P9" s="14" t="s">
        <v>31</v>
      </c>
      <c r="Q9" s="14" t="s">
        <v>29</v>
      </c>
      <c r="R9" s="16" t="str">
        <f>IF(AND(M9="",N9=""),"",
   IF(AND(M9&lt;&gt;"",N9&lt;&gt;""),
      IFERROR(VLOOKUP(M9,Tableau3[],2,FALSE),0) + IFERROR(VLOOKUP(N9,Tableau3[],2,FALSE),0),
      IF(M9&lt;&gt;"",
         IFERROR(VLOOKUP(M9,Tableau3[],2,FALSE),0),
         IFERROR(VLOOKUP(N9,Tableau3[],2,FALSE),0)
      )
   )
)</f>
        <v/>
      </c>
      <c r="S9" s="16" t="str">
        <f>IF(AND(M9="",N9=""),"",
   IF(AND(M9&lt;&gt;"",N9&lt;&gt;""),
      IFERROR(VLOOKUP(M9,Tableau6[],2,FALSE),0) + IFERROR(VLOOKUP(N9,Tableau6[],2,FALSE),0),
      IF(M9&lt;&gt;"",
         IFERROR(VLOOKUP(M9,Tableau6[],2,FALSE),0),
         IFERROR(VLOOKUP(N9,Tableau6[],2,FALSE),0)
      )
   )
)</f>
        <v/>
      </c>
      <c r="AH9" t="s">
        <v>64</v>
      </c>
      <c r="AI9" s="5">
        <v>169.5</v>
      </c>
      <c r="AK9" t="s">
        <v>64</v>
      </c>
      <c r="AL9" s="6">
        <v>101.7</v>
      </c>
      <c r="AN9" s="7" t="s">
        <v>65</v>
      </c>
      <c r="AO9" s="7" t="s">
        <v>66</v>
      </c>
    </row>
    <row r="10" spans="1:45">
      <c r="A10" s="18" t="s">
        <v>19</v>
      </c>
      <c r="B10" s="18" t="s">
        <v>20</v>
      </c>
      <c r="C10" s="18" t="s">
        <v>21</v>
      </c>
      <c r="D10" s="17" t="s">
        <v>32</v>
      </c>
      <c r="E10" s="10" t="str">
        <f xml:space="preserve"> VLOOKUP(D10,Tableau4[],2,FALSE)</f>
        <v>Bakour Fallah</v>
      </c>
      <c r="F10" s="18" t="s">
        <v>23</v>
      </c>
      <c r="G10" s="18" t="s">
        <v>67</v>
      </c>
      <c r="H10" s="19">
        <v>45790.559027777781</v>
      </c>
      <c r="I10" s="19">
        <v>45791.357638888891</v>
      </c>
      <c r="J10" s="18" t="s">
        <v>68</v>
      </c>
      <c r="K10" s="18" t="s">
        <v>69</v>
      </c>
      <c r="L10" s="18" t="s">
        <v>59</v>
      </c>
      <c r="M10" s="18" t="s">
        <v>29</v>
      </c>
      <c r="N10" s="18" t="s">
        <v>29</v>
      </c>
      <c r="O10" s="18" t="s">
        <v>63</v>
      </c>
      <c r="P10" s="18" t="s">
        <v>31</v>
      </c>
      <c r="Q10" s="18" t="s">
        <v>29</v>
      </c>
      <c r="R10" s="12" t="str">
        <f>IF(AND(M10="",N10=""),"",
   IF(AND(M10&lt;&gt;"",N10&lt;&gt;""),
      IFERROR(VLOOKUP(M10,Tableau3[],2,FALSE),0) + IFERROR(VLOOKUP(N10,Tableau3[],2,FALSE),0),
      IF(M10&lt;&gt;"",
         IFERROR(VLOOKUP(M10,Tableau3[],2,FALSE),0),
         IFERROR(VLOOKUP(N10,Tableau3[],2,FALSE),0)
      )
   )
)</f>
        <v/>
      </c>
      <c r="S10" s="12" t="str">
        <f>IF(AND(M10="",N10=""),"",
   IF(AND(M10&lt;&gt;"",N10&lt;&gt;""),
      IFERROR(VLOOKUP(M10,Tableau6[],2,FALSE),0) + IFERROR(VLOOKUP(N10,Tableau6[],2,FALSE),0),
      IF(M10&lt;&gt;"",
         IFERROR(VLOOKUP(M10,Tableau6[],2,FALSE),0),
         IFERROR(VLOOKUP(N10,Tableau6[],2,FALSE),0)
      )
   )
)</f>
        <v/>
      </c>
      <c r="AH10" t="s">
        <v>70</v>
      </c>
      <c r="AI10" s="5">
        <v>156.6</v>
      </c>
      <c r="AK10" t="s">
        <v>70</v>
      </c>
      <c r="AL10" s="6">
        <v>93.96</v>
      </c>
      <c r="AN10" t="s">
        <v>71</v>
      </c>
      <c r="AO10" t="s">
        <v>72</v>
      </c>
      <c r="AR10" t="s">
        <v>72</v>
      </c>
      <c r="AS10" t="s">
        <v>73</v>
      </c>
    </row>
    <row r="11" spans="1:45">
      <c r="A11" s="14" t="s">
        <v>19</v>
      </c>
      <c r="B11" s="14" t="s">
        <v>51</v>
      </c>
      <c r="C11" s="14" t="s">
        <v>21</v>
      </c>
      <c r="D11" s="13" t="s">
        <v>32</v>
      </c>
      <c r="E11" s="10" t="str">
        <f xml:space="preserve"> VLOOKUP(D11,Tableau4[],2,FALSE)</f>
        <v>Bakour Fallah</v>
      </c>
      <c r="F11" s="14" t="s">
        <v>23</v>
      </c>
      <c r="G11" s="14" t="s">
        <v>74</v>
      </c>
      <c r="H11" s="15">
        <v>45779.585416666669</v>
      </c>
      <c r="I11" s="15">
        <v>45782.649305555555</v>
      </c>
      <c r="J11" s="14" t="s">
        <v>75</v>
      </c>
      <c r="K11" s="14" t="s">
        <v>76</v>
      </c>
      <c r="L11" s="14" t="s">
        <v>36</v>
      </c>
      <c r="M11" s="14" t="s">
        <v>48</v>
      </c>
      <c r="N11" s="14" t="s">
        <v>77</v>
      </c>
      <c r="O11" s="14" t="s">
        <v>30</v>
      </c>
      <c r="P11" s="14" t="s">
        <v>31</v>
      </c>
      <c r="Q11" s="14" t="s">
        <v>29</v>
      </c>
      <c r="R11" s="16">
        <f>IF(AND(M11="",N11=""),"",
   IF(AND(M11&lt;&gt;"",N11&lt;&gt;""),
      IFERROR(VLOOKUP(M11,Tableau3[],2,FALSE),0) + IFERROR(VLOOKUP(N11,Tableau3[],2,FALSE),0),
      IF(M11&lt;&gt;"",
         IFERROR(VLOOKUP(M11,Tableau3[],2,FALSE),0),
         IFERROR(VLOOKUP(N11,Tableau3[],2,FALSE),0)
      )
   )
)</f>
        <v>462.96999999999997</v>
      </c>
      <c r="S11" s="16">
        <f>IF(AND(M11="",N11=""),"",
   IF(AND(M11&lt;&gt;"",N11&lt;&gt;""),
      IFERROR(VLOOKUP(M11,Tableau6[],2,FALSE),0) + IFERROR(VLOOKUP(N11,Tableau6[],2,FALSE),0),
      IF(M11&lt;&gt;"",
         IFERROR(VLOOKUP(M11,Tableau6[],2,FALSE),0),
         IFERROR(VLOOKUP(N11,Tableau6[],2,FALSE),0)
      )
   )
)</f>
        <v>277.77999999999997</v>
      </c>
      <c r="AH11" t="s">
        <v>78</v>
      </c>
      <c r="AI11" s="5">
        <v>139.26</v>
      </c>
      <c r="AK11" t="s">
        <v>78</v>
      </c>
      <c r="AL11" s="6">
        <v>83.56</v>
      </c>
      <c r="AN11" t="s">
        <v>79</v>
      </c>
      <c r="AO11" t="s">
        <v>80</v>
      </c>
      <c r="AR11" t="s">
        <v>81</v>
      </c>
      <c r="AS11" t="s">
        <v>73</v>
      </c>
    </row>
    <row r="12" spans="1:45">
      <c r="A12" s="18" t="s">
        <v>19</v>
      </c>
      <c r="B12" s="18" t="s">
        <v>20</v>
      </c>
      <c r="C12" s="18" t="s">
        <v>21</v>
      </c>
      <c r="D12" s="17" t="s">
        <v>32</v>
      </c>
      <c r="E12" s="10" t="str">
        <f xml:space="preserve"> VLOOKUP(D12,Tableau4[],2,FALSE)</f>
        <v>Bakour Fallah</v>
      </c>
      <c r="F12" s="18" t="s">
        <v>23</v>
      </c>
      <c r="G12" s="18" t="s">
        <v>82</v>
      </c>
      <c r="H12" s="19">
        <v>45782.740972222222</v>
      </c>
      <c r="I12" s="19">
        <v>45789.70208333333</v>
      </c>
      <c r="J12" s="18" t="s">
        <v>83</v>
      </c>
      <c r="K12" s="18" t="s">
        <v>84</v>
      </c>
      <c r="L12" s="18" t="s">
        <v>36</v>
      </c>
      <c r="M12" s="18" t="s">
        <v>48</v>
      </c>
      <c r="N12" s="18" t="s">
        <v>77</v>
      </c>
      <c r="O12" s="18" t="s">
        <v>30</v>
      </c>
      <c r="P12" s="18" t="s">
        <v>31</v>
      </c>
      <c r="Q12" s="18" t="s">
        <v>29</v>
      </c>
      <c r="R12" s="12">
        <f>IF(AND(M12="",N12=""),"",
   IF(AND(M12&lt;&gt;"",N12&lt;&gt;""),
      IFERROR(VLOOKUP(M12,Tableau3[],2,FALSE),0) + IFERROR(VLOOKUP(N12,Tableau3[],2,FALSE),0),
      IF(M12&lt;&gt;"",
         IFERROR(VLOOKUP(M12,Tableau3[],2,FALSE),0),
         IFERROR(VLOOKUP(N12,Tableau3[],2,FALSE),0)
      )
   )
)</f>
        <v>462.96999999999997</v>
      </c>
      <c r="S12" s="12">
        <f>IF(AND(M12="",N12=""),"",
   IF(AND(M12&lt;&gt;"",N12&lt;&gt;""),
      IFERROR(VLOOKUP(M12,Tableau6[],2,FALSE),0) + IFERROR(VLOOKUP(N12,Tableau6[],2,FALSE),0),
      IF(M12&lt;&gt;"",
         IFERROR(VLOOKUP(M12,Tableau6[],2,FALSE),0),
         IFERROR(VLOOKUP(N12,Tableau6[],2,FALSE),0)
      )
   )
)</f>
        <v>277.77999999999997</v>
      </c>
      <c r="AH12" t="s">
        <v>48</v>
      </c>
      <c r="AI12" s="5">
        <v>288.77</v>
      </c>
      <c r="AK12" t="s">
        <v>48</v>
      </c>
      <c r="AL12" s="6">
        <v>173.26</v>
      </c>
      <c r="AN12" t="s">
        <v>85</v>
      </c>
      <c r="AO12" t="s">
        <v>86</v>
      </c>
      <c r="AR12" t="s">
        <v>87</v>
      </c>
      <c r="AS12" t="s">
        <v>73</v>
      </c>
    </row>
    <row r="13" spans="1:45">
      <c r="A13" s="14" t="s">
        <v>19</v>
      </c>
      <c r="B13" s="14" t="s">
        <v>20</v>
      </c>
      <c r="C13" s="14" t="s">
        <v>21</v>
      </c>
      <c r="D13" s="13" t="s">
        <v>32</v>
      </c>
      <c r="E13" s="10" t="str">
        <f xml:space="preserve"> VLOOKUP(D13,Tableau4[],2,FALSE)</f>
        <v>Bakour Fallah</v>
      </c>
      <c r="F13" s="14" t="s">
        <v>23</v>
      </c>
      <c r="G13" s="14" t="s">
        <v>88</v>
      </c>
      <c r="H13" s="15">
        <v>45786.850694444445</v>
      </c>
      <c r="I13" s="15">
        <v>45789.659722222219</v>
      </c>
      <c r="J13" s="14" t="s">
        <v>89</v>
      </c>
      <c r="K13" s="14" t="s">
        <v>90</v>
      </c>
      <c r="L13" s="14" t="s">
        <v>27</v>
      </c>
      <c r="M13" s="14" t="s">
        <v>29</v>
      </c>
      <c r="N13" s="14" t="s">
        <v>29</v>
      </c>
      <c r="O13" s="14" t="s">
        <v>45</v>
      </c>
      <c r="P13" s="14" t="s">
        <v>31</v>
      </c>
      <c r="Q13" s="14" t="s">
        <v>29</v>
      </c>
      <c r="R13" s="16" t="str">
        <f>IF(AND(M13="",N13=""),"",
   IF(AND(M13&lt;&gt;"",N13&lt;&gt;""),
      IFERROR(VLOOKUP(M13,Tableau3[],2,FALSE),0) + IFERROR(VLOOKUP(N13,Tableau3[],2,FALSE),0),
      IF(M13&lt;&gt;"",
         IFERROR(VLOOKUP(M13,Tableau3[],2,FALSE),0),
         IFERROR(VLOOKUP(N13,Tableau3[],2,FALSE),0)
      )
   )
)</f>
        <v/>
      </c>
      <c r="S13" s="16" t="str">
        <f>IF(AND(M13="",N13=""),"",
   IF(AND(M13&lt;&gt;"",N13&lt;&gt;""),
      IFERROR(VLOOKUP(M13,Tableau6[],2,FALSE),0) + IFERROR(VLOOKUP(N13,Tableau6[],2,FALSE),0),
      IF(M13&lt;&gt;"",
         IFERROR(VLOOKUP(M13,Tableau6[],2,FALSE),0),
         IFERROR(VLOOKUP(N13,Tableau6[],2,FALSE),0)
      )
   )
)</f>
        <v/>
      </c>
      <c r="AH13" t="s">
        <v>91</v>
      </c>
      <c r="AI13" s="5">
        <v>201.3</v>
      </c>
      <c r="AK13" t="s">
        <v>91</v>
      </c>
      <c r="AL13" s="6">
        <v>120.78</v>
      </c>
      <c r="AN13" t="s">
        <v>92</v>
      </c>
      <c r="AO13" t="s">
        <v>93</v>
      </c>
      <c r="AR13" t="s">
        <v>94</v>
      </c>
      <c r="AS13" t="s">
        <v>73</v>
      </c>
    </row>
    <row r="14" spans="1:45">
      <c r="A14" s="18" t="s">
        <v>19</v>
      </c>
      <c r="B14" s="18" t="s">
        <v>20</v>
      </c>
      <c r="C14" s="18" t="s">
        <v>21</v>
      </c>
      <c r="D14" s="17" t="s">
        <v>32</v>
      </c>
      <c r="E14" s="10" t="str">
        <f xml:space="preserve"> VLOOKUP(D14,Tableau4[],2,FALSE)</f>
        <v>Bakour Fallah</v>
      </c>
      <c r="F14" s="18" t="s">
        <v>23</v>
      </c>
      <c r="G14" s="18" t="s">
        <v>95</v>
      </c>
      <c r="H14" s="19">
        <v>45799.584722222222</v>
      </c>
      <c r="I14" s="19">
        <v>45800.4</v>
      </c>
      <c r="J14" s="18" t="s">
        <v>89</v>
      </c>
      <c r="K14" s="18" t="s">
        <v>90</v>
      </c>
      <c r="L14" s="18" t="s">
        <v>27</v>
      </c>
      <c r="M14" s="18" t="s">
        <v>29</v>
      </c>
      <c r="N14" s="18" t="s">
        <v>29</v>
      </c>
      <c r="O14" s="18" t="s">
        <v>45</v>
      </c>
      <c r="P14" s="18" t="s">
        <v>31</v>
      </c>
      <c r="Q14" s="18" t="s">
        <v>29</v>
      </c>
      <c r="R14" s="12" t="str">
        <f>IF(AND(M14="",N14=""),"",
   IF(AND(M14&lt;&gt;"",N14&lt;&gt;""),
      IFERROR(VLOOKUP(M14,Tableau3[],2,FALSE),0) + IFERROR(VLOOKUP(N14,Tableau3[],2,FALSE),0),
      IF(M14&lt;&gt;"",
         IFERROR(VLOOKUP(M14,Tableau3[],2,FALSE),0),
         IFERROR(VLOOKUP(N14,Tableau3[],2,FALSE),0)
      )
   )
)</f>
        <v/>
      </c>
      <c r="S14" s="12" t="str">
        <f>IF(AND(M14="",N14=""),"",
   IF(AND(M14&lt;&gt;"",N14&lt;&gt;""),
      IFERROR(VLOOKUP(M14,Tableau6[],2,FALSE),0) + IFERROR(VLOOKUP(N14,Tableau6[],2,FALSE),0),
      IF(M14&lt;&gt;"",
         IFERROR(VLOOKUP(M14,Tableau6[],2,FALSE),0),
         IFERROR(VLOOKUP(N14,Tableau6[],2,FALSE),0)
      )
   )
)</f>
        <v/>
      </c>
      <c r="AH14" t="s">
        <v>96</v>
      </c>
      <c r="AI14" s="5">
        <v>280.14999999999998</v>
      </c>
      <c r="AK14" t="s">
        <v>96</v>
      </c>
      <c r="AL14" s="6">
        <v>168.09</v>
      </c>
      <c r="AN14" t="s">
        <v>97</v>
      </c>
      <c r="AO14" t="s">
        <v>98</v>
      </c>
      <c r="AR14" t="s">
        <v>99</v>
      </c>
      <c r="AS14" t="s">
        <v>73</v>
      </c>
    </row>
    <row r="15" spans="1:45">
      <c r="A15" s="14" t="s">
        <v>19</v>
      </c>
      <c r="B15" s="14" t="s">
        <v>20</v>
      </c>
      <c r="C15" s="14" t="s">
        <v>21</v>
      </c>
      <c r="D15" s="13" t="s">
        <v>32</v>
      </c>
      <c r="E15" s="10" t="str">
        <f xml:space="preserve"> VLOOKUP(D15,Tableau4[],2,FALSE)</f>
        <v>Bakour Fallah</v>
      </c>
      <c r="F15" s="14" t="s">
        <v>23</v>
      </c>
      <c r="G15" s="14" t="s">
        <v>100</v>
      </c>
      <c r="H15" s="15">
        <v>45780.604861111111</v>
      </c>
      <c r="I15" s="15">
        <v>45782.507638888892</v>
      </c>
      <c r="J15" s="14" t="s">
        <v>101</v>
      </c>
      <c r="K15" s="14" t="s">
        <v>102</v>
      </c>
      <c r="L15" s="14" t="s">
        <v>36</v>
      </c>
      <c r="M15" s="14" t="s">
        <v>48</v>
      </c>
      <c r="N15" s="14" t="s">
        <v>29</v>
      </c>
      <c r="O15" s="14" t="s">
        <v>30</v>
      </c>
      <c r="P15" s="14" t="s">
        <v>31</v>
      </c>
      <c r="Q15" s="14" t="s">
        <v>29</v>
      </c>
      <c r="R15" s="16">
        <f>IF(AND(M15="",N15=""),"",
   IF(AND(M15&lt;&gt;"",N15&lt;&gt;""),
      IFERROR(VLOOKUP(M15,Tableau3[],2,FALSE),0) + IFERROR(VLOOKUP(N15,Tableau3[],2,FALSE),0),
      IF(M15&lt;&gt;"",
         IFERROR(VLOOKUP(M15,Tableau3[],2,FALSE),0),
         IFERROR(VLOOKUP(N15,Tableau3[],2,FALSE),0)
      )
   )
)</f>
        <v>288.77</v>
      </c>
      <c r="S15" s="16">
        <f>IF(AND(M15="",N15=""),"",
   IF(AND(M15&lt;&gt;"",N15&lt;&gt;""),
      IFERROR(VLOOKUP(M15,Tableau6[],2,FALSE),0) + IFERROR(VLOOKUP(N15,Tableau6[],2,FALSE),0),
      IF(M15&lt;&gt;"",
         IFERROR(VLOOKUP(M15,Tableau6[],2,FALSE),0),
         IFERROR(VLOOKUP(N15,Tableau6[],2,FALSE),0)
      )
   )
)</f>
        <v>173.26</v>
      </c>
      <c r="AH15" t="s">
        <v>103</v>
      </c>
      <c r="AI15" s="5">
        <v>176.12</v>
      </c>
      <c r="AK15" t="s">
        <v>103</v>
      </c>
      <c r="AL15" s="6">
        <v>105.67</v>
      </c>
      <c r="AN15" t="s">
        <v>104</v>
      </c>
      <c r="AO15" t="s">
        <v>105</v>
      </c>
      <c r="AR15" t="s">
        <v>106</v>
      </c>
      <c r="AS15" t="s">
        <v>73</v>
      </c>
    </row>
    <row r="16" spans="1:45">
      <c r="A16" s="18" t="s">
        <v>19</v>
      </c>
      <c r="B16" s="18" t="s">
        <v>20</v>
      </c>
      <c r="C16" s="18" t="s">
        <v>21</v>
      </c>
      <c r="D16" s="17" t="s">
        <v>32</v>
      </c>
      <c r="E16" s="10" t="str">
        <f xml:space="preserve"> VLOOKUP(D16,Tableau4[],2,FALSE)</f>
        <v>Bakour Fallah</v>
      </c>
      <c r="F16" s="18" t="s">
        <v>23</v>
      </c>
      <c r="G16" s="18" t="s">
        <v>107</v>
      </c>
      <c r="H16" s="19">
        <v>45787.697222222225</v>
      </c>
      <c r="I16" s="19">
        <v>45789.515972222223</v>
      </c>
      <c r="J16" s="18" t="s">
        <v>108</v>
      </c>
      <c r="K16" s="18" t="s">
        <v>109</v>
      </c>
      <c r="L16" s="18" t="s">
        <v>36</v>
      </c>
      <c r="M16" s="18" t="s">
        <v>96</v>
      </c>
      <c r="N16" s="18" t="s">
        <v>29</v>
      </c>
      <c r="O16" s="18" t="s">
        <v>30</v>
      </c>
      <c r="P16" s="18" t="s">
        <v>31</v>
      </c>
      <c r="Q16" s="18" t="s">
        <v>29</v>
      </c>
      <c r="R16" s="12">
        <f>IF(AND(M16="",N16=""),"",
   IF(AND(M16&lt;&gt;"",N16&lt;&gt;""),
      IFERROR(VLOOKUP(M16,Tableau3[],2,FALSE),0) + IFERROR(VLOOKUP(N16,Tableau3[],2,FALSE),0),
      IF(M16&lt;&gt;"",
         IFERROR(VLOOKUP(M16,Tableau3[],2,FALSE),0),
         IFERROR(VLOOKUP(N16,Tableau3[],2,FALSE),0)
      )
   )
)</f>
        <v>280.14999999999998</v>
      </c>
      <c r="S16" s="12">
        <f>IF(AND(M16="",N16=""),"",
   IF(AND(M16&lt;&gt;"",N16&lt;&gt;""),
      IFERROR(VLOOKUP(M16,Tableau6[],2,FALSE),0) + IFERROR(VLOOKUP(N16,Tableau6[],2,FALSE),0),
      IF(M16&lt;&gt;"",
         IFERROR(VLOOKUP(M16,Tableau6[],2,FALSE),0),
         IFERROR(VLOOKUP(N16,Tableau6[],2,FALSE),0)
      )
   )
)</f>
        <v>168.09</v>
      </c>
      <c r="AH16" t="s">
        <v>110</v>
      </c>
      <c r="AI16" s="5">
        <v>89</v>
      </c>
      <c r="AK16" t="s">
        <v>110</v>
      </c>
      <c r="AL16" s="6">
        <v>53.4</v>
      </c>
      <c r="AN16" t="s">
        <v>111</v>
      </c>
      <c r="AO16" t="s">
        <v>112</v>
      </c>
      <c r="AR16" t="s">
        <v>112</v>
      </c>
      <c r="AS16" t="s">
        <v>73</v>
      </c>
    </row>
    <row r="17" spans="1:45">
      <c r="A17" s="14" t="s">
        <v>19</v>
      </c>
      <c r="B17" s="14" t="s">
        <v>20</v>
      </c>
      <c r="C17" s="14" t="s">
        <v>21</v>
      </c>
      <c r="D17" s="13" t="s">
        <v>32</v>
      </c>
      <c r="E17" s="10" t="str">
        <f xml:space="preserve"> VLOOKUP(D17,Tableau4[],2,FALSE)</f>
        <v>Bakour Fallah</v>
      </c>
      <c r="F17" s="14" t="s">
        <v>23</v>
      </c>
      <c r="G17" s="14" t="s">
        <v>113</v>
      </c>
      <c r="H17" s="15">
        <v>45787.807638888888</v>
      </c>
      <c r="I17" s="15">
        <v>45789.563888888886</v>
      </c>
      <c r="J17" s="14" t="s">
        <v>114</v>
      </c>
      <c r="K17" s="14" t="s">
        <v>115</v>
      </c>
      <c r="L17" s="14" t="s">
        <v>27</v>
      </c>
      <c r="M17" s="14" t="s">
        <v>28</v>
      </c>
      <c r="N17" s="14" t="s">
        <v>29</v>
      </c>
      <c r="O17" s="14" t="s">
        <v>30</v>
      </c>
      <c r="P17" s="14" t="s">
        <v>31</v>
      </c>
      <c r="Q17" s="14" t="s">
        <v>29</v>
      </c>
      <c r="R17" s="16">
        <f>IF(AND(M17="",N17=""),"",
   IF(AND(M17&lt;&gt;"",N17&lt;&gt;""),
      IFERROR(VLOOKUP(M17,Tableau3[],2,FALSE),0) + IFERROR(VLOOKUP(N17,Tableau3[],2,FALSE),0),
      IF(M17&lt;&gt;"",
         IFERROR(VLOOKUP(M17,Tableau3[],2,FALSE),0),
         IFERROR(VLOOKUP(N17,Tableau3[],2,FALSE),0)
      )
   )
)</f>
        <v>84.4</v>
      </c>
      <c r="S17" s="16">
        <f>IF(AND(M17="",N17=""),"",
   IF(AND(M17&lt;&gt;"",N17&lt;&gt;""),
      IFERROR(VLOOKUP(M17,Tableau6[],2,FALSE),0) + IFERROR(VLOOKUP(N17,Tableau6[],2,FALSE),0),
      IF(M17&lt;&gt;"",
         IFERROR(VLOOKUP(M17,Tableau6[],2,FALSE),0),
         IFERROR(VLOOKUP(N17,Tableau6[],2,FALSE),0)
      )
   )
)</f>
        <v>50.64</v>
      </c>
      <c r="AH17" t="s">
        <v>116</v>
      </c>
      <c r="AI17" s="5">
        <v>240</v>
      </c>
      <c r="AK17" t="s">
        <v>116</v>
      </c>
      <c r="AL17" s="6">
        <v>144</v>
      </c>
      <c r="AN17" t="s">
        <v>117</v>
      </c>
      <c r="AO17" t="s">
        <v>118</v>
      </c>
      <c r="AR17" t="s">
        <v>119</v>
      </c>
      <c r="AS17" t="s">
        <v>73</v>
      </c>
    </row>
    <row r="18" spans="1:45">
      <c r="A18" s="18" t="s">
        <v>19</v>
      </c>
      <c r="B18" s="18" t="s">
        <v>51</v>
      </c>
      <c r="C18" s="18" t="s">
        <v>21</v>
      </c>
      <c r="D18" s="17" t="s">
        <v>32</v>
      </c>
      <c r="E18" s="10" t="str">
        <f xml:space="preserve"> VLOOKUP(D18,Tableau4[],2,FALSE)</f>
        <v>Bakour Fallah</v>
      </c>
      <c r="F18" s="18" t="s">
        <v>23</v>
      </c>
      <c r="G18" s="18" t="s">
        <v>120</v>
      </c>
      <c r="H18" s="19">
        <v>45786.775694444441</v>
      </c>
      <c r="I18" s="19">
        <v>45789.647222222222</v>
      </c>
      <c r="J18" s="18" t="s">
        <v>121</v>
      </c>
      <c r="K18" s="18" t="s">
        <v>122</v>
      </c>
      <c r="L18" s="18" t="s">
        <v>36</v>
      </c>
      <c r="M18" s="18" t="s">
        <v>48</v>
      </c>
      <c r="N18" s="18" t="s">
        <v>123</v>
      </c>
      <c r="O18" s="18" t="s">
        <v>30</v>
      </c>
      <c r="P18" s="18" t="s">
        <v>31</v>
      </c>
      <c r="Q18" s="18" t="s">
        <v>29</v>
      </c>
      <c r="R18" s="12">
        <f>IF(AND(M18="",N18=""),"",
   IF(AND(M18&lt;&gt;"",N18&lt;&gt;""),
      IFERROR(VLOOKUP(M18,Tableau3[],2,FALSE),0) + IFERROR(VLOOKUP(N18,Tableau3[],2,FALSE),0),
      IF(M18&lt;&gt;"",
         IFERROR(VLOOKUP(M18,Tableau3[],2,FALSE),0),
         IFERROR(VLOOKUP(N18,Tableau3[],2,FALSE),0)
      )
   )
)</f>
        <v>407.77</v>
      </c>
      <c r="S18" s="12">
        <f>IF(AND(M18="",N18=""),"",
   IF(AND(M18&lt;&gt;"",N18&lt;&gt;""),
      IFERROR(VLOOKUP(M18,Tableau6[],2,FALSE),0) + IFERROR(VLOOKUP(N18,Tableau6[],2,FALSE),0),
      IF(M18&lt;&gt;"",
         IFERROR(VLOOKUP(M18,Tableau6[],2,FALSE),0),
         IFERROR(VLOOKUP(N18,Tableau6[],2,FALSE),0)
      )
   )
)</f>
        <v>217.57999999999998</v>
      </c>
      <c r="AH18" t="s">
        <v>124</v>
      </c>
      <c r="AI18" s="5">
        <v>73.87</v>
      </c>
      <c r="AK18" t="s">
        <v>124</v>
      </c>
      <c r="AL18" s="6">
        <v>44.32</v>
      </c>
      <c r="AN18" t="s">
        <v>125</v>
      </c>
      <c r="AO18" t="s">
        <v>126</v>
      </c>
      <c r="AR18" t="s">
        <v>127</v>
      </c>
      <c r="AS18" t="s">
        <v>73</v>
      </c>
    </row>
    <row r="19" spans="1:45">
      <c r="A19" s="14" t="s">
        <v>19</v>
      </c>
      <c r="B19" s="14" t="s">
        <v>20</v>
      </c>
      <c r="C19" s="14" t="s">
        <v>21</v>
      </c>
      <c r="D19" s="13" t="s">
        <v>32</v>
      </c>
      <c r="E19" s="10" t="str">
        <f xml:space="preserve"> VLOOKUP(D19,Tableau4[],2,FALSE)</f>
        <v>Bakour Fallah</v>
      </c>
      <c r="F19" s="14" t="s">
        <v>23</v>
      </c>
      <c r="G19" s="14" t="s">
        <v>128</v>
      </c>
      <c r="H19" s="15">
        <v>45789.757638888892</v>
      </c>
      <c r="I19" s="15">
        <v>45792.720138888886</v>
      </c>
      <c r="J19" s="14" t="s">
        <v>129</v>
      </c>
      <c r="K19" s="14" t="s">
        <v>130</v>
      </c>
      <c r="L19" s="14" t="s">
        <v>27</v>
      </c>
      <c r="M19" s="14" t="s">
        <v>78</v>
      </c>
      <c r="N19" s="14" t="s">
        <v>29</v>
      </c>
      <c r="O19" s="14" t="s">
        <v>30</v>
      </c>
      <c r="P19" s="14" t="s">
        <v>31</v>
      </c>
      <c r="Q19" s="14" t="s">
        <v>29</v>
      </c>
      <c r="R19" s="16">
        <f>IF(AND(M19="",N19=""),"",
   IF(AND(M19&lt;&gt;"",N19&lt;&gt;""),
      IFERROR(VLOOKUP(M19,Tableau3[],2,FALSE),0) + IFERROR(VLOOKUP(N19,Tableau3[],2,FALSE),0),
      IF(M19&lt;&gt;"",
         IFERROR(VLOOKUP(M19,Tableau3[],2,FALSE),0),
         IFERROR(VLOOKUP(N19,Tableau3[],2,FALSE),0)
      )
   )
)</f>
        <v>139.26</v>
      </c>
      <c r="S19" s="16">
        <f>IF(AND(M19="",N19=""),"",
   IF(AND(M19&lt;&gt;"",N19&lt;&gt;""),
      IFERROR(VLOOKUP(M19,Tableau6[],2,FALSE),0) + IFERROR(VLOOKUP(N19,Tableau6[],2,FALSE),0),
      IF(M19&lt;&gt;"",
         IFERROR(VLOOKUP(M19,Tableau6[],2,FALSE),0),
         IFERROR(VLOOKUP(N19,Tableau6[],2,FALSE),0)
      )
   )
)</f>
        <v>83.56</v>
      </c>
      <c r="AH19" t="s">
        <v>123</v>
      </c>
      <c r="AI19" s="5">
        <v>119</v>
      </c>
      <c r="AK19" t="s">
        <v>123</v>
      </c>
      <c r="AL19" s="6">
        <v>44.32</v>
      </c>
      <c r="AN19" t="s">
        <v>131</v>
      </c>
      <c r="AO19" t="s">
        <v>132</v>
      </c>
    </row>
    <row r="20" spans="1:45">
      <c r="A20" s="18" t="s">
        <v>19</v>
      </c>
      <c r="B20" s="18" t="s">
        <v>51</v>
      </c>
      <c r="C20" s="18" t="s">
        <v>21</v>
      </c>
      <c r="D20" s="17" t="s">
        <v>32</v>
      </c>
      <c r="E20" s="10" t="str">
        <f xml:space="preserve"> VLOOKUP(D20,Tableau4[],2,FALSE)</f>
        <v>Bakour Fallah</v>
      </c>
      <c r="F20" s="18" t="s">
        <v>23</v>
      </c>
      <c r="G20" s="18" t="s">
        <v>133</v>
      </c>
      <c r="H20" s="19">
        <v>45791.662499999999</v>
      </c>
      <c r="I20" s="19">
        <v>45792.479861111111</v>
      </c>
      <c r="J20" s="18" t="s">
        <v>134</v>
      </c>
      <c r="K20" s="18" t="s">
        <v>135</v>
      </c>
      <c r="L20" s="18" t="s">
        <v>27</v>
      </c>
      <c r="M20" s="18" t="s">
        <v>28</v>
      </c>
      <c r="N20" s="18" t="s">
        <v>29</v>
      </c>
      <c r="O20" s="18" t="s">
        <v>30</v>
      </c>
      <c r="P20" s="18" t="s">
        <v>31</v>
      </c>
      <c r="Q20" s="18" t="s">
        <v>29</v>
      </c>
      <c r="R20" s="12">
        <f>IF(AND(M20="",N20=""),"",
   IF(AND(M20&lt;&gt;"",N20&lt;&gt;""),
      IFERROR(VLOOKUP(M20,Tableau3[],2,FALSE),0) + IFERROR(VLOOKUP(N20,Tableau3[],2,FALSE),0),
      IF(M20&lt;&gt;"",
         IFERROR(VLOOKUP(M20,Tableau3[],2,FALSE),0),
         IFERROR(VLOOKUP(N20,Tableau3[],2,FALSE),0)
      )
   )
)</f>
        <v>84.4</v>
      </c>
      <c r="S20" s="12">
        <f>IF(AND(M20="",N20=""),"",
   IF(AND(M20&lt;&gt;"",N20&lt;&gt;""),
      IFERROR(VLOOKUP(M20,Tableau6[],2,FALSE),0) + IFERROR(VLOOKUP(N20,Tableau6[],2,FALSE),0),
      IF(M20&lt;&gt;"",
         IFERROR(VLOOKUP(M20,Tableau6[],2,FALSE),0),
         IFERROR(VLOOKUP(N20,Tableau6[],2,FALSE),0)
      )
   )
)</f>
        <v>50.64</v>
      </c>
      <c r="AH20" t="s">
        <v>136</v>
      </c>
      <c r="AI20" s="5">
        <v>178.5</v>
      </c>
      <c r="AK20" t="s">
        <v>136</v>
      </c>
      <c r="AL20" s="6">
        <v>107.1</v>
      </c>
      <c r="AN20" t="s">
        <v>32</v>
      </c>
      <c r="AO20" s="22" t="s">
        <v>137</v>
      </c>
    </row>
    <row r="21" spans="1:45">
      <c r="A21" s="14" t="s">
        <v>19</v>
      </c>
      <c r="B21" s="14" t="s">
        <v>20</v>
      </c>
      <c r="C21" s="14" t="s">
        <v>21</v>
      </c>
      <c r="D21" s="13" t="s">
        <v>32</v>
      </c>
      <c r="E21" s="10" t="str">
        <f xml:space="preserve"> VLOOKUP(D21,Tableau4[],2,FALSE)</f>
        <v>Bakour Fallah</v>
      </c>
      <c r="F21" s="14" t="s">
        <v>23</v>
      </c>
      <c r="G21" s="14" t="s">
        <v>138</v>
      </c>
      <c r="H21" s="15">
        <v>45790.65902777778</v>
      </c>
      <c r="I21" s="15">
        <v>45793.433333333334</v>
      </c>
      <c r="J21" s="14" t="s">
        <v>139</v>
      </c>
      <c r="K21" s="14" t="s">
        <v>140</v>
      </c>
      <c r="L21" s="14" t="s">
        <v>27</v>
      </c>
      <c r="M21" s="14" t="s">
        <v>28</v>
      </c>
      <c r="N21" s="14" t="s">
        <v>29</v>
      </c>
      <c r="O21" s="14" t="s">
        <v>30</v>
      </c>
      <c r="P21" s="14" t="s">
        <v>31</v>
      </c>
      <c r="Q21" s="14" t="s">
        <v>29</v>
      </c>
      <c r="R21" s="16">
        <f>IF(AND(M21="",N21=""),"",
   IF(AND(M21&lt;&gt;"",N21&lt;&gt;""),
      IFERROR(VLOOKUP(M21,Tableau3[],2,FALSE),0) + IFERROR(VLOOKUP(N21,Tableau3[],2,FALSE),0),
      IF(M21&lt;&gt;"",
         IFERROR(VLOOKUP(M21,Tableau3[],2,FALSE),0),
         IFERROR(VLOOKUP(N21,Tableau3[],2,FALSE),0)
      )
   )
)</f>
        <v>84.4</v>
      </c>
      <c r="S21" s="16">
        <f>IF(AND(M21="",N21=""),"",
   IF(AND(M21&lt;&gt;"",N21&lt;&gt;""),
      IFERROR(VLOOKUP(M21,Tableau6[],2,FALSE),0) + IFERROR(VLOOKUP(N21,Tableau6[],2,FALSE),0),
      IF(M21&lt;&gt;"",
         IFERROR(VLOOKUP(M21,Tableau6[],2,FALSE),0),
         IFERROR(VLOOKUP(N21,Tableau6[],2,FALSE),0)
      )
   )
)</f>
        <v>50.64</v>
      </c>
      <c r="AH21" t="s">
        <v>141</v>
      </c>
      <c r="AI21" s="5">
        <v>373.1</v>
      </c>
      <c r="AK21" t="s">
        <v>141</v>
      </c>
      <c r="AL21" s="6">
        <v>223.86</v>
      </c>
      <c r="AN21" t="s">
        <v>22</v>
      </c>
      <c r="AO21" t="s">
        <v>127</v>
      </c>
    </row>
    <row r="22" spans="1:45">
      <c r="A22" s="18" t="s">
        <v>19</v>
      </c>
      <c r="B22" s="18" t="s">
        <v>20</v>
      </c>
      <c r="C22" s="18" t="s">
        <v>21</v>
      </c>
      <c r="D22" s="17" t="s">
        <v>32</v>
      </c>
      <c r="E22" s="10" t="str">
        <f xml:space="preserve"> VLOOKUP(D22,Tableau4[],2,FALSE)</f>
        <v>Bakour Fallah</v>
      </c>
      <c r="F22" s="18" t="s">
        <v>23</v>
      </c>
      <c r="G22" s="18" t="s">
        <v>142</v>
      </c>
      <c r="H22" s="19">
        <v>45796.728472222225</v>
      </c>
      <c r="I22" s="19">
        <v>45798.400694444441</v>
      </c>
      <c r="J22" s="18" t="s">
        <v>143</v>
      </c>
      <c r="K22" s="18" t="s">
        <v>144</v>
      </c>
      <c r="L22" s="18" t="s">
        <v>27</v>
      </c>
      <c r="M22" s="18" t="s">
        <v>28</v>
      </c>
      <c r="N22" s="18" t="s">
        <v>29</v>
      </c>
      <c r="O22" s="18" t="s">
        <v>30</v>
      </c>
      <c r="P22" s="18" t="s">
        <v>31</v>
      </c>
      <c r="Q22" s="18" t="s">
        <v>29</v>
      </c>
      <c r="R22" s="12">
        <f>IF(AND(M22="",N22=""),"",
   IF(AND(M22&lt;&gt;"",N22&lt;&gt;""),
      IFERROR(VLOOKUP(M22,Tableau3[],2,FALSE),0) + IFERROR(VLOOKUP(N22,Tableau3[],2,FALSE),0),
      IF(M22&lt;&gt;"",
         IFERROR(VLOOKUP(M22,Tableau3[],2,FALSE),0),
         IFERROR(VLOOKUP(N22,Tableau3[],2,FALSE),0)
      )
   )
)</f>
        <v>84.4</v>
      </c>
      <c r="S22" s="12">
        <f>IF(AND(M22="",N22=""),"",
   IF(AND(M22&lt;&gt;"",N22&lt;&gt;""),
      IFERROR(VLOOKUP(M22,Tableau6[],2,FALSE),0) + IFERROR(VLOOKUP(N22,Tableau6[],2,FALSE),0),
      IF(M22&lt;&gt;"",
         IFERROR(VLOOKUP(M22,Tableau6[],2,FALSE),0),
         IFERROR(VLOOKUP(N22,Tableau6[],2,FALSE),0)
      )
   )
)</f>
        <v>50.64</v>
      </c>
      <c r="AH22" t="s">
        <v>77</v>
      </c>
      <c r="AI22" s="5">
        <v>174.2</v>
      </c>
      <c r="AK22" t="s">
        <v>77</v>
      </c>
      <c r="AL22" s="6">
        <v>104.52</v>
      </c>
      <c r="AN22" t="s">
        <v>145</v>
      </c>
      <c r="AO22" t="s">
        <v>146</v>
      </c>
    </row>
    <row r="23" spans="1:45">
      <c r="A23" s="14" t="s">
        <v>19</v>
      </c>
      <c r="B23" s="14" t="s">
        <v>20</v>
      </c>
      <c r="C23" s="14" t="s">
        <v>21</v>
      </c>
      <c r="D23" s="13" t="s">
        <v>32</v>
      </c>
      <c r="E23" s="10" t="str">
        <f xml:space="preserve"> VLOOKUP(D23,Tableau4[],2,FALSE)</f>
        <v>Bakour Fallah</v>
      </c>
      <c r="F23" s="14" t="s">
        <v>23</v>
      </c>
      <c r="G23" s="14" t="s">
        <v>147</v>
      </c>
      <c r="H23" s="15">
        <v>45800.018750000003</v>
      </c>
      <c r="I23" s="15">
        <v>45800.4</v>
      </c>
      <c r="J23" s="14" t="s">
        <v>148</v>
      </c>
      <c r="K23" s="14" t="s">
        <v>149</v>
      </c>
      <c r="L23" s="14" t="s">
        <v>27</v>
      </c>
      <c r="M23" s="14" t="s">
        <v>29</v>
      </c>
      <c r="N23" s="14" t="s">
        <v>29</v>
      </c>
      <c r="O23" s="14" t="s">
        <v>150</v>
      </c>
      <c r="P23" s="14" t="s">
        <v>31</v>
      </c>
      <c r="Q23" s="14" t="s">
        <v>29</v>
      </c>
      <c r="R23" s="16" t="str">
        <f>IF(AND(M23="",N23=""),"",
   IF(AND(M23&lt;&gt;"",N23&lt;&gt;""),
      IFERROR(VLOOKUP(M23,Tableau3[],2,FALSE),0) + IFERROR(VLOOKUP(N23,Tableau3[],2,FALSE),0),
      IF(M23&lt;&gt;"",
         IFERROR(VLOOKUP(M23,Tableau3[],2,FALSE),0),
         IFERROR(VLOOKUP(N23,Tableau3[],2,FALSE),0)
      )
   )
)</f>
        <v/>
      </c>
      <c r="S23" s="16" t="str">
        <f>IF(AND(M23="",N23=""),"",
   IF(AND(M23&lt;&gt;"",N23&lt;&gt;""),
      IFERROR(VLOOKUP(M23,Tableau6[],2,FALSE),0) + IFERROR(VLOOKUP(N23,Tableau6[],2,FALSE),0),
      IF(M23&lt;&gt;"",
         IFERROR(VLOOKUP(M23,Tableau6[],2,FALSE),0),
         IFERROR(VLOOKUP(N23,Tableau6[],2,FALSE),0)
      )
   )
)</f>
        <v/>
      </c>
    </row>
    <row r="24" spans="1:45">
      <c r="A24" s="18" t="s">
        <v>19</v>
      </c>
      <c r="B24" s="18" t="s">
        <v>20</v>
      </c>
      <c r="C24" s="18" t="s">
        <v>21</v>
      </c>
      <c r="D24" s="17" t="s">
        <v>32</v>
      </c>
      <c r="E24" s="10" t="str">
        <f xml:space="preserve"> VLOOKUP(D24,Tableau4[],2,FALSE)</f>
        <v>Bakour Fallah</v>
      </c>
      <c r="F24" s="18" t="s">
        <v>23</v>
      </c>
      <c r="G24" s="18" t="s">
        <v>151</v>
      </c>
      <c r="H24" s="19">
        <v>45799.679166666669</v>
      </c>
      <c r="I24" s="19">
        <v>45800.945138888892</v>
      </c>
      <c r="J24" s="18" t="s">
        <v>152</v>
      </c>
      <c r="K24" s="18" t="s">
        <v>153</v>
      </c>
      <c r="L24" s="18" t="s">
        <v>36</v>
      </c>
      <c r="M24" s="18" t="s">
        <v>96</v>
      </c>
      <c r="N24" s="18" t="s">
        <v>29</v>
      </c>
      <c r="O24" s="18" t="s">
        <v>30</v>
      </c>
      <c r="P24" s="18" t="s">
        <v>31</v>
      </c>
      <c r="Q24" s="18" t="s">
        <v>29</v>
      </c>
      <c r="R24" s="12">
        <f>IF(AND(M24="",N24=""),"",
   IF(AND(M24&lt;&gt;"",N24&lt;&gt;""),
      IFERROR(VLOOKUP(M24,Tableau3[],2,FALSE),0) + IFERROR(VLOOKUP(N24,Tableau3[],2,FALSE),0),
      IF(M24&lt;&gt;"",
         IFERROR(VLOOKUP(M24,Tableau3[],2,FALSE),0),
         IFERROR(VLOOKUP(N24,Tableau3[],2,FALSE),0)
      )
   )
)</f>
        <v>280.14999999999998</v>
      </c>
      <c r="S24" s="12">
        <f>IF(AND(M24="",N24=""),"",
   IF(AND(M24&lt;&gt;"",N24&lt;&gt;""),
      IFERROR(VLOOKUP(M24,Tableau6[],2,FALSE),0) + IFERROR(VLOOKUP(N24,Tableau6[],2,FALSE),0),
      IF(M24&lt;&gt;"",
         IFERROR(VLOOKUP(M24,Tableau6[],2,FALSE),0),
         IFERROR(VLOOKUP(N24,Tableau6[],2,FALSE),0)
      )
   )
)</f>
        <v>168.09</v>
      </c>
    </row>
    <row r="25" spans="1:45">
      <c r="A25" s="14" t="s">
        <v>19</v>
      </c>
      <c r="B25" s="14" t="s">
        <v>20</v>
      </c>
      <c r="C25" s="14" t="s">
        <v>21</v>
      </c>
      <c r="D25" s="13" t="s">
        <v>131</v>
      </c>
      <c r="E25" s="10" t="str">
        <f xml:space="preserve"> VLOOKUP(D25,Tableau4[],2,FALSE)</f>
        <v>Jahwer Sellemi</v>
      </c>
      <c r="F25" s="14" t="s">
        <v>23</v>
      </c>
      <c r="G25" s="14" t="s">
        <v>154</v>
      </c>
      <c r="H25" s="15">
        <v>45789.783333333333</v>
      </c>
      <c r="I25" s="15">
        <v>45792.445833333331</v>
      </c>
      <c r="J25" s="14" t="s">
        <v>155</v>
      </c>
      <c r="K25" s="14" t="s">
        <v>156</v>
      </c>
      <c r="L25" s="14" t="s">
        <v>36</v>
      </c>
      <c r="M25" s="14" t="s">
        <v>29</v>
      </c>
      <c r="N25" s="14" t="s">
        <v>29</v>
      </c>
      <c r="O25" s="14" t="s">
        <v>30</v>
      </c>
      <c r="P25" s="14" t="s">
        <v>31</v>
      </c>
      <c r="Q25" s="14" t="s">
        <v>29</v>
      </c>
      <c r="R25" s="16" t="str">
        <f>IF(AND(M25="",N25=""),"",
   IF(AND(M25&lt;&gt;"",N25&lt;&gt;""),
      IFERROR(VLOOKUP(M25,Tableau3[],2,FALSE),0) + IFERROR(VLOOKUP(N25,Tableau3[],2,FALSE),0),
      IF(M25&lt;&gt;"",
         IFERROR(VLOOKUP(M25,Tableau3[],2,FALSE),0),
         IFERROR(VLOOKUP(N25,Tableau3[],2,FALSE),0)
      )
   )
)</f>
        <v/>
      </c>
      <c r="S25" s="16" t="str">
        <f>IF(AND(M25="",N25=""),"",
   IF(AND(M25&lt;&gt;"",N25&lt;&gt;""),
      IFERROR(VLOOKUP(M25,Tableau6[],2,FALSE),0) + IFERROR(VLOOKUP(N25,Tableau6[],2,FALSE),0),
      IF(M25&lt;&gt;"",
         IFERROR(VLOOKUP(M25,Tableau6[],2,FALSE),0),
         IFERROR(VLOOKUP(N25,Tableau6[],2,FALSE),0)
      )
   )
)</f>
        <v/>
      </c>
    </row>
    <row r="26" spans="1:45">
      <c r="A26" s="18" t="s">
        <v>19</v>
      </c>
      <c r="B26" s="18" t="s">
        <v>51</v>
      </c>
      <c r="C26" s="18" t="s">
        <v>21</v>
      </c>
      <c r="D26" s="17" t="s">
        <v>131</v>
      </c>
      <c r="E26" s="10" t="str">
        <f xml:space="preserve"> VLOOKUP(D26,Tableau4[],2,FALSE)</f>
        <v>Jahwer Sellemi</v>
      </c>
      <c r="F26" s="18" t="s">
        <v>23</v>
      </c>
      <c r="G26" s="18" t="s">
        <v>157</v>
      </c>
      <c r="H26" s="19">
        <v>45779.8125</v>
      </c>
      <c r="I26" s="19">
        <v>45782.371527777781</v>
      </c>
      <c r="J26" s="18" t="s">
        <v>158</v>
      </c>
      <c r="K26" s="18" t="s">
        <v>159</v>
      </c>
      <c r="L26" s="18" t="s">
        <v>36</v>
      </c>
      <c r="M26" s="18" t="s">
        <v>29</v>
      </c>
      <c r="N26" s="18" t="s">
        <v>29</v>
      </c>
      <c r="O26" s="18" t="s">
        <v>150</v>
      </c>
      <c r="P26" s="18" t="s">
        <v>31</v>
      </c>
      <c r="Q26" s="18" t="s">
        <v>29</v>
      </c>
      <c r="R26" s="12" t="str">
        <f>IF(AND(M26="",N26=""),"",
   IF(AND(M26&lt;&gt;"",N26&lt;&gt;""),
      IFERROR(VLOOKUP(M26,Tableau3[],2,FALSE),0) + IFERROR(VLOOKUP(N26,Tableau3[],2,FALSE),0),
      IF(M26&lt;&gt;"",
         IFERROR(VLOOKUP(M26,Tableau3[],2,FALSE),0),
         IFERROR(VLOOKUP(N26,Tableau3[],2,FALSE),0)
      )
   )
)</f>
        <v/>
      </c>
      <c r="S26" s="12" t="str">
        <f>IF(AND(M26="",N26=""),"",
   IF(AND(M26&lt;&gt;"",N26&lt;&gt;""),
      IFERROR(VLOOKUP(M26,Tableau6[],2,FALSE),0) + IFERROR(VLOOKUP(N26,Tableau6[],2,FALSE),0),
      IF(M26&lt;&gt;"",
         IFERROR(VLOOKUP(M26,Tableau6[],2,FALSE),0),
         IFERROR(VLOOKUP(N26,Tableau6[],2,FALSE),0)
      )
   )
)</f>
        <v/>
      </c>
    </row>
    <row r="27" spans="1:45">
      <c r="A27" s="14" t="s">
        <v>19</v>
      </c>
      <c r="B27" s="14" t="s">
        <v>160</v>
      </c>
      <c r="C27" s="14" t="s">
        <v>21</v>
      </c>
      <c r="D27" s="13" t="s">
        <v>131</v>
      </c>
      <c r="E27" s="10" t="str">
        <f xml:space="preserve"> VLOOKUP(D27,Tableau4[],2,FALSE)</f>
        <v>Jahwer Sellemi</v>
      </c>
      <c r="F27" s="14" t="s">
        <v>23</v>
      </c>
      <c r="G27" s="14" t="s">
        <v>161</v>
      </c>
      <c r="H27" s="15">
        <v>45776.818749999999</v>
      </c>
      <c r="I27" s="15">
        <v>45779.429166666669</v>
      </c>
      <c r="J27" s="14" t="s">
        <v>162</v>
      </c>
      <c r="K27" s="14" t="s">
        <v>163</v>
      </c>
      <c r="L27" s="14" t="s">
        <v>36</v>
      </c>
      <c r="M27" s="14" t="s">
        <v>91</v>
      </c>
      <c r="N27" s="14" t="s">
        <v>29</v>
      </c>
      <c r="O27" s="14" t="s">
        <v>30</v>
      </c>
      <c r="P27" s="14" t="s">
        <v>31</v>
      </c>
      <c r="Q27" s="14" t="s">
        <v>29</v>
      </c>
      <c r="R27" s="16">
        <f>IF(AND(M27="",N27=""),"",
   IF(AND(M27&lt;&gt;"",N27&lt;&gt;""),
      IFERROR(VLOOKUP(M27,Tableau3[],2,FALSE),0) + IFERROR(VLOOKUP(N27,Tableau3[],2,FALSE),0),
      IF(M27&lt;&gt;"",
         IFERROR(VLOOKUP(M27,Tableau3[],2,FALSE),0),
         IFERROR(VLOOKUP(N27,Tableau3[],2,FALSE),0)
      )
   )
)</f>
        <v>201.3</v>
      </c>
      <c r="S27" s="16">
        <f>IF(AND(M27="",N27=""),"",
   IF(AND(M27&lt;&gt;"",N27&lt;&gt;""),
      IFERROR(VLOOKUP(M27,Tableau6[],2,FALSE),0) + IFERROR(VLOOKUP(N27,Tableau6[],2,FALSE),0),
      IF(M27&lt;&gt;"",
         IFERROR(VLOOKUP(M27,Tableau6[],2,FALSE),0),
         IFERROR(VLOOKUP(N27,Tableau6[],2,FALSE),0)
      )
   )
)</f>
        <v>120.78</v>
      </c>
    </row>
    <row r="28" spans="1:45">
      <c r="A28" s="18" t="s">
        <v>19</v>
      </c>
      <c r="B28" s="18" t="s">
        <v>51</v>
      </c>
      <c r="C28" s="18" t="s">
        <v>21</v>
      </c>
      <c r="D28" s="17" t="s">
        <v>131</v>
      </c>
      <c r="E28" s="10" t="str">
        <f xml:space="preserve"> VLOOKUP(D28,Tableau4[],2,FALSE)</f>
        <v>Jahwer Sellemi</v>
      </c>
      <c r="F28" s="18" t="s">
        <v>23</v>
      </c>
      <c r="G28" s="18" t="s">
        <v>164</v>
      </c>
      <c r="H28" s="19">
        <v>45780.847222222219</v>
      </c>
      <c r="I28" s="19">
        <v>45782.624305555553</v>
      </c>
      <c r="J28" s="18" t="s">
        <v>165</v>
      </c>
      <c r="K28" s="18" t="s">
        <v>166</v>
      </c>
      <c r="L28" s="18" t="s">
        <v>36</v>
      </c>
      <c r="M28" s="18" t="s">
        <v>91</v>
      </c>
      <c r="N28" s="18" t="s">
        <v>29</v>
      </c>
      <c r="O28" s="18" t="s">
        <v>30</v>
      </c>
      <c r="P28" s="18" t="s">
        <v>31</v>
      </c>
      <c r="Q28" s="18" t="s">
        <v>29</v>
      </c>
      <c r="R28" s="12">
        <f>IF(AND(M28="",N28=""),"",
   IF(AND(M28&lt;&gt;"",N28&lt;&gt;""),
      IFERROR(VLOOKUP(M28,Tableau3[],2,FALSE),0) + IFERROR(VLOOKUP(N28,Tableau3[],2,FALSE),0),
      IF(M28&lt;&gt;"",
         IFERROR(VLOOKUP(M28,Tableau3[],2,FALSE),0),
         IFERROR(VLOOKUP(N28,Tableau3[],2,FALSE),0)
      )
   )
)</f>
        <v>201.3</v>
      </c>
      <c r="S28" s="12">
        <f>IF(AND(M28="",N28=""),"",
   IF(AND(M28&lt;&gt;"",N28&lt;&gt;""),
      IFERROR(VLOOKUP(M28,Tableau6[],2,FALSE),0) + IFERROR(VLOOKUP(N28,Tableau6[],2,FALSE),0),
      IF(M28&lt;&gt;"",
         IFERROR(VLOOKUP(M28,Tableau6[],2,FALSE),0),
         IFERROR(VLOOKUP(N28,Tableau6[],2,FALSE),0)
      )
   )
)</f>
        <v>120.78</v>
      </c>
    </row>
    <row r="29" spans="1:45">
      <c r="A29" s="14" t="s">
        <v>19</v>
      </c>
      <c r="B29" s="14" t="s">
        <v>51</v>
      </c>
      <c r="C29" s="14" t="s">
        <v>21</v>
      </c>
      <c r="D29" s="13" t="s">
        <v>131</v>
      </c>
      <c r="E29" s="10" t="str">
        <f xml:space="preserve"> VLOOKUP(D29,Tableau4[],2,FALSE)</f>
        <v>Jahwer Sellemi</v>
      </c>
      <c r="F29" s="14" t="s">
        <v>23</v>
      </c>
      <c r="G29" s="14" t="s">
        <v>167</v>
      </c>
      <c r="H29" s="15">
        <v>45787.774305555555</v>
      </c>
      <c r="I29" s="15">
        <v>45792.286805555559</v>
      </c>
      <c r="J29" s="14" t="s">
        <v>168</v>
      </c>
      <c r="K29" s="14" t="s">
        <v>169</v>
      </c>
      <c r="L29" s="14" t="s">
        <v>36</v>
      </c>
      <c r="M29" s="14" t="s">
        <v>48</v>
      </c>
      <c r="N29" s="14" t="s">
        <v>77</v>
      </c>
      <c r="O29" s="14" t="s">
        <v>30</v>
      </c>
      <c r="P29" s="14" t="s">
        <v>31</v>
      </c>
      <c r="Q29" s="14" t="s">
        <v>29</v>
      </c>
      <c r="R29" s="16">
        <f>IF(AND(M29="",N29=""),"",
   IF(AND(M29&lt;&gt;"",N29&lt;&gt;""),
      IFERROR(VLOOKUP(M29,Tableau3[],2,FALSE),0) + IFERROR(VLOOKUP(N29,Tableau3[],2,FALSE),0),
      IF(M29&lt;&gt;"",
         IFERROR(VLOOKUP(M29,Tableau3[],2,FALSE),0),
         IFERROR(VLOOKUP(N29,Tableau3[],2,FALSE),0)
      )
   )
)</f>
        <v>462.96999999999997</v>
      </c>
      <c r="S29" s="16">
        <f>IF(AND(M29="",N29=""),"",
   IF(AND(M29&lt;&gt;"",N29&lt;&gt;""),
      IFERROR(VLOOKUP(M29,Tableau6[],2,FALSE),0) + IFERROR(VLOOKUP(N29,Tableau6[],2,FALSE),0),
      IF(M29&lt;&gt;"",
         IFERROR(VLOOKUP(M29,Tableau6[],2,FALSE),0),
         IFERROR(VLOOKUP(N29,Tableau6[],2,FALSE),0)
      )
   )
)</f>
        <v>277.77999999999997</v>
      </c>
    </row>
    <row r="30" spans="1:45">
      <c r="A30" s="18" t="s">
        <v>19</v>
      </c>
      <c r="B30" s="18" t="s">
        <v>20</v>
      </c>
      <c r="C30" s="18" t="s">
        <v>21</v>
      </c>
      <c r="D30" s="17" t="s">
        <v>131</v>
      </c>
      <c r="E30" s="10" t="str">
        <f xml:space="preserve"> VLOOKUP(D30,Tableau4[],2,FALSE)</f>
        <v>Jahwer Sellemi</v>
      </c>
      <c r="F30" s="18" t="s">
        <v>23</v>
      </c>
      <c r="G30" s="18" t="s">
        <v>170</v>
      </c>
      <c r="H30" s="19">
        <v>45785.67083333333</v>
      </c>
      <c r="I30" s="19">
        <v>45789.48541666667</v>
      </c>
      <c r="J30" s="18" t="s">
        <v>171</v>
      </c>
      <c r="K30" s="18" t="s">
        <v>172</v>
      </c>
      <c r="L30" s="18" t="s">
        <v>27</v>
      </c>
      <c r="M30" s="18" t="s">
        <v>28</v>
      </c>
      <c r="N30" s="18" t="s">
        <v>29</v>
      </c>
      <c r="O30" s="18" t="s">
        <v>30</v>
      </c>
      <c r="P30" s="18" t="s">
        <v>31</v>
      </c>
      <c r="Q30" s="18" t="s">
        <v>29</v>
      </c>
      <c r="R30" s="12">
        <f>IF(AND(M30="",N30=""),"",
   IF(AND(M30&lt;&gt;"",N30&lt;&gt;""),
      IFERROR(VLOOKUP(M30,Tableau3[],2,FALSE),0) + IFERROR(VLOOKUP(N30,Tableau3[],2,FALSE),0),
      IF(M30&lt;&gt;"",
         IFERROR(VLOOKUP(M30,Tableau3[],2,FALSE),0),
         IFERROR(VLOOKUP(N30,Tableau3[],2,FALSE),0)
      )
   )
)</f>
        <v>84.4</v>
      </c>
      <c r="S30" s="12">
        <f>IF(AND(M30="",N30=""),"",
   IF(AND(M30&lt;&gt;"",N30&lt;&gt;""),
      IFERROR(VLOOKUP(M30,Tableau6[],2,FALSE),0) + IFERROR(VLOOKUP(N30,Tableau6[],2,FALSE),0),
      IF(M30&lt;&gt;"",
         IFERROR(VLOOKUP(M30,Tableau6[],2,FALSE),0),
         IFERROR(VLOOKUP(N30,Tableau6[],2,FALSE),0)
      )
   )
)</f>
        <v>50.64</v>
      </c>
    </row>
    <row r="31" spans="1:45">
      <c r="A31" s="14" t="s">
        <v>19</v>
      </c>
      <c r="B31" s="14" t="s">
        <v>160</v>
      </c>
      <c r="C31" s="14" t="s">
        <v>21</v>
      </c>
      <c r="D31" s="13" t="s">
        <v>131</v>
      </c>
      <c r="E31" s="10" t="str">
        <f xml:space="preserve"> VLOOKUP(D31,Tableau4[],2,FALSE)</f>
        <v>Jahwer Sellemi</v>
      </c>
      <c r="F31" s="14" t="s">
        <v>23</v>
      </c>
      <c r="G31" s="14" t="s">
        <v>173</v>
      </c>
      <c r="H31" s="15">
        <v>45779.787499999999</v>
      </c>
      <c r="I31" s="15">
        <v>45782.675694444442</v>
      </c>
      <c r="J31" s="14" t="s">
        <v>174</v>
      </c>
      <c r="K31" s="14" t="s">
        <v>175</v>
      </c>
      <c r="L31" s="14" t="s">
        <v>36</v>
      </c>
      <c r="M31" s="14" t="s">
        <v>103</v>
      </c>
      <c r="N31" s="14" t="s">
        <v>29</v>
      </c>
      <c r="O31" s="14" t="s">
        <v>30</v>
      </c>
      <c r="P31" s="14" t="s">
        <v>31</v>
      </c>
      <c r="Q31" s="14" t="s">
        <v>29</v>
      </c>
      <c r="R31" s="16">
        <f>IF(AND(M31="",N31=""),"",
   IF(AND(M31&lt;&gt;"",N31&lt;&gt;""),
      IFERROR(VLOOKUP(M31,Tableau3[],2,FALSE),0) + IFERROR(VLOOKUP(N31,Tableau3[],2,FALSE),0),
      IF(M31&lt;&gt;"",
         IFERROR(VLOOKUP(M31,Tableau3[],2,FALSE),0),
         IFERROR(VLOOKUP(N31,Tableau3[],2,FALSE),0)
      )
   )
)</f>
        <v>176.12</v>
      </c>
      <c r="S31" s="16">
        <f>IF(AND(M31="",N31=""),"",
   IF(AND(M31&lt;&gt;"",N31&lt;&gt;""),
      IFERROR(VLOOKUP(M31,Tableau6[],2,FALSE),0) + IFERROR(VLOOKUP(N31,Tableau6[],2,FALSE),0),
      IF(M31&lt;&gt;"",
         IFERROR(VLOOKUP(M31,Tableau6[],2,FALSE),0),
         IFERROR(VLOOKUP(N31,Tableau6[],2,FALSE),0)
      )
   )
)</f>
        <v>105.67</v>
      </c>
    </row>
    <row r="32" spans="1:45">
      <c r="A32" s="18" t="s">
        <v>19</v>
      </c>
      <c r="B32" s="18" t="s">
        <v>160</v>
      </c>
      <c r="C32" s="18" t="s">
        <v>21</v>
      </c>
      <c r="D32" s="17" t="s">
        <v>131</v>
      </c>
      <c r="E32" s="10" t="str">
        <f xml:space="preserve"> VLOOKUP(D32,Tableau4[],2,FALSE)</f>
        <v>Jahwer Sellemi</v>
      </c>
      <c r="F32" s="18" t="s">
        <v>23</v>
      </c>
      <c r="G32" s="18" t="s">
        <v>176</v>
      </c>
      <c r="H32" s="19">
        <v>45779.887499999997</v>
      </c>
      <c r="I32" s="19">
        <v>45782.808333333334</v>
      </c>
      <c r="J32" s="18" t="s">
        <v>177</v>
      </c>
      <c r="K32" s="18" t="s">
        <v>178</v>
      </c>
      <c r="L32" s="18" t="s">
        <v>36</v>
      </c>
      <c r="M32" s="18" t="s">
        <v>91</v>
      </c>
      <c r="N32" s="18" t="s">
        <v>29</v>
      </c>
      <c r="O32" s="18" t="s">
        <v>30</v>
      </c>
      <c r="P32" s="18" t="s">
        <v>31</v>
      </c>
      <c r="Q32" s="18" t="s">
        <v>29</v>
      </c>
      <c r="R32" s="12">
        <f>IF(AND(M32="",N32=""),"",
   IF(AND(M32&lt;&gt;"",N32&lt;&gt;""),
      IFERROR(VLOOKUP(M32,Tableau3[],2,FALSE),0) + IFERROR(VLOOKUP(N32,Tableau3[],2,FALSE),0),
      IF(M32&lt;&gt;"",
         IFERROR(VLOOKUP(M32,Tableau3[],2,FALSE),0),
         IFERROR(VLOOKUP(N32,Tableau3[],2,FALSE),0)
      )
   )
)</f>
        <v>201.3</v>
      </c>
      <c r="S32" s="12">
        <f>IF(AND(M32="",N32=""),"",
   IF(AND(M32&lt;&gt;"",N32&lt;&gt;""),
      IFERROR(VLOOKUP(M32,Tableau6[],2,FALSE),0) + IFERROR(VLOOKUP(N32,Tableau6[],2,FALSE),0),
      IF(M32&lt;&gt;"",
         IFERROR(VLOOKUP(M32,Tableau6[],2,FALSE),0),
         IFERROR(VLOOKUP(N32,Tableau6[],2,FALSE),0)
      )
   )
)</f>
        <v>120.78</v>
      </c>
    </row>
    <row r="33" spans="1:19">
      <c r="A33" s="14" t="s">
        <v>19</v>
      </c>
      <c r="B33" s="14" t="s">
        <v>51</v>
      </c>
      <c r="C33" s="14" t="s">
        <v>21</v>
      </c>
      <c r="D33" s="13" t="s">
        <v>131</v>
      </c>
      <c r="E33" s="10" t="str">
        <f xml:space="preserve"> VLOOKUP(D33,Tableau4[],2,FALSE)</f>
        <v>Jahwer Sellemi</v>
      </c>
      <c r="F33" s="14" t="s">
        <v>23</v>
      </c>
      <c r="G33" s="14" t="s">
        <v>179</v>
      </c>
      <c r="H33" s="15">
        <v>45778.259722222225</v>
      </c>
      <c r="I33" s="15">
        <v>45779.329861111109</v>
      </c>
      <c r="J33" s="14" t="s">
        <v>180</v>
      </c>
      <c r="K33" s="14" t="s">
        <v>181</v>
      </c>
      <c r="L33" s="14" t="s">
        <v>36</v>
      </c>
      <c r="M33" s="14" t="s">
        <v>29</v>
      </c>
      <c r="N33" s="14" t="s">
        <v>77</v>
      </c>
      <c r="O33" s="14" t="s">
        <v>45</v>
      </c>
      <c r="P33" s="14" t="s">
        <v>31</v>
      </c>
      <c r="Q33" s="14" t="s">
        <v>182</v>
      </c>
      <c r="R33" s="16">
        <f>IF(AND(M33="",N33=""),"",
   IF(AND(M33&lt;&gt;"",N33&lt;&gt;""),
      IFERROR(VLOOKUP(M33,Tableau3[],2,FALSE),0) + IFERROR(VLOOKUP(N33,Tableau3[],2,FALSE),0),
      IF(M33&lt;&gt;"",
         IFERROR(VLOOKUP(M33,Tableau3[],2,FALSE),0),
         IFERROR(VLOOKUP(N33,Tableau3[],2,FALSE),0)
      )
   )
)</f>
        <v>174.2</v>
      </c>
      <c r="S33" s="16">
        <f>IF(AND(M33="",N33=""),"",
   IF(AND(M33&lt;&gt;"",N33&lt;&gt;""),
      IFERROR(VLOOKUP(M33,Tableau6[],2,FALSE),0) + IFERROR(VLOOKUP(N33,Tableau6[],2,FALSE),0),
      IF(M33&lt;&gt;"",
         IFERROR(VLOOKUP(M33,Tableau6[],2,FALSE),0),
         IFERROR(VLOOKUP(N33,Tableau6[],2,FALSE),0)
      )
   )
)</f>
        <v>104.52</v>
      </c>
    </row>
    <row r="34" spans="1:19">
      <c r="A34" s="18" t="s">
        <v>19</v>
      </c>
      <c r="B34" s="18" t="s">
        <v>51</v>
      </c>
      <c r="C34" s="18" t="s">
        <v>21</v>
      </c>
      <c r="D34" s="17" t="s">
        <v>131</v>
      </c>
      <c r="E34" s="10" t="str">
        <f xml:space="preserve"> VLOOKUP(D34,Tableau4[],2,FALSE)</f>
        <v>Jahwer Sellemi</v>
      </c>
      <c r="F34" s="18" t="s">
        <v>23</v>
      </c>
      <c r="G34" s="18" t="s">
        <v>183</v>
      </c>
      <c r="H34" s="19">
        <v>45780.13958333333</v>
      </c>
      <c r="I34" s="19">
        <v>45782.930555555555</v>
      </c>
      <c r="J34" s="18" t="s">
        <v>180</v>
      </c>
      <c r="K34" s="18" t="s">
        <v>181</v>
      </c>
      <c r="L34" s="18" t="s">
        <v>36</v>
      </c>
      <c r="M34" s="18" t="s">
        <v>48</v>
      </c>
      <c r="N34" s="18" t="s">
        <v>29</v>
      </c>
      <c r="O34" s="18" t="s">
        <v>30</v>
      </c>
      <c r="P34" s="18" t="s">
        <v>31</v>
      </c>
      <c r="Q34" s="18" t="s">
        <v>29</v>
      </c>
      <c r="R34" s="12">
        <f>IF(AND(M34="",N34=""),"",
   IF(AND(M34&lt;&gt;"",N34&lt;&gt;""),
      IFERROR(VLOOKUP(M34,Tableau3[],2,FALSE),0) + IFERROR(VLOOKUP(N34,Tableau3[],2,FALSE),0),
      IF(M34&lt;&gt;"",
         IFERROR(VLOOKUP(M34,Tableau3[],2,FALSE),0),
         IFERROR(VLOOKUP(N34,Tableau3[],2,FALSE),0)
      )
   )
)</f>
        <v>288.77</v>
      </c>
      <c r="S34" s="12">
        <f>IF(AND(M34="",N34=""),"",
   IF(AND(M34&lt;&gt;"",N34&lt;&gt;""),
      IFERROR(VLOOKUP(M34,Tableau6[],2,FALSE),0) + IFERROR(VLOOKUP(N34,Tableau6[],2,FALSE),0),
      IF(M34&lt;&gt;"",
         IFERROR(VLOOKUP(M34,Tableau6[],2,FALSE),0),
         IFERROR(VLOOKUP(N34,Tableau6[],2,FALSE),0)
      )
   )
)</f>
        <v>173.26</v>
      </c>
    </row>
    <row r="35" spans="1:19">
      <c r="A35" s="14" t="s">
        <v>19</v>
      </c>
      <c r="B35" s="14" t="s">
        <v>51</v>
      </c>
      <c r="C35" s="14" t="s">
        <v>21</v>
      </c>
      <c r="D35" s="13" t="s">
        <v>131</v>
      </c>
      <c r="E35" s="10" t="str">
        <f xml:space="preserve"> VLOOKUP(D35,Tableau4[],2,FALSE)</f>
        <v>Jahwer Sellemi</v>
      </c>
      <c r="F35" s="14" t="s">
        <v>23</v>
      </c>
      <c r="G35" s="14" t="s">
        <v>184</v>
      </c>
      <c r="H35" s="15">
        <v>45783.964583333334</v>
      </c>
      <c r="I35" s="15">
        <v>45784.379861111112</v>
      </c>
      <c r="J35" s="14" t="s">
        <v>185</v>
      </c>
      <c r="K35" s="14" t="s">
        <v>186</v>
      </c>
      <c r="L35" s="14" t="s">
        <v>36</v>
      </c>
      <c r="M35" s="14" t="s">
        <v>29</v>
      </c>
      <c r="N35" s="14" t="s">
        <v>29</v>
      </c>
      <c r="O35" s="14" t="s">
        <v>45</v>
      </c>
      <c r="P35" s="14" t="s">
        <v>31</v>
      </c>
      <c r="Q35" s="14" t="s">
        <v>29</v>
      </c>
      <c r="R35" s="16" t="str">
        <f>IF(AND(M35="",N35=""),"",
   IF(AND(M35&lt;&gt;"",N35&lt;&gt;""),
      IFERROR(VLOOKUP(M35,Tableau3[],2,FALSE),0) + IFERROR(VLOOKUP(N35,Tableau3[],2,FALSE),0),
      IF(M35&lt;&gt;"",
         IFERROR(VLOOKUP(M35,Tableau3[],2,FALSE),0),
         IFERROR(VLOOKUP(N35,Tableau3[],2,FALSE),0)
      )
   )
)</f>
        <v/>
      </c>
      <c r="S35" s="16" t="str">
        <f>IF(AND(M35="",N35=""),"",
   IF(AND(M35&lt;&gt;"",N35&lt;&gt;""),
      IFERROR(VLOOKUP(M35,Tableau6[],2,FALSE),0) + IFERROR(VLOOKUP(N35,Tableau6[],2,FALSE),0),
      IF(M35&lt;&gt;"",
         IFERROR(VLOOKUP(M35,Tableau6[],2,FALSE),0),
         IFERROR(VLOOKUP(N35,Tableau6[],2,FALSE),0)
      )
   )
)</f>
        <v/>
      </c>
    </row>
    <row r="36" spans="1:19">
      <c r="A36" s="18" t="s">
        <v>19</v>
      </c>
      <c r="B36" s="18" t="s">
        <v>51</v>
      </c>
      <c r="C36" s="18" t="s">
        <v>21</v>
      </c>
      <c r="D36" s="17" t="s">
        <v>131</v>
      </c>
      <c r="E36" s="10" t="str">
        <f xml:space="preserve"> VLOOKUP(D36,Tableau4[],2,FALSE)</f>
        <v>Jahwer Sellemi</v>
      </c>
      <c r="F36" s="18" t="s">
        <v>23</v>
      </c>
      <c r="G36" s="18" t="s">
        <v>187</v>
      </c>
      <c r="H36" s="19">
        <v>45789.783333333333</v>
      </c>
      <c r="I36" s="19">
        <v>45792.518750000003</v>
      </c>
      <c r="J36" s="18" t="s">
        <v>185</v>
      </c>
      <c r="K36" s="18" t="s">
        <v>186</v>
      </c>
      <c r="L36" s="18" t="s">
        <v>36</v>
      </c>
      <c r="M36" s="18" t="s">
        <v>48</v>
      </c>
      <c r="N36" s="18" t="s">
        <v>29</v>
      </c>
      <c r="O36" s="18" t="s">
        <v>30</v>
      </c>
      <c r="P36" s="18" t="s">
        <v>31</v>
      </c>
      <c r="Q36" s="18" t="s">
        <v>29</v>
      </c>
      <c r="R36" s="12">
        <f>IF(AND(M36="",N36=""),"",
   IF(AND(M36&lt;&gt;"",N36&lt;&gt;""),
      IFERROR(VLOOKUP(M36,Tableau3[],2,FALSE),0) + IFERROR(VLOOKUP(N36,Tableau3[],2,FALSE),0),
      IF(M36&lt;&gt;"",
         IFERROR(VLOOKUP(M36,Tableau3[],2,FALSE),0),
         IFERROR(VLOOKUP(N36,Tableau3[],2,FALSE),0)
      )
   )
)</f>
        <v>288.77</v>
      </c>
      <c r="S36" s="12">
        <f>IF(AND(M36="",N36=""),"",
   IF(AND(M36&lt;&gt;"",N36&lt;&gt;""),
      IFERROR(VLOOKUP(M36,Tableau6[],2,FALSE),0) + IFERROR(VLOOKUP(N36,Tableau6[],2,FALSE),0),
      IF(M36&lt;&gt;"",
         IFERROR(VLOOKUP(M36,Tableau6[],2,FALSE),0),
         IFERROR(VLOOKUP(N36,Tableau6[],2,FALSE),0)
      )
   )
)</f>
        <v>173.26</v>
      </c>
    </row>
    <row r="37" spans="1:19">
      <c r="A37" s="14" t="s">
        <v>19</v>
      </c>
      <c r="B37" s="14" t="s">
        <v>160</v>
      </c>
      <c r="C37" s="14" t="s">
        <v>21</v>
      </c>
      <c r="D37" s="13" t="s">
        <v>131</v>
      </c>
      <c r="E37" s="10" t="str">
        <f xml:space="preserve"> VLOOKUP(D37,Tableau4[],2,FALSE)</f>
        <v>Jahwer Sellemi</v>
      </c>
      <c r="F37" s="14" t="s">
        <v>23</v>
      </c>
      <c r="G37" s="14" t="s">
        <v>188</v>
      </c>
      <c r="H37" s="15">
        <v>45778.258333333331</v>
      </c>
      <c r="I37" s="15">
        <v>45782.371527777781</v>
      </c>
      <c r="J37" s="14" t="s">
        <v>189</v>
      </c>
      <c r="K37" s="14" t="s">
        <v>190</v>
      </c>
      <c r="L37" s="14" t="s">
        <v>36</v>
      </c>
      <c r="M37" s="14" t="s">
        <v>29</v>
      </c>
      <c r="N37" s="14" t="s">
        <v>29</v>
      </c>
      <c r="O37" s="14" t="s">
        <v>191</v>
      </c>
      <c r="P37" s="14" t="s">
        <v>31</v>
      </c>
      <c r="Q37" s="14" t="s">
        <v>29</v>
      </c>
      <c r="R37" s="16" t="str">
        <f>IF(AND(M37="",N37=""),"",
   IF(AND(M37&lt;&gt;"",N37&lt;&gt;""),
      IFERROR(VLOOKUP(M37,Tableau3[],2,FALSE),0) + IFERROR(VLOOKUP(N37,Tableau3[],2,FALSE),0),
      IF(M37&lt;&gt;"",
         IFERROR(VLOOKUP(M37,Tableau3[],2,FALSE),0),
         IFERROR(VLOOKUP(N37,Tableau3[],2,FALSE),0)
      )
   )
)</f>
        <v/>
      </c>
      <c r="S37" s="16" t="str">
        <f>IF(AND(M37="",N37=""),"",
   IF(AND(M37&lt;&gt;"",N37&lt;&gt;""),
      IFERROR(VLOOKUP(M37,Tableau6[],2,FALSE),0) + IFERROR(VLOOKUP(N37,Tableau6[],2,FALSE),0),
      IF(M37&lt;&gt;"",
         IFERROR(VLOOKUP(M37,Tableau6[],2,FALSE),0),
         IFERROR(VLOOKUP(N37,Tableau6[],2,FALSE),0)
      )
   )
)</f>
        <v/>
      </c>
    </row>
    <row r="38" spans="1:19">
      <c r="A38" s="18" t="s">
        <v>19</v>
      </c>
      <c r="B38" s="18" t="s">
        <v>160</v>
      </c>
      <c r="C38" s="18" t="s">
        <v>21</v>
      </c>
      <c r="D38" s="17" t="s">
        <v>131</v>
      </c>
      <c r="E38" s="10" t="str">
        <f xml:space="preserve"> VLOOKUP(D38,Tableau4[],2,FALSE)</f>
        <v>Jahwer Sellemi</v>
      </c>
      <c r="F38" s="18" t="s">
        <v>23</v>
      </c>
      <c r="G38" s="18" t="s">
        <v>192</v>
      </c>
      <c r="H38" s="19">
        <v>45778.259027777778</v>
      </c>
      <c r="I38" s="19">
        <v>45782.359027777777</v>
      </c>
      <c r="J38" s="18" t="s">
        <v>193</v>
      </c>
      <c r="K38" s="18" t="s">
        <v>194</v>
      </c>
      <c r="L38" s="18" t="s">
        <v>36</v>
      </c>
      <c r="M38" s="18" t="s">
        <v>29</v>
      </c>
      <c r="N38" s="18" t="s">
        <v>29</v>
      </c>
      <c r="O38" s="18" t="s">
        <v>63</v>
      </c>
      <c r="P38" s="18" t="s">
        <v>31</v>
      </c>
      <c r="Q38" s="18" t="s">
        <v>29</v>
      </c>
      <c r="R38" s="12" t="str">
        <f>IF(AND(M38="",N38=""),"",
   IF(AND(M38&lt;&gt;"",N38&lt;&gt;""),
      IFERROR(VLOOKUP(M38,Tableau3[],2,FALSE),0) + IFERROR(VLOOKUP(N38,Tableau3[],2,FALSE),0),
      IF(M38&lt;&gt;"",
         IFERROR(VLOOKUP(M38,Tableau3[],2,FALSE),0),
         IFERROR(VLOOKUP(N38,Tableau3[],2,FALSE),0)
      )
   )
)</f>
        <v/>
      </c>
      <c r="S38" s="12" t="str">
        <f>IF(AND(M38="",N38=""),"",
   IF(AND(M38&lt;&gt;"",N38&lt;&gt;""),
      IFERROR(VLOOKUP(M38,Tableau6[],2,FALSE),0) + IFERROR(VLOOKUP(N38,Tableau6[],2,FALSE),0),
      IF(M38&lt;&gt;"",
         IFERROR(VLOOKUP(M38,Tableau6[],2,FALSE),0),
         IFERROR(VLOOKUP(N38,Tableau6[],2,FALSE),0)
      )
   )
)</f>
        <v/>
      </c>
    </row>
    <row r="39" spans="1:19">
      <c r="A39" s="14" t="s">
        <v>19</v>
      </c>
      <c r="B39" s="14" t="s">
        <v>160</v>
      </c>
      <c r="C39" s="14" t="s">
        <v>21</v>
      </c>
      <c r="D39" s="13" t="s">
        <v>131</v>
      </c>
      <c r="E39" s="10" t="str">
        <f xml:space="preserve"> VLOOKUP(D39,Tableau4[],2,FALSE)</f>
        <v>Jahwer Sellemi</v>
      </c>
      <c r="F39" s="14" t="s">
        <v>23</v>
      </c>
      <c r="G39" s="14" t="s">
        <v>195</v>
      </c>
      <c r="H39" s="15">
        <v>45777.765277777777</v>
      </c>
      <c r="I39" s="15">
        <v>45782.371527777781</v>
      </c>
      <c r="J39" s="14" t="s">
        <v>196</v>
      </c>
      <c r="K39" s="14" t="s">
        <v>197</v>
      </c>
      <c r="L39" s="14" t="s">
        <v>36</v>
      </c>
      <c r="M39" s="14" t="s">
        <v>29</v>
      </c>
      <c r="N39" s="14" t="s">
        <v>29</v>
      </c>
      <c r="O39" s="14" t="s">
        <v>37</v>
      </c>
      <c r="P39" s="14" t="s">
        <v>31</v>
      </c>
      <c r="Q39" s="14" t="s">
        <v>29</v>
      </c>
      <c r="R39" s="16" t="str">
        <f>IF(AND(M39="",N39=""),"",
   IF(AND(M39&lt;&gt;"",N39&lt;&gt;""),
      IFERROR(VLOOKUP(M39,Tableau3[],2,FALSE),0) + IFERROR(VLOOKUP(N39,Tableau3[],2,FALSE),0),
      IF(M39&lt;&gt;"",
         IFERROR(VLOOKUP(M39,Tableau3[],2,FALSE),0),
         IFERROR(VLOOKUP(N39,Tableau3[],2,FALSE),0)
      )
   )
)</f>
        <v/>
      </c>
      <c r="S39" s="16" t="str">
        <f>IF(AND(M39="",N39=""),"",
   IF(AND(M39&lt;&gt;"",N39&lt;&gt;""),
      IFERROR(VLOOKUP(M39,Tableau6[],2,FALSE),0) + IFERROR(VLOOKUP(N39,Tableau6[],2,FALSE),0),
      IF(M39&lt;&gt;"",
         IFERROR(VLOOKUP(M39,Tableau6[],2,FALSE),0),
         IFERROR(VLOOKUP(N39,Tableau6[],2,FALSE),0)
      )
   )
)</f>
        <v/>
      </c>
    </row>
    <row r="40" spans="1:19">
      <c r="A40" s="18" t="s">
        <v>19</v>
      </c>
      <c r="B40" s="18" t="s">
        <v>160</v>
      </c>
      <c r="C40" s="18" t="s">
        <v>21</v>
      </c>
      <c r="D40" s="17" t="s">
        <v>131</v>
      </c>
      <c r="E40" s="10" t="str">
        <f xml:space="preserve"> VLOOKUP(D40,Tableau4[],2,FALSE)</f>
        <v>Jahwer Sellemi</v>
      </c>
      <c r="F40" s="18" t="s">
        <v>23</v>
      </c>
      <c r="G40" s="18" t="s">
        <v>198</v>
      </c>
      <c r="H40" s="19">
        <v>45777.959027777775</v>
      </c>
      <c r="I40" s="19">
        <v>45779.834722222222</v>
      </c>
      <c r="J40" s="18" t="s">
        <v>199</v>
      </c>
      <c r="K40" s="18" t="s">
        <v>200</v>
      </c>
      <c r="L40" s="18" t="s">
        <v>36</v>
      </c>
      <c r="M40" s="18" t="s">
        <v>91</v>
      </c>
      <c r="N40" s="18" t="s">
        <v>29</v>
      </c>
      <c r="O40" s="18" t="s">
        <v>30</v>
      </c>
      <c r="P40" s="18" t="s">
        <v>31</v>
      </c>
      <c r="Q40" s="18" t="s">
        <v>29</v>
      </c>
      <c r="R40" s="12">
        <f>IF(AND(M40="",N40=""),"",
   IF(AND(M40&lt;&gt;"",N40&lt;&gt;""),
      IFERROR(VLOOKUP(M40,Tableau3[],2,FALSE),0) + IFERROR(VLOOKUP(N40,Tableau3[],2,FALSE),0),
      IF(M40&lt;&gt;"",
         IFERROR(VLOOKUP(M40,Tableau3[],2,FALSE),0),
         IFERROR(VLOOKUP(N40,Tableau3[],2,FALSE),0)
      )
   )
)</f>
        <v>201.3</v>
      </c>
      <c r="S40" s="12">
        <f>IF(AND(M40="",N40=""),"",
   IF(AND(M40&lt;&gt;"",N40&lt;&gt;""),
      IFERROR(VLOOKUP(M40,Tableau6[],2,FALSE),0) + IFERROR(VLOOKUP(N40,Tableau6[],2,FALSE),0),
      IF(M40&lt;&gt;"",
         IFERROR(VLOOKUP(M40,Tableau6[],2,FALSE),0),
         IFERROR(VLOOKUP(N40,Tableau6[],2,FALSE),0)
      )
   )
)</f>
        <v>120.78</v>
      </c>
    </row>
    <row r="41" spans="1:19">
      <c r="A41" s="14" t="s">
        <v>19</v>
      </c>
      <c r="B41" s="14" t="s">
        <v>160</v>
      </c>
      <c r="C41" s="14" t="s">
        <v>21</v>
      </c>
      <c r="D41" s="13" t="s">
        <v>131</v>
      </c>
      <c r="E41" s="10" t="str">
        <f xml:space="preserve"> VLOOKUP(D41,Tableau4[],2,FALSE)</f>
        <v>Jahwer Sellemi</v>
      </c>
      <c r="F41" s="14" t="s">
        <v>23</v>
      </c>
      <c r="G41" s="14" t="s">
        <v>201</v>
      </c>
      <c r="H41" s="15">
        <v>45778.259722222225</v>
      </c>
      <c r="I41" s="15">
        <v>45779.831250000003</v>
      </c>
      <c r="J41" s="14" t="s">
        <v>202</v>
      </c>
      <c r="K41" s="14" t="s">
        <v>203</v>
      </c>
      <c r="L41" s="14" t="s">
        <v>36</v>
      </c>
      <c r="M41" s="14" t="s">
        <v>91</v>
      </c>
      <c r="N41" s="14" t="s">
        <v>29</v>
      </c>
      <c r="O41" s="14" t="s">
        <v>30</v>
      </c>
      <c r="P41" s="14" t="s">
        <v>31</v>
      </c>
      <c r="Q41" s="14" t="s">
        <v>29</v>
      </c>
      <c r="R41" s="16">
        <f>IF(AND(M41="",N41=""),"",
   IF(AND(M41&lt;&gt;"",N41&lt;&gt;""),
      IFERROR(VLOOKUP(M41,Tableau3[],2,FALSE),0) + IFERROR(VLOOKUP(N41,Tableau3[],2,FALSE),0),
      IF(M41&lt;&gt;"",
         IFERROR(VLOOKUP(M41,Tableau3[],2,FALSE),0),
         IFERROR(VLOOKUP(N41,Tableau3[],2,FALSE),0)
      )
   )
)</f>
        <v>201.3</v>
      </c>
      <c r="S41" s="16">
        <f>IF(AND(M41="",N41=""),"",
   IF(AND(M41&lt;&gt;"",N41&lt;&gt;""),
      IFERROR(VLOOKUP(M41,Tableau6[],2,FALSE),0) + IFERROR(VLOOKUP(N41,Tableau6[],2,FALSE),0),
      IF(M41&lt;&gt;"",
         IFERROR(VLOOKUP(M41,Tableau6[],2,FALSE),0),
         IFERROR(VLOOKUP(N41,Tableau6[],2,FALSE),0)
      )
   )
)</f>
        <v>120.78</v>
      </c>
    </row>
    <row r="42" spans="1:19">
      <c r="A42" s="18" t="s">
        <v>19</v>
      </c>
      <c r="B42" s="18" t="s">
        <v>20</v>
      </c>
      <c r="C42" s="18" t="s">
        <v>21</v>
      </c>
      <c r="D42" s="17" t="s">
        <v>131</v>
      </c>
      <c r="E42" s="10" t="str">
        <f xml:space="preserve"> VLOOKUP(D42,Tableau4[],2,FALSE)</f>
        <v>Jahwer Sellemi</v>
      </c>
      <c r="F42" s="18" t="s">
        <v>23</v>
      </c>
      <c r="G42" s="18" t="s">
        <v>204</v>
      </c>
      <c r="H42" s="19">
        <v>45785.636805555558</v>
      </c>
      <c r="I42" s="19">
        <v>45786.393055555556</v>
      </c>
      <c r="J42" s="18" t="s">
        <v>205</v>
      </c>
      <c r="K42" s="18" t="s">
        <v>206</v>
      </c>
      <c r="L42" s="18" t="s">
        <v>36</v>
      </c>
      <c r="M42" s="18" t="s">
        <v>48</v>
      </c>
      <c r="N42" s="18" t="s">
        <v>29</v>
      </c>
      <c r="O42" s="18" t="s">
        <v>30</v>
      </c>
      <c r="P42" s="18" t="s">
        <v>31</v>
      </c>
      <c r="Q42" s="18" t="s">
        <v>29</v>
      </c>
      <c r="R42" s="12">
        <f>IF(AND(M42="",N42=""),"",
   IF(AND(M42&lt;&gt;"",N42&lt;&gt;""),
      IFERROR(VLOOKUP(M42,Tableau3[],2,FALSE),0) + IFERROR(VLOOKUP(N42,Tableau3[],2,FALSE),0),
      IF(M42&lt;&gt;"",
         IFERROR(VLOOKUP(M42,Tableau3[],2,FALSE),0),
         IFERROR(VLOOKUP(N42,Tableau3[],2,FALSE),0)
      )
   )
)</f>
        <v>288.77</v>
      </c>
      <c r="S42" s="12">
        <f>IF(AND(M42="",N42=""),"",
   IF(AND(M42&lt;&gt;"",N42&lt;&gt;""),
      IFERROR(VLOOKUP(M42,Tableau6[],2,FALSE),0) + IFERROR(VLOOKUP(N42,Tableau6[],2,FALSE),0),
      IF(M42&lt;&gt;"",
         IFERROR(VLOOKUP(M42,Tableau6[],2,FALSE),0),
         IFERROR(VLOOKUP(N42,Tableau6[],2,FALSE),0)
      )
   )
)</f>
        <v>173.26</v>
      </c>
    </row>
    <row r="43" spans="1:19">
      <c r="A43" s="14" t="s">
        <v>19</v>
      </c>
      <c r="B43" s="14" t="s">
        <v>29</v>
      </c>
      <c r="C43" s="14" t="s">
        <v>21</v>
      </c>
      <c r="D43" s="13" t="s">
        <v>131</v>
      </c>
      <c r="E43" s="10" t="str">
        <f xml:space="preserve"> VLOOKUP(D43,Tableau4[],2,FALSE)</f>
        <v>Jahwer Sellemi</v>
      </c>
      <c r="F43" s="14" t="s">
        <v>23</v>
      </c>
      <c r="G43" s="14" t="s">
        <v>207</v>
      </c>
      <c r="H43" s="15">
        <v>45778.257638888892</v>
      </c>
      <c r="I43" s="15">
        <v>45782.371527777781</v>
      </c>
      <c r="J43" s="14" t="s">
        <v>29</v>
      </c>
      <c r="K43" s="14" t="s">
        <v>29</v>
      </c>
      <c r="L43" s="14" t="s">
        <v>36</v>
      </c>
      <c r="M43" s="14" t="s">
        <v>29</v>
      </c>
      <c r="N43" s="14" t="s">
        <v>29</v>
      </c>
      <c r="O43" s="14" t="s">
        <v>208</v>
      </c>
      <c r="P43" s="14" t="s">
        <v>31</v>
      </c>
      <c r="Q43" s="14" t="s">
        <v>29</v>
      </c>
      <c r="R43" s="16" t="str">
        <f>IF(AND(M43="",N43=""),"",
   IF(AND(M43&lt;&gt;"",N43&lt;&gt;""),
      IFERROR(VLOOKUP(M43,Tableau3[],2,FALSE),0) + IFERROR(VLOOKUP(N43,Tableau3[],2,FALSE),0),
      IF(M43&lt;&gt;"",
         IFERROR(VLOOKUP(M43,Tableau3[],2,FALSE),0),
         IFERROR(VLOOKUP(N43,Tableau3[],2,FALSE),0)
      )
   )
)</f>
        <v/>
      </c>
      <c r="S43" s="16" t="str">
        <f>IF(AND(M43="",N43=""),"",
   IF(AND(M43&lt;&gt;"",N43&lt;&gt;""),
      IFERROR(VLOOKUP(M43,Tableau6[],2,FALSE),0) + IFERROR(VLOOKUP(N43,Tableau6[],2,FALSE),0),
      IF(M43&lt;&gt;"",
         IFERROR(VLOOKUP(M43,Tableau6[],2,FALSE),0),
         IFERROR(VLOOKUP(N43,Tableau6[],2,FALSE),0)
      )
   )
)</f>
        <v/>
      </c>
    </row>
    <row r="44" spans="1:19">
      <c r="A44" s="18" t="s">
        <v>19</v>
      </c>
      <c r="B44" s="18" t="s">
        <v>160</v>
      </c>
      <c r="C44" s="18" t="s">
        <v>21</v>
      </c>
      <c r="D44" s="17" t="s">
        <v>131</v>
      </c>
      <c r="E44" s="10" t="str">
        <f xml:space="preserve"> VLOOKUP(D44,Tableau4[],2,FALSE)</f>
        <v>Jahwer Sellemi</v>
      </c>
      <c r="F44" s="18" t="s">
        <v>209</v>
      </c>
      <c r="G44" s="18" t="s">
        <v>210</v>
      </c>
      <c r="H44" s="19">
        <v>45780.13958333333</v>
      </c>
      <c r="I44" s="19">
        <v>45793.695833333331</v>
      </c>
      <c r="J44" s="18" t="s">
        <v>211</v>
      </c>
      <c r="K44" s="18" t="s">
        <v>212</v>
      </c>
      <c r="L44" s="18"/>
      <c r="M44" s="18" t="s">
        <v>29</v>
      </c>
      <c r="N44" s="18" t="s">
        <v>29</v>
      </c>
      <c r="O44" s="18" t="s">
        <v>30</v>
      </c>
      <c r="P44" s="18" t="s">
        <v>31</v>
      </c>
      <c r="Q44" s="18" t="s">
        <v>29</v>
      </c>
      <c r="R44" s="12" t="str">
        <f>IF(AND(M44="",N44=""),"",
   IF(AND(M44&lt;&gt;"",N44&lt;&gt;""),
      IFERROR(VLOOKUP(M44,Tableau3[],2,FALSE),0) + IFERROR(VLOOKUP(N44,Tableau3[],2,FALSE),0),
      IF(M44&lt;&gt;"",
         IFERROR(VLOOKUP(M44,Tableau3[],2,FALSE),0),
         IFERROR(VLOOKUP(N44,Tableau3[],2,FALSE),0)
      )
   )
)</f>
        <v/>
      </c>
      <c r="S44" s="12" t="str">
        <f>IF(AND(M44="",N44=""),"",
   IF(AND(M44&lt;&gt;"",N44&lt;&gt;""),
      IFERROR(VLOOKUP(M44,Tableau6[],2,FALSE),0) + IFERROR(VLOOKUP(N44,Tableau6[],2,FALSE),0),
      IF(M44&lt;&gt;"",
         IFERROR(VLOOKUP(M44,Tableau6[],2,FALSE),0),
         IFERROR(VLOOKUP(N44,Tableau6[],2,FALSE),0)
      )
   )
)</f>
        <v/>
      </c>
    </row>
    <row r="45" spans="1:19">
      <c r="A45" s="14" t="s">
        <v>19</v>
      </c>
      <c r="B45" s="14" t="s">
        <v>20</v>
      </c>
      <c r="C45" s="14" t="s">
        <v>21</v>
      </c>
      <c r="D45" s="13" t="s">
        <v>131</v>
      </c>
      <c r="E45" s="10" t="str">
        <f xml:space="preserve"> VLOOKUP(D45,Tableau4[],2,FALSE)</f>
        <v>Jahwer Sellemi</v>
      </c>
      <c r="F45" s="14" t="s">
        <v>23</v>
      </c>
      <c r="G45" s="14" t="s">
        <v>213</v>
      </c>
      <c r="H45" s="15">
        <v>45785.583333333336</v>
      </c>
      <c r="I45" s="15">
        <v>45786.888888888891</v>
      </c>
      <c r="J45" s="14" t="s">
        <v>214</v>
      </c>
      <c r="K45" s="14" t="s">
        <v>215</v>
      </c>
      <c r="L45" s="14" t="s">
        <v>36</v>
      </c>
      <c r="M45" s="14" t="s">
        <v>48</v>
      </c>
      <c r="N45" s="14" t="s">
        <v>29</v>
      </c>
      <c r="O45" s="14" t="s">
        <v>30</v>
      </c>
      <c r="P45" s="14" t="s">
        <v>31</v>
      </c>
      <c r="Q45" s="14" t="s">
        <v>29</v>
      </c>
      <c r="R45" s="16">
        <f>IF(AND(M45="",N45=""),"",
   IF(AND(M45&lt;&gt;"",N45&lt;&gt;""),
      IFERROR(VLOOKUP(M45,Tableau3[],2,FALSE),0) + IFERROR(VLOOKUP(N45,Tableau3[],2,FALSE),0),
      IF(M45&lt;&gt;"",
         IFERROR(VLOOKUP(M45,Tableau3[],2,FALSE),0),
         IFERROR(VLOOKUP(N45,Tableau3[],2,FALSE),0)
      )
   )
)</f>
        <v>288.77</v>
      </c>
      <c r="S45" s="16">
        <f>IF(AND(M45="",N45=""),"",
   IF(AND(M45&lt;&gt;"",N45&lt;&gt;""),
      IFERROR(VLOOKUP(M45,Tableau6[],2,FALSE),0) + IFERROR(VLOOKUP(N45,Tableau6[],2,FALSE),0),
      IF(M45&lt;&gt;"",
         IFERROR(VLOOKUP(M45,Tableau6[],2,FALSE),0),
         IFERROR(VLOOKUP(N45,Tableau6[],2,FALSE),0)
      )
   )
)</f>
        <v>173.26</v>
      </c>
    </row>
    <row r="46" spans="1:19">
      <c r="A46" s="18" t="s">
        <v>19</v>
      </c>
      <c r="B46" s="18" t="s">
        <v>20</v>
      </c>
      <c r="C46" s="18" t="s">
        <v>21</v>
      </c>
      <c r="D46" s="17" t="s">
        <v>131</v>
      </c>
      <c r="E46" s="10" t="str">
        <f xml:space="preserve"> VLOOKUP(D46,Tableau4[],2,FALSE)</f>
        <v>Jahwer Sellemi</v>
      </c>
      <c r="F46" s="18" t="s">
        <v>23</v>
      </c>
      <c r="G46" s="18" t="s">
        <v>216</v>
      </c>
      <c r="H46" s="19">
        <v>45783.963194444441</v>
      </c>
      <c r="I46" s="19">
        <v>45790.553472222222</v>
      </c>
      <c r="J46" s="18" t="s">
        <v>217</v>
      </c>
      <c r="K46" s="18" t="s">
        <v>218</v>
      </c>
      <c r="L46" s="18" t="s">
        <v>29</v>
      </c>
      <c r="M46" s="18" t="s">
        <v>29</v>
      </c>
      <c r="N46" s="18" t="s">
        <v>29</v>
      </c>
      <c r="O46" s="18" t="s">
        <v>208</v>
      </c>
      <c r="P46" s="18" t="s">
        <v>31</v>
      </c>
      <c r="Q46" s="18" t="s">
        <v>29</v>
      </c>
      <c r="R46" s="12" t="str">
        <f>IF(AND(M46="",N46=""),"",
   IF(AND(M46&lt;&gt;"",N46&lt;&gt;""),
      IFERROR(VLOOKUP(M46,Tableau3[],2,FALSE),0) + IFERROR(VLOOKUP(N46,Tableau3[],2,FALSE),0),
      IF(M46&lt;&gt;"",
         IFERROR(VLOOKUP(M46,Tableau3[],2,FALSE),0),
         IFERROR(VLOOKUP(N46,Tableau3[],2,FALSE),0)
      )
   )
)</f>
        <v/>
      </c>
      <c r="S46" s="12" t="str">
        <f>IF(AND(M46="",N46=""),"",
   IF(AND(M46&lt;&gt;"",N46&lt;&gt;""),
      IFERROR(VLOOKUP(M46,Tableau6[],2,FALSE),0) + IFERROR(VLOOKUP(N46,Tableau6[],2,FALSE),0),
      IF(M46&lt;&gt;"",
         IFERROR(VLOOKUP(M46,Tableau6[],2,FALSE),0),
         IFERROR(VLOOKUP(N46,Tableau6[],2,FALSE),0)
      )
   )
)</f>
        <v/>
      </c>
    </row>
    <row r="47" spans="1:19">
      <c r="A47" s="14" t="s">
        <v>19</v>
      </c>
      <c r="B47" s="14" t="s">
        <v>160</v>
      </c>
      <c r="C47" s="14" t="s">
        <v>21</v>
      </c>
      <c r="D47" s="13" t="s">
        <v>131</v>
      </c>
      <c r="E47" s="10" t="str">
        <f xml:space="preserve"> VLOOKUP(D47,Tableau4[],2,FALSE)</f>
        <v>Jahwer Sellemi</v>
      </c>
      <c r="F47" s="14" t="s">
        <v>23</v>
      </c>
      <c r="G47" s="14" t="s">
        <v>219</v>
      </c>
      <c r="H47" s="15">
        <v>45780.140277777777</v>
      </c>
      <c r="I47" s="15">
        <v>45782.804166666669</v>
      </c>
      <c r="J47" s="14" t="s">
        <v>220</v>
      </c>
      <c r="K47" s="14" t="s">
        <v>221</v>
      </c>
      <c r="L47" s="14" t="s">
        <v>36</v>
      </c>
      <c r="M47" s="14" t="s">
        <v>48</v>
      </c>
      <c r="N47" s="14" t="s">
        <v>29</v>
      </c>
      <c r="O47" s="14" t="s">
        <v>30</v>
      </c>
      <c r="P47" s="14" t="s">
        <v>31</v>
      </c>
      <c r="Q47" s="14" t="s">
        <v>29</v>
      </c>
      <c r="R47" s="16">
        <f>IF(AND(M47="",N47=""),"",
   IF(AND(M47&lt;&gt;"",N47&lt;&gt;""),
      IFERROR(VLOOKUP(M47,Tableau3[],2,FALSE),0) + IFERROR(VLOOKUP(N47,Tableau3[],2,FALSE),0),
      IF(M47&lt;&gt;"",
         IFERROR(VLOOKUP(M47,Tableau3[],2,FALSE),0),
         IFERROR(VLOOKUP(N47,Tableau3[],2,FALSE),0)
      )
   )
)</f>
        <v>288.77</v>
      </c>
      <c r="S47" s="16">
        <f>IF(AND(M47="",N47=""),"",
   IF(AND(M47&lt;&gt;"",N47&lt;&gt;""),
      IFERROR(VLOOKUP(M47,Tableau6[],2,FALSE),0) + IFERROR(VLOOKUP(N47,Tableau6[],2,FALSE),0),
      IF(M47&lt;&gt;"",
         IFERROR(VLOOKUP(M47,Tableau6[],2,FALSE),0),
         IFERROR(VLOOKUP(N47,Tableau6[],2,FALSE),0)
      )
   )
)</f>
        <v>173.26</v>
      </c>
    </row>
    <row r="48" spans="1:19">
      <c r="A48" s="18" t="s">
        <v>19</v>
      </c>
      <c r="B48" s="18" t="s">
        <v>51</v>
      </c>
      <c r="C48" s="18" t="s">
        <v>21</v>
      </c>
      <c r="D48" s="17" t="s">
        <v>131</v>
      </c>
      <c r="E48" s="10" t="str">
        <f xml:space="preserve"> VLOOKUP(D48,Tableau4[],2,FALSE)</f>
        <v>Jahwer Sellemi</v>
      </c>
      <c r="F48" s="18" t="s">
        <v>23</v>
      </c>
      <c r="G48" s="18" t="s">
        <v>222</v>
      </c>
      <c r="H48" s="19">
        <v>45780.861805555556</v>
      </c>
      <c r="I48" s="19">
        <v>45782.371527777781</v>
      </c>
      <c r="J48" s="18" t="s">
        <v>223</v>
      </c>
      <c r="K48" s="18" t="s">
        <v>224</v>
      </c>
      <c r="L48" s="18" t="s">
        <v>36</v>
      </c>
      <c r="M48" s="18" t="s">
        <v>29</v>
      </c>
      <c r="N48" s="18" t="s">
        <v>29</v>
      </c>
      <c r="O48" s="18" t="s">
        <v>191</v>
      </c>
      <c r="P48" s="18" t="s">
        <v>31</v>
      </c>
      <c r="Q48" s="18" t="s">
        <v>29</v>
      </c>
      <c r="R48" s="12" t="str">
        <f>IF(AND(M48="",N48=""),"",
   IF(AND(M48&lt;&gt;"",N48&lt;&gt;""),
      IFERROR(VLOOKUP(M48,Tableau3[],2,FALSE),0) + IFERROR(VLOOKUP(N48,Tableau3[],2,FALSE),0),
      IF(M48&lt;&gt;"",
         IFERROR(VLOOKUP(M48,Tableau3[],2,FALSE),0),
         IFERROR(VLOOKUP(N48,Tableau3[],2,FALSE),0)
      )
   )
)</f>
        <v/>
      </c>
      <c r="S48" s="12" t="str">
        <f>IF(AND(M48="",N48=""),"",
   IF(AND(M48&lt;&gt;"",N48&lt;&gt;""),
      IFERROR(VLOOKUP(M48,Tableau6[],2,FALSE),0) + IFERROR(VLOOKUP(N48,Tableau6[],2,FALSE),0),
      IF(M48&lt;&gt;"",
         IFERROR(VLOOKUP(M48,Tableau6[],2,FALSE),0),
         IFERROR(VLOOKUP(N48,Tableau6[],2,FALSE),0)
      )
   )
)</f>
        <v/>
      </c>
    </row>
    <row r="49" spans="1:19">
      <c r="A49" s="14" t="s">
        <v>19</v>
      </c>
      <c r="B49" s="14" t="s">
        <v>51</v>
      </c>
      <c r="C49" s="14" t="s">
        <v>21</v>
      </c>
      <c r="D49" s="13" t="s">
        <v>131</v>
      </c>
      <c r="E49" s="10" t="str">
        <f xml:space="preserve"> VLOOKUP(D49,Tableau4[],2,FALSE)</f>
        <v>Jahwer Sellemi</v>
      </c>
      <c r="F49" s="14" t="s">
        <v>23</v>
      </c>
      <c r="G49" s="14" t="s">
        <v>225</v>
      </c>
      <c r="H49" s="15">
        <v>45780.85833333333</v>
      </c>
      <c r="I49" s="15">
        <v>45782.365277777775</v>
      </c>
      <c r="J49" s="14" t="s">
        <v>226</v>
      </c>
      <c r="K49" s="14" t="s">
        <v>227</v>
      </c>
      <c r="L49" s="14" t="s">
        <v>36</v>
      </c>
      <c r="M49" s="14" t="s">
        <v>29</v>
      </c>
      <c r="N49" s="14" t="s">
        <v>29</v>
      </c>
      <c r="O49" s="14" t="s">
        <v>191</v>
      </c>
      <c r="P49" s="14" t="s">
        <v>31</v>
      </c>
      <c r="Q49" s="14" t="s">
        <v>29</v>
      </c>
      <c r="R49" s="16" t="str">
        <f>IF(AND(M49="",N49=""),"",
   IF(AND(M49&lt;&gt;"",N49&lt;&gt;""),
      IFERROR(VLOOKUP(M49,Tableau3[],2,FALSE),0) + IFERROR(VLOOKUP(N49,Tableau3[],2,FALSE),0),
      IF(M49&lt;&gt;"",
         IFERROR(VLOOKUP(M49,Tableau3[],2,FALSE),0),
         IFERROR(VLOOKUP(N49,Tableau3[],2,FALSE),0)
      )
   )
)</f>
        <v/>
      </c>
      <c r="S49" s="16" t="str">
        <f>IF(AND(M49="",N49=""),"",
   IF(AND(M49&lt;&gt;"",N49&lt;&gt;""),
      IFERROR(VLOOKUP(M49,Tableau6[],2,FALSE),0) + IFERROR(VLOOKUP(N49,Tableau6[],2,FALSE),0),
      IF(M49&lt;&gt;"",
         IFERROR(VLOOKUP(M49,Tableau6[],2,FALSE),0),
         IFERROR(VLOOKUP(N49,Tableau6[],2,FALSE),0)
      )
   )
)</f>
        <v/>
      </c>
    </row>
    <row r="50" spans="1:19">
      <c r="A50" s="18" t="s">
        <v>19</v>
      </c>
      <c r="B50" s="18" t="s">
        <v>20</v>
      </c>
      <c r="C50" s="18" t="s">
        <v>21</v>
      </c>
      <c r="D50" s="17" t="s">
        <v>131</v>
      </c>
      <c r="E50" s="10" t="str">
        <f xml:space="preserve"> VLOOKUP(D50,Tableau4[],2,FALSE)</f>
        <v>Jahwer Sellemi</v>
      </c>
      <c r="F50" s="18" t="s">
        <v>23</v>
      </c>
      <c r="G50" s="18" t="s">
        <v>228</v>
      </c>
      <c r="H50" s="19">
        <v>45785.008333333331</v>
      </c>
      <c r="I50" s="19">
        <v>45789.370138888888</v>
      </c>
      <c r="J50" s="18" t="s">
        <v>229</v>
      </c>
      <c r="K50" s="18" t="s">
        <v>230</v>
      </c>
      <c r="L50" s="18" t="s">
        <v>36</v>
      </c>
      <c r="M50" s="18" t="s">
        <v>48</v>
      </c>
      <c r="N50" s="18" t="s">
        <v>77</v>
      </c>
      <c r="O50" s="18" t="s">
        <v>30</v>
      </c>
      <c r="P50" s="18" t="s">
        <v>31</v>
      </c>
      <c r="Q50" s="18" t="s">
        <v>29</v>
      </c>
      <c r="R50" s="12">
        <f>IF(AND(M50="",N50=""),"",
   IF(AND(M50&lt;&gt;"",N50&lt;&gt;""),
      IFERROR(VLOOKUP(M50,Tableau3[],2,FALSE),0) + IFERROR(VLOOKUP(N50,Tableau3[],2,FALSE),0),
      IF(M50&lt;&gt;"",
         IFERROR(VLOOKUP(M50,Tableau3[],2,FALSE),0),
         IFERROR(VLOOKUP(N50,Tableau3[],2,FALSE),0)
      )
   )
)</f>
        <v>462.96999999999997</v>
      </c>
      <c r="S50" s="12">
        <f>IF(AND(M50="",N50=""),"",
   IF(AND(M50&lt;&gt;"",N50&lt;&gt;""),
      IFERROR(VLOOKUP(M50,Tableau6[],2,FALSE),0) + IFERROR(VLOOKUP(N50,Tableau6[],2,FALSE),0),
      IF(M50&lt;&gt;"",
         IFERROR(VLOOKUP(M50,Tableau6[],2,FALSE),0),
         IFERROR(VLOOKUP(N50,Tableau6[],2,FALSE),0)
      )
   )
)</f>
        <v>277.77999999999997</v>
      </c>
    </row>
    <row r="51" spans="1:19">
      <c r="A51" s="14" t="s">
        <v>19</v>
      </c>
      <c r="B51" s="14" t="s">
        <v>51</v>
      </c>
      <c r="C51" s="14" t="s">
        <v>21</v>
      </c>
      <c r="D51" s="13" t="s">
        <v>131</v>
      </c>
      <c r="E51" s="10" t="str">
        <f xml:space="preserve"> VLOOKUP(D51,Tableau4[],2,FALSE)</f>
        <v>Jahwer Sellemi</v>
      </c>
      <c r="F51" s="14" t="s">
        <v>23</v>
      </c>
      <c r="G51" s="14" t="s">
        <v>231</v>
      </c>
      <c r="H51" s="15">
        <v>45790.880555555559</v>
      </c>
      <c r="I51" s="15">
        <v>45791.357638888891</v>
      </c>
      <c r="J51" s="14" t="s">
        <v>232</v>
      </c>
      <c r="K51" s="14" t="s">
        <v>233</v>
      </c>
      <c r="L51" s="14" t="s">
        <v>29</v>
      </c>
      <c r="M51" s="14" t="s">
        <v>29</v>
      </c>
      <c r="N51" s="14" t="s">
        <v>29</v>
      </c>
      <c r="O51" s="14" t="s">
        <v>208</v>
      </c>
      <c r="P51" s="14" t="s">
        <v>31</v>
      </c>
      <c r="Q51" s="14" t="s">
        <v>29</v>
      </c>
      <c r="R51" s="16" t="str">
        <f>IF(AND(M51="",N51=""),"",
   IF(AND(M51&lt;&gt;"",N51&lt;&gt;""),
      IFERROR(VLOOKUP(M51,Tableau3[],2,FALSE),0) + IFERROR(VLOOKUP(N51,Tableau3[],2,FALSE),0),
      IF(M51&lt;&gt;"",
         IFERROR(VLOOKUP(M51,Tableau3[],2,FALSE),0),
         IFERROR(VLOOKUP(N51,Tableau3[],2,FALSE),0)
      )
   )
)</f>
        <v/>
      </c>
      <c r="S51" s="16" t="str">
        <f>IF(AND(M51="",N51=""),"",
   IF(AND(M51&lt;&gt;"",N51&lt;&gt;""),
      IFERROR(VLOOKUP(M51,Tableau6[],2,FALSE),0) + IFERROR(VLOOKUP(N51,Tableau6[],2,FALSE),0),
      IF(M51&lt;&gt;"",
         IFERROR(VLOOKUP(M51,Tableau6[],2,FALSE),0),
         IFERROR(VLOOKUP(N51,Tableau6[],2,FALSE),0)
      )
   )
)</f>
        <v/>
      </c>
    </row>
    <row r="52" spans="1:19">
      <c r="A52" s="18" t="s">
        <v>19</v>
      </c>
      <c r="B52" s="18" t="s">
        <v>51</v>
      </c>
      <c r="C52" s="18" t="s">
        <v>21</v>
      </c>
      <c r="D52" s="17" t="s">
        <v>131</v>
      </c>
      <c r="E52" s="10" t="str">
        <f xml:space="preserve"> VLOOKUP(D52,Tableau4[],2,FALSE)</f>
        <v>Jahwer Sellemi</v>
      </c>
      <c r="F52" s="18" t="s">
        <v>23</v>
      </c>
      <c r="G52" s="18" t="s">
        <v>234</v>
      </c>
      <c r="H52" s="19">
        <v>45783.814583333333</v>
      </c>
      <c r="I52" s="19">
        <v>45784.657638888886</v>
      </c>
      <c r="J52" s="18" t="s">
        <v>235</v>
      </c>
      <c r="K52" s="18" t="s">
        <v>236</v>
      </c>
      <c r="L52" s="18" t="s">
        <v>36</v>
      </c>
      <c r="M52" s="18" t="s">
        <v>29</v>
      </c>
      <c r="N52" s="18" t="s">
        <v>29</v>
      </c>
      <c r="O52" s="18" t="s">
        <v>45</v>
      </c>
      <c r="P52" s="18" t="s">
        <v>31</v>
      </c>
      <c r="Q52" s="18" t="s">
        <v>29</v>
      </c>
      <c r="R52" s="12" t="str">
        <f>IF(AND(M52="",N52=""),"",
   IF(AND(M52&lt;&gt;"",N52&lt;&gt;""),
      IFERROR(VLOOKUP(M52,Tableau3[],2,FALSE),0) + IFERROR(VLOOKUP(N52,Tableau3[],2,FALSE),0),
      IF(M52&lt;&gt;"",
         IFERROR(VLOOKUP(M52,Tableau3[],2,FALSE),0),
         IFERROR(VLOOKUP(N52,Tableau3[],2,FALSE),0)
      )
   )
)</f>
        <v/>
      </c>
      <c r="S52" s="12" t="str">
        <f>IF(AND(M52="",N52=""),"",
   IF(AND(M52&lt;&gt;"",N52&lt;&gt;""),
      IFERROR(VLOOKUP(M52,Tableau6[],2,FALSE),0) + IFERROR(VLOOKUP(N52,Tableau6[],2,FALSE),0),
      IF(M52&lt;&gt;"",
         IFERROR(VLOOKUP(M52,Tableau6[],2,FALSE),0),
         IFERROR(VLOOKUP(N52,Tableau6[],2,FALSE),0)
      )
   )
)</f>
        <v/>
      </c>
    </row>
    <row r="53" spans="1:19">
      <c r="A53" s="14" t="s">
        <v>19</v>
      </c>
      <c r="B53" s="14" t="s">
        <v>51</v>
      </c>
      <c r="C53" s="14" t="s">
        <v>21</v>
      </c>
      <c r="D53" s="13" t="s">
        <v>131</v>
      </c>
      <c r="E53" s="10" t="str">
        <f xml:space="preserve"> VLOOKUP(D53,Tableau4[],2,FALSE)</f>
        <v>Jahwer Sellemi</v>
      </c>
      <c r="F53" s="14" t="s">
        <v>23</v>
      </c>
      <c r="G53" s="14" t="s">
        <v>237</v>
      </c>
      <c r="H53" s="15">
        <v>45789.638888888891</v>
      </c>
      <c r="I53" s="15">
        <v>45792.552777777775</v>
      </c>
      <c r="J53" s="14" t="s">
        <v>235</v>
      </c>
      <c r="K53" s="14" t="s">
        <v>236</v>
      </c>
      <c r="L53" s="14" t="s">
        <v>36</v>
      </c>
      <c r="M53" s="14" t="s">
        <v>91</v>
      </c>
      <c r="N53" s="14" t="s">
        <v>123</v>
      </c>
      <c r="O53" s="14" t="s">
        <v>30</v>
      </c>
      <c r="P53" s="14" t="s">
        <v>31</v>
      </c>
      <c r="Q53" s="14" t="s">
        <v>29</v>
      </c>
      <c r="R53" s="16">
        <f>IF(AND(M53="",N53=""),"",
   IF(AND(M53&lt;&gt;"",N53&lt;&gt;""),
      IFERROR(VLOOKUP(M53,Tableau3[],2,FALSE),0) + IFERROR(VLOOKUP(N53,Tableau3[],2,FALSE),0),
      IF(M53&lt;&gt;"",
         IFERROR(VLOOKUP(M53,Tableau3[],2,FALSE),0),
         IFERROR(VLOOKUP(N53,Tableau3[],2,FALSE),0)
      )
   )
)</f>
        <v>320.3</v>
      </c>
      <c r="S53" s="16">
        <f>IF(AND(M53="",N53=""),"",
   IF(AND(M53&lt;&gt;"",N53&lt;&gt;""),
      IFERROR(VLOOKUP(M53,Tableau6[],2,FALSE),0) + IFERROR(VLOOKUP(N53,Tableau6[],2,FALSE),0),
      IF(M53&lt;&gt;"",
         IFERROR(VLOOKUP(M53,Tableau6[],2,FALSE),0),
         IFERROR(VLOOKUP(N53,Tableau6[],2,FALSE),0)
      )
   )
)</f>
        <v>165.1</v>
      </c>
    </row>
    <row r="54" spans="1:19">
      <c r="A54" s="18" t="s">
        <v>19</v>
      </c>
      <c r="B54" s="18" t="s">
        <v>20</v>
      </c>
      <c r="C54" s="18" t="s">
        <v>21</v>
      </c>
      <c r="D54" s="17" t="s">
        <v>131</v>
      </c>
      <c r="E54" s="10" t="str">
        <f xml:space="preserve"> VLOOKUP(D54,Tableau4[],2,FALSE)</f>
        <v>Jahwer Sellemi</v>
      </c>
      <c r="F54" s="18" t="s">
        <v>23</v>
      </c>
      <c r="G54" s="18" t="s">
        <v>238</v>
      </c>
      <c r="H54" s="19">
        <v>45785.856944444444</v>
      </c>
      <c r="I54" s="19">
        <v>45786.631944444445</v>
      </c>
      <c r="J54" s="18" t="s">
        <v>239</v>
      </c>
      <c r="K54" s="18" t="s">
        <v>240</v>
      </c>
      <c r="L54" s="18" t="s">
        <v>36</v>
      </c>
      <c r="M54" s="18" t="s">
        <v>48</v>
      </c>
      <c r="N54" s="18" t="s">
        <v>77</v>
      </c>
      <c r="O54" s="18" t="s">
        <v>30</v>
      </c>
      <c r="P54" s="18" t="s">
        <v>31</v>
      </c>
      <c r="Q54" s="18" t="s">
        <v>29</v>
      </c>
      <c r="R54" s="12">
        <f>IF(AND(M54="",N54=""),"",
   IF(AND(M54&lt;&gt;"",N54&lt;&gt;""),
      IFERROR(VLOOKUP(M54,Tableau3[],2,FALSE),0) + IFERROR(VLOOKUP(N54,Tableau3[],2,FALSE),0),
      IF(M54&lt;&gt;"",
         IFERROR(VLOOKUP(M54,Tableau3[],2,FALSE),0),
         IFERROR(VLOOKUP(N54,Tableau3[],2,FALSE),0)
      )
   )
)</f>
        <v>462.96999999999997</v>
      </c>
      <c r="S54" s="12">
        <f>IF(AND(M54="",N54=""),"",
   IF(AND(M54&lt;&gt;"",N54&lt;&gt;""),
      IFERROR(VLOOKUP(M54,Tableau6[],2,FALSE),0) + IFERROR(VLOOKUP(N54,Tableau6[],2,FALSE),0),
      IF(M54&lt;&gt;"",
         IFERROR(VLOOKUP(M54,Tableau6[],2,FALSE),0),
         IFERROR(VLOOKUP(N54,Tableau6[],2,FALSE),0)
      )
   )
)</f>
        <v>277.77999999999997</v>
      </c>
    </row>
    <row r="55" spans="1:19">
      <c r="A55" s="14" t="s">
        <v>19</v>
      </c>
      <c r="B55" s="14" t="s">
        <v>20</v>
      </c>
      <c r="C55" s="14" t="s">
        <v>21</v>
      </c>
      <c r="D55" s="13" t="s">
        <v>131</v>
      </c>
      <c r="E55" s="10" t="str">
        <f xml:space="preserve"> VLOOKUP(D55,Tableau4[],2,FALSE)</f>
        <v>Jahwer Sellemi</v>
      </c>
      <c r="F55" s="14" t="s">
        <v>23</v>
      </c>
      <c r="G55" s="14" t="s">
        <v>241</v>
      </c>
      <c r="H55" s="15">
        <v>45785.925000000003</v>
      </c>
      <c r="I55" s="15">
        <v>45786.765277777777</v>
      </c>
      <c r="J55" s="14" t="s">
        <v>242</v>
      </c>
      <c r="K55" s="14" t="s">
        <v>243</v>
      </c>
      <c r="L55" s="14" t="s">
        <v>36</v>
      </c>
      <c r="M55" s="14" t="s">
        <v>48</v>
      </c>
      <c r="N55" s="14" t="s">
        <v>77</v>
      </c>
      <c r="O55" s="14" t="s">
        <v>30</v>
      </c>
      <c r="P55" s="14" t="s">
        <v>31</v>
      </c>
      <c r="Q55" s="14" t="s">
        <v>29</v>
      </c>
      <c r="R55" s="16">
        <f>IF(AND(M55="",N55=""),"",
   IF(AND(M55&lt;&gt;"",N55&lt;&gt;""),
      IFERROR(VLOOKUP(M55,Tableau3[],2,FALSE),0) + IFERROR(VLOOKUP(N55,Tableau3[],2,FALSE),0),
      IF(M55&lt;&gt;"",
         IFERROR(VLOOKUP(M55,Tableau3[],2,FALSE),0),
         IFERROR(VLOOKUP(N55,Tableau3[],2,FALSE),0)
      )
   )
)</f>
        <v>462.96999999999997</v>
      </c>
      <c r="S55" s="16">
        <f>IF(AND(M55="",N55=""),"",
   IF(AND(M55&lt;&gt;"",N55&lt;&gt;""),
      IFERROR(VLOOKUP(M55,Tableau6[],2,FALSE),0) + IFERROR(VLOOKUP(N55,Tableau6[],2,FALSE),0),
      IF(M55&lt;&gt;"",
         IFERROR(VLOOKUP(M55,Tableau6[],2,FALSE),0),
         IFERROR(VLOOKUP(N55,Tableau6[],2,FALSE),0)
      )
   )
)</f>
        <v>277.77999999999997</v>
      </c>
    </row>
    <row r="56" spans="1:19">
      <c r="A56" s="18" t="s">
        <v>19</v>
      </c>
      <c r="B56" s="18" t="s">
        <v>51</v>
      </c>
      <c r="C56" s="18" t="s">
        <v>21</v>
      </c>
      <c r="D56" s="17" t="s">
        <v>131</v>
      </c>
      <c r="E56" s="10" t="str">
        <f xml:space="preserve"> VLOOKUP(D56,Tableau4[],2,FALSE)</f>
        <v>Jahwer Sellemi</v>
      </c>
      <c r="F56" s="18" t="s">
        <v>23</v>
      </c>
      <c r="G56" s="18" t="s">
        <v>244</v>
      </c>
      <c r="H56" s="19">
        <v>45786.663888888892</v>
      </c>
      <c r="I56" s="19">
        <v>45789.524305555555</v>
      </c>
      <c r="J56" s="18" t="s">
        <v>245</v>
      </c>
      <c r="K56" s="18" t="s">
        <v>246</v>
      </c>
      <c r="L56" s="18" t="s">
        <v>36</v>
      </c>
      <c r="M56" s="18" t="s">
        <v>103</v>
      </c>
      <c r="N56" s="18" t="s">
        <v>29</v>
      </c>
      <c r="O56" s="18" t="s">
        <v>30</v>
      </c>
      <c r="P56" s="18" t="s">
        <v>31</v>
      </c>
      <c r="Q56" s="18" t="s">
        <v>29</v>
      </c>
      <c r="R56" s="12">
        <f>IF(AND(M56="",N56=""),"",
   IF(AND(M56&lt;&gt;"",N56&lt;&gt;""),
      IFERROR(VLOOKUP(M56,Tableau3[],2,FALSE),0) + IFERROR(VLOOKUP(N56,Tableau3[],2,FALSE),0),
      IF(M56&lt;&gt;"",
         IFERROR(VLOOKUP(M56,Tableau3[],2,FALSE),0),
         IFERROR(VLOOKUP(N56,Tableau3[],2,FALSE),0)
      )
   )
)</f>
        <v>176.12</v>
      </c>
      <c r="S56" s="12">
        <f>IF(AND(M56="",N56=""),"",
   IF(AND(M56&lt;&gt;"",N56&lt;&gt;""),
      IFERROR(VLOOKUP(M56,Tableau6[],2,FALSE),0) + IFERROR(VLOOKUP(N56,Tableau6[],2,FALSE),0),
      IF(M56&lt;&gt;"",
         IFERROR(VLOOKUP(M56,Tableau6[],2,FALSE),0),
         IFERROR(VLOOKUP(N56,Tableau6[],2,FALSE),0)
      )
   )
)</f>
        <v>105.67</v>
      </c>
    </row>
    <row r="57" spans="1:19">
      <c r="A57" s="14" t="s">
        <v>19</v>
      </c>
      <c r="B57" s="14" t="s">
        <v>51</v>
      </c>
      <c r="C57" s="14" t="s">
        <v>21</v>
      </c>
      <c r="D57" s="13" t="s">
        <v>131</v>
      </c>
      <c r="E57" s="10" t="str">
        <f xml:space="preserve"> VLOOKUP(D57,Tableau4[],2,FALSE)</f>
        <v>Jahwer Sellemi</v>
      </c>
      <c r="F57" s="14" t="s">
        <v>23</v>
      </c>
      <c r="G57" s="14" t="s">
        <v>247</v>
      </c>
      <c r="H57" s="15">
        <v>45786.831944444442</v>
      </c>
      <c r="I57" s="15">
        <v>45789.956944444442</v>
      </c>
      <c r="J57" s="14" t="s">
        <v>248</v>
      </c>
      <c r="K57" s="14" t="s">
        <v>249</v>
      </c>
      <c r="L57" s="14" t="s">
        <v>36</v>
      </c>
      <c r="M57" s="14" t="s">
        <v>91</v>
      </c>
      <c r="N57" s="14" t="s">
        <v>29</v>
      </c>
      <c r="O57" s="14" t="s">
        <v>30</v>
      </c>
      <c r="P57" s="14" t="s">
        <v>31</v>
      </c>
      <c r="Q57" s="14" t="s">
        <v>29</v>
      </c>
      <c r="R57" s="16">
        <f>IF(AND(M57="",N57=""),"",
   IF(AND(M57&lt;&gt;"",N57&lt;&gt;""),
      IFERROR(VLOOKUP(M57,Tableau3[],2,FALSE),0) + IFERROR(VLOOKUP(N57,Tableau3[],2,FALSE),0),
      IF(M57&lt;&gt;"",
         IFERROR(VLOOKUP(M57,Tableau3[],2,FALSE),0),
         IFERROR(VLOOKUP(N57,Tableau3[],2,FALSE),0)
      )
   )
)</f>
        <v>201.3</v>
      </c>
      <c r="S57" s="16">
        <f>IF(AND(M57="",N57=""),"",
   IF(AND(M57&lt;&gt;"",N57&lt;&gt;""),
      IFERROR(VLOOKUP(M57,Tableau6[],2,FALSE),0) + IFERROR(VLOOKUP(N57,Tableau6[],2,FALSE),0),
      IF(M57&lt;&gt;"",
         IFERROR(VLOOKUP(M57,Tableau6[],2,FALSE),0),
         IFERROR(VLOOKUP(N57,Tableau6[],2,FALSE),0)
      )
   )
)</f>
        <v>120.78</v>
      </c>
    </row>
    <row r="58" spans="1:19">
      <c r="A58" s="18" t="s">
        <v>19</v>
      </c>
      <c r="B58" s="18" t="s">
        <v>51</v>
      </c>
      <c r="C58" s="18" t="s">
        <v>21</v>
      </c>
      <c r="D58" s="17" t="s">
        <v>131</v>
      </c>
      <c r="E58" s="10" t="str">
        <f xml:space="preserve"> VLOOKUP(D58,Tableau4[],2,FALSE)</f>
        <v>Jahwer Sellemi</v>
      </c>
      <c r="F58" s="18" t="s">
        <v>23</v>
      </c>
      <c r="G58" s="18" t="s">
        <v>250</v>
      </c>
      <c r="H58" s="19">
        <v>45786.956944444442</v>
      </c>
      <c r="I58" s="19">
        <v>45790.947222222225</v>
      </c>
      <c r="J58" s="18" t="s">
        <v>251</v>
      </c>
      <c r="K58" s="18" t="s">
        <v>252</v>
      </c>
      <c r="L58" s="18" t="s">
        <v>36</v>
      </c>
      <c r="M58" s="18" t="s">
        <v>103</v>
      </c>
      <c r="N58" s="18" t="s">
        <v>29</v>
      </c>
      <c r="O58" s="18" t="s">
        <v>30</v>
      </c>
      <c r="P58" s="18" t="s">
        <v>31</v>
      </c>
      <c r="Q58" s="18" t="s">
        <v>29</v>
      </c>
      <c r="R58" s="12">
        <f>IF(AND(M58="",N58=""),"",
   IF(AND(M58&lt;&gt;"",N58&lt;&gt;""),
      IFERROR(VLOOKUP(M58,Tableau3[],2,FALSE),0) + IFERROR(VLOOKUP(N58,Tableau3[],2,FALSE),0),
      IF(M58&lt;&gt;"",
         IFERROR(VLOOKUP(M58,Tableau3[],2,FALSE),0),
         IFERROR(VLOOKUP(N58,Tableau3[],2,FALSE),0)
      )
   )
)</f>
        <v>176.12</v>
      </c>
      <c r="S58" s="12">
        <f>IF(AND(M58="",N58=""),"",
   IF(AND(M58&lt;&gt;"",N58&lt;&gt;""),
      IFERROR(VLOOKUP(M58,Tableau6[],2,FALSE),0) + IFERROR(VLOOKUP(N58,Tableau6[],2,FALSE),0),
      IF(M58&lt;&gt;"",
         IFERROR(VLOOKUP(M58,Tableau6[],2,FALSE),0),
         IFERROR(VLOOKUP(N58,Tableau6[],2,FALSE),0)
      )
   )
)</f>
        <v>105.67</v>
      </c>
    </row>
    <row r="59" spans="1:19">
      <c r="A59" s="14" t="s">
        <v>19</v>
      </c>
      <c r="B59" s="14" t="s">
        <v>20</v>
      </c>
      <c r="C59" s="14" t="s">
        <v>21</v>
      </c>
      <c r="D59" s="13" t="s">
        <v>131</v>
      </c>
      <c r="E59" s="10" t="str">
        <f xml:space="preserve"> VLOOKUP(D59,Tableau4[],2,FALSE)</f>
        <v>Jahwer Sellemi</v>
      </c>
      <c r="F59" s="14" t="s">
        <v>23</v>
      </c>
      <c r="G59" s="14" t="s">
        <v>253</v>
      </c>
      <c r="H59" s="15">
        <v>45789.856249999997</v>
      </c>
      <c r="I59" s="15">
        <v>45792.481944444444</v>
      </c>
      <c r="J59" s="14" t="s">
        <v>254</v>
      </c>
      <c r="K59" s="14" t="s">
        <v>255</v>
      </c>
      <c r="L59" s="14" t="s">
        <v>36</v>
      </c>
      <c r="M59" s="14" t="s">
        <v>103</v>
      </c>
      <c r="N59" s="14" t="s">
        <v>29</v>
      </c>
      <c r="O59" s="14" t="s">
        <v>30</v>
      </c>
      <c r="P59" s="14" t="s">
        <v>31</v>
      </c>
      <c r="Q59" s="14" t="s">
        <v>29</v>
      </c>
      <c r="R59" s="16">
        <f>IF(AND(M59="",N59=""),"",
   IF(AND(M59&lt;&gt;"",N59&lt;&gt;""),
      IFERROR(VLOOKUP(M59,Tableau3[],2,FALSE),0) + IFERROR(VLOOKUP(N59,Tableau3[],2,FALSE),0),
      IF(M59&lt;&gt;"",
         IFERROR(VLOOKUP(M59,Tableau3[],2,FALSE),0),
         IFERROR(VLOOKUP(N59,Tableau3[],2,FALSE),0)
      )
   )
)</f>
        <v>176.12</v>
      </c>
      <c r="S59" s="16">
        <f>IF(AND(M59="",N59=""),"",
   IF(AND(M59&lt;&gt;"",N59&lt;&gt;""),
      IFERROR(VLOOKUP(M59,Tableau6[],2,FALSE),0) + IFERROR(VLOOKUP(N59,Tableau6[],2,FALSE),0),
      IF(M59&lt;&gt;"",
         IFERROR(VLOOKUP(M59,Tableau6[],2,FALSE),0),
         IFERROR(VLOOKUP(N59,Tableau6[],2,FALSE),0)
      )
   )
)</f>
        <v>105.67</v>
      </c>
    </row>
    <row r="60" spans="1:19">
      <c r="A60" s="18" t="s">
        <v>19</v>
      </c>
      <c r="B60" s="18" t="s">
        <v>51</v>
      </c>
      <c r="C60" s="18" t="s">
        <v>21</v>
      </c>
      <c r="D60" s="17" t="s">
        <v>131</v>
      </c>
      <c r="E60" s="10" t="str">
        <f xml:space="preserve"> VLOOKUP(D60,Tableau4[],2,FALSE)</f>
        <v>Jahwer Sellemi</v>
      </c>
      <c r="F60" s="18" t="s">
        <v>23</v>
      </c>
      <c r="G60" s="18" t="s">
        <v>256</v>
      </c>
      <c r="H60" s="19">
        <v>45789.950694444444</v>
      </c>
      <c r="I60" s="19">
        <v>45791.357638888891</v>
      </c>
      <c r="J60" s="18" t="s">
        <v>257</v>
      </c>
      <c r="K60" s="18" t="s">
        <v>258</v>
      </c>
      <c r="L60" s="18" t="s">
        <v>36</v>
      </c>
      <c r="M60" s="18" t="s">
        <v>29</v>
      </c>
      <c r="N60" s="18" t="s">
        <v>29</v>
      </c>
      <c r="O60" s="18" t="s">
        <v>191</v>
      </c>
      <c r="P60" s="18" t="s">
        <v>31</v>
      </c>
      <c r="Q60" s="18" t="s">
        <v>29</v>
      </c>
      <c r="R60" s="12" t="str">
        <f>IF(AND(M60="",N60=""),"",
   IF(AND(M60&lt;&gt;"",N60&lt;&gt;""),
      IFERROR(VLOOKUP(M60,Tableau3[],2,FALSE),0) + IFERROR(VLOOKUP(N60,Tableau3[],2,FALSE),0),
      IF(M60&lt;&gt;"",
         IFERROR(VLOOKUP(M60,Tableau3[],2,FALSE),0),
         IFERROR(VLOOKUP(N60,Tableau3[],2,FALSE),0)
      )
   )
)</f>
        <v/>
      </c>
      <c r="S60" s="12" t="str">
        <f>IF(AND(M60="",N60=""),"",
   IF(AND(M60&lt;&gt;"",N60&lt;&gt;""),
      IFERROR(VLOOKUP(M60,Tableau6[],2,FALSE),0) + IFERROR(VLOOKUP(N60,Tableau6[],2,FALSE),0),
      IF(M60&lt;&gt;"",
         IFERROR(VLOOKUP(M60,Tableau6[],2,FALSE),0),
         IFERROR(VLOOKUP(N60,Tableau6[],2,FALSE),0)
      )
   )
)</f>
        <v/>
      </c>
    </row>
    <row r="61" spans="1:19">
      <c r="A61" s="14" t="s">
        <v>19</v>
      </c>
      <c r="B61" s="14" t="s">
        <v>51</v>
      </c>
      <c r="C61" s="14" t="s">
        <v>21</v>
      </c>
      <c r="D61" s="13" t="s">
        <v>131</v>
      </c>
      <c r="E61" s="10" t="str">
        <f xml:space="preserve"> VLOOKUP(D61,Tableau4[],2,FALSE)</f>
        <v>Jahwer Sellemi</v>
      </c>
      <c r="F61" s="14" t="s">
        <v>209</v>
      </c>
      <c r="G61" s="14" t="s">
        <v>259</v>
      </c>
      <c r="H61" s="15">
        <v>45789.947222222225</v>
      </c>
      <c r="I61" s="15">
        <v>45793.835416666669</v>
      </c>
      <c r="J61" s="14" t="s">
        <v>260</v>
      </c>
      <c r="K61" s="14" t="s">
        <v>261</v>
      </c>
      <c r="L61" s="14"/>
      <c r="M61" s="14" t="s">
        <v>29</v>
      </c>
      <c r="N61" s="14" t="s">
        <v>29</v>
      </c>
      <c r="O61" s="14" t="s">
        <v>30</v>
      </c>
      <c r="P61" s="14" t="s">
        <v>31</v>
      </c>
      <c r="Q61" s="14" t="s">
        <v>29</v>
      </c>
      <c r="R61" s="16" t="str">
        <f>IF(AND(M61="",N61=""),"",
   IF(AND(M61&lt;&gt;"",N61&lt;&gt;""),
      IFERROR(VLOOKUP(M61,Tableau3[],2,FALSE),0) + IFERROR(VLOOKUP(N61,Tableau3[],2,FALSE),0),
      IF(M61&lt;&gt;"",
         IFERROR(VLOOKUP(M61,Tableau3[],2,FALSE),0),
         IFERROR(VLOOKUP(N61,Tableau3[],2,FALSE),0)
      )
   )
)</f>
        <v/>
      </c>
      <c r="S61" s="16" t="str">
        <f>IF(AND(M61="",N61=""),"",
   IF(AND(M61&lt;&gt;"",N61&lt;&gt;""),
      IFERROR(VLOOKUP(M61,Tableau6[],2,FALSE),0) + IFERROR(VLOOKUP(N61,Tableau6[],2,FALSE),0),
      IF(M61&lt;&gt;"",
         IFERROR(VLOOKUP(M61,Tableau6[],2,FALSE),0),
         IFERROR(VLOOKUP(N61,Tableau6[],2,FALSE),0)
      )
   )
)</f>
        <v/>
      </c>
    </row>
    <row r="62" spans="1:19">
      <c r="A62" s="18" t="s">
        <v>19</v>
      </c>
      <c r="B62" s="18" t="s">
        <v>20</v>
      </c>
      <c r="C62" s="18" t="s">
        <v>21</v>
      </c>
      <c r="D62" s="17" t="s">
        <v>131</v>
      </c>
      <c r="E62" s="10" t="str">
        <f xml:space="preserve"> VLOOKUP(D62,Tableau4[],2,FALSE)</f>
        <v>Jahwer Sellemi</v>
      </c>
      <c r="F62" s="18" t="s">
        <v>23</v>
      </c>
      <c r="G62" s="18" t="s">
        <v>262</v>
      </c>
      <c r="H62" s="19">
        <v>45787.878472222219</v>
      </c>
      <c r="I62" s="19">
        <v>45791.04791666667</v>
      </c>
      <c r="J62" s="18" t="s">
        <v>263</v>
      </c>
      <c r="K62" s="18" t="s">
        <v>264</v>
      </c>
      <c r="L62" s="18" t="s">
        <v>29</v>
      </c>
      <c r="M62" s="18" t="s">
        <v>29</v>
      </c>
      <c r="N62" s="18" t="s">
        <v>29</v>
      </c>
      <c r="O62" s="18" t="s">
        <v>208</v>
      </c>
      <c r="P62" s="18" t="s">
        <v>31</v>
      </c>
      <c r="Q62" s="18" t="s">
        <v>29</v>
      </c>
      <c r="R62" s="12" t="str">
        <f>IF(AND(M62="",N62=""),"",
   IF(AND(M62&lt;&gt;"",N62&lt;&gt;""),
      IFERROR(VLOOKUP(M62,Tableau3[],2,FALSE),0) + IFERROR(VLOOKUP(N62,Tableau3[],2,FALSE),0),
      IF(M62&lt;&gt;"",
         IFERROR(VLOOKUP(M62,Tableau3[],2,FALSE),0),
         IFERROR(VLOOKUP(N62,Tableau3[],2,FALSE),0)
      )
   )
)</f>
        <v/>
      </c>
      <c r="S62" s="12" t="str">
        <f>IF(AND(M62="",N62=""),"",
   IF(AND(M62&lt;&gt;"",N62&lt;&gt;""),
      IFERROR(VLOOKUP(M62,Tableau6[],2,FALSE),0) + IFERROR(VLOOKUP(N62,Tableau6[],2,FALSE),0),
      IF(M62&lt;&gt;"",
         IFERROR(VLOOKUP(M62,Tableau6[],2,FALSE),0),
         IFERROR(VLOOKUP(N62,Tableau6[],2,FALSE),0)
      )
   )
)</f>
        <v/>
      </c>
    </row>
    <row r="63" spans="1:19">
      <c r="A63" s="14" t="s">
        <v>19</v>
      </c>
      <c r="B63" s="14" t="s">
        <v>51</v>
      </c>
      <c r="C63" s="14" t="s">
        <v>21</v>
      </c>
      <c r="D63" s="13" t="s">
        <v>131</v>
      </c>
      <c r="E63" s="10" t="str">
        <f xml:space="preserve"> VLOOKUP(D63,Tableau4[],2,FALSE)</f>
        <v>Jahwer Sellemi</v>
      </c>
      <c r="F63" s="14" t="s">
        <v>23</v>
      </c>
      <c r="G63" s="14" t="s">
        <v>265</v>
      </c>
      <c r="H63" s="15">
        <v>45789.95</v>
      </c>
      <c r="I63" s="15">
        <v>45792.481944444444</v>
      </c>
      <c r="J63" s="14" t="s">
        <v>266</v>
      </c>
      <c r="K63" s="14" t="s">
        <v>267</v>
      </c>
      <c r="L63" s="14" t="s">
        <v>36</v>
      </c>
      <c r="M63" s="14" t="s">
        <v>48</v>
      </c>
      <c r="N63" s="14" t="s">
        <v>29</v>
      </c>
      <c r="O63" s="14" t="s">
        <v>30</v>
      </c>
      <c r="P63" s="14" t="s">
        <v>31</v>
      </c>
      <c r="Q63" s="14" t="s">
        <v>29</v>
      </c>
      <c r="R63" s="16">
        <f>IF(AND(M63="",N63=""),"",
   IF(AND(M63&lt;&gt;"",N63&lt;&gt;""),
      IFERROR(VLOOKUP(M63,Tableau3[],2,FALSE),0) + IFERROR(VLOOKUP(N63,Tableau3[],2,FALSE),0),
      IF(M63&lt;&gt;"",
         IFERROR(VLOOKUP(M63,Tableau3[],2,FALSE),0),
         IFERROR(VLOOKUP(N63,Tableau3[],2,FALSE),0)
      )
   )
)</f>
        <v>288.77</v>
      </c>
      <c r="S63" s="16">
        <f>IF(AND(M63="",N63=""),"",
   IF(AND(M63&lt;&gt;"",N63&lt;&gt;""),
      IFERROR(VLOOKUP(M63,Tableau6[],2,FALSE),0) + IFERROR(VLOOKUP(N63,Tableau6[],2,FALSE),0),
      IF(M63&lt;&gt;"",
         IFERROR(VLOOKUP(M63,Tableau6[],2,FALSE),0),
         IFERROR(VLOOKUP(N63,Tableau6[],2,FALSE),0)
      )
   )
)</f>
        <v>173.26</v>
      </c>
    </row>
    <row r="64" spans="1:19">
      <c r="A64" s="18" t="s">
        <v>19</v>
      </c>
      <c r="B64" s="18" t="s">
        <v>51</v>
      </c>
      <c r="C64" s="18" t="s">
        <v>21</v>
      </c>
      <c r="D64" s="17" t="s">
        <v>131</v>
      </c>
      <c r="E64" s="10" t="str">
        <f xml:space="preserve"> VLOOKUP(D64,Tableau4[],2,FALSE)</f>
        <v>Jahwer Sellemi</v>
      </c>
      <c r="F64" s="18" t="s">
        <v>23</v>
      </c>
      <c r="G64" s="18" t="s">
        <v>268</v>
      </c>
      <c r="H64" s="19">
        <v>45787.019444444442</v>
      </c>
      <c r="I64" s="19">
        <v>45790.936805555553</v>
      </c>
      <c r="J64" s="18" t="s">
        <v>269</v>
      </c>
      <c r="K64" s="18" t="s">
        <v>270</v>
      </c>
      <c r="L64" s="18" t="s">
        <v>36</v>
      </c>
      <c r="M64" s="18" t="s">
        <v>91</v>
      </c>
      <c r="N64" s="18" t="s">
        <v>29</v>
      </c>
      <c r="O64" s="18" t="s">
        <v>30</v>
      </c>
      <c r="P64" s="18" t="s">
        <v>31</v>
      </c>
      <c r="Q64" s="18" t="s">
        <v>29</v>
      </c>
      <c r="R64" s="12">
        <f>IF(AND(M64="",N64=""),"",
   IF(AND(M64&lt;&gt;"",N64&lt;&gt;""),
      IFERROR(VLOOKUP(M64,Tableau3[],2,FALSE),0) + IFERROR(VLOOKUP(N64,Tableau3[],2,FALSE),0),
      IF(M64&lt;&gt;"",
         IFERROR(VLOOKUP(M64,Tableau3[],2,FALSE),0),
         IFERROR(VLOOKUP(N64,Tableau3[],2,FALSE),0)
      )
   )
)</f>
        <v>201.3</v>
      </c>
      <c r="S64" s="12">
        <f>IF(AND(M64="",N64=""),"",
   IF(AND(M64&lt;&gt;"",N64&lt;&gt;""),
      IFERROR(VLOOKUP(M64,Tableau6[],2,FALSE),0) + IFERROR(VLOOKUP(N64,Tableau6[],2,FALSE),0),
      IF(M64&lt;&gt;"",
         IFERROR(VLOOKUP(M64,Tableau6[],2,FALSE),0),
         IFERROR(VLOOKUP(N64,Tableau6[],2,FALSE),0)
      )
   )
)</f>
        <v>120.78</v>
      </c>
    </row>
    <row r="65" spans="1:19">
      <c r="A65" s="14" t="s">
        <v>19</v>
      </c>
      <c r="B65" s="14" t="s">
        <v>51</v>
      </c>
      <c r="C65" s="14" t="s">
        <v>21</v>
      </c>
      <c r="D65" s="13" t="s">
        <v>131</v>
      </c>
      <c r="E65" s="10" t="str">
        <f xml:space="preserve"> VLOOKUP(D65,Tableau4[],2,FALSE)</f>
        <v>Jahwer Sellemi</v>
      </c>
      <c r="F65" s="14" t="s">
        <v>23</v>
      </c>
      <c r="G65" s="14" t="s">
        <v>271</v>
      </c>
      <c r="H65" s="15">
        <v>45790.879166666666</v>
      </c>
      <c r="I65" s="15">
        <v>45800.4</v>
      </c>
      <c r="J65" s="14" t="s">
        <v>272</v>
      </c>
      <c r="K65" s="14" t="s">
        <v>273</v>
      </c>
      <c r="L65" s="14" t="s">
        <v>59</v>
      </c>
      <c r="M65" s="14" t="s">
        <v>29</v>
      </c>
      <c r="N65" s="14" t="s">
        <v>29</v>
      </c>
      <c r="O65" s="14" t="s">
        <v>274</v>
      </c>
      <c r="P65" s="14" t="s">
        <v>31</v>
      </c>
      <c r="Q65" s="14" t="s">
        <v>29</v>
      </c>
      <c r="R65" s="16" t="str">
        <f>IF(AND(M65="",N65=""),"",
   IF(AND(M65&lt;&gt;"",N65&lt;&gt;""),
      IFERROR(VLOOKUP(M65,Tableau3[],2,FALSE),0) + IFERROR(VLOOKUP(N65,Tableau3[],2,FALSE),0),
      IF(M65&lt;&gt;"",
         IFERROR(VLOOKUP(M65,Tableau3[],2,FALSE),0),
         IFERROR(VLOOKUP(N65,Tableau3[],2,FALSE),0)
      )
   )
)</f>
        <v/>
      </c>
      <c r="S65" s="16" t="str">
        <f>IF(AND(M65="",N65=""),"",
   IF(AND(M65&lt;&gt;"",N65&lt;&gt;""),
      IFERROR(VLOOKUP(M65,Tableau6[],2,FALSE),0) + IFERROR(VLOOKUP(N65,Tableau6[],2,FALSE),0),
      IF(M65&lt;&gt;"",
         IFERROR(VLOOKUP(M65,Tableau6[],2,FALSE),0),
         IFERROR(VLOOKUP(N65,Tableau6[],2,FALSE),0)
      )
   )
)</f>
        <v/>
      </c>
    </row>
    <row r="66" spans="1:19">
      <c r="A66" s="18" t="s">
        <v>19</v>
      </c>
      <c r="B66" s="18" t="s">
        <v>51</v>
      </c>
      <c r="C66" s="18" t="s">
        <v>21</v>
      </c>
      <c r="D66" s="17" t="s">
        <v>131</v>
      </c>
      <c r="E66" s="10" t="str">
        <f xml:space="preserve"> VLOOKUP(D66,Tableau4[],2,FALSE)</f>
        <v>Jahwer Sellemi</v>
      </c>
      <c r="F66" s="18" t="s">
        <v>23</v>
      </c>
      <c r="G66" s="18" t="s">
        <v>275</v>
      </c>
      <c r="H66" s="19">
        <v>45790.881249999999</v>
      </c>
      <c r="I66" s="19">
        <v>45791.777083333334</v>
      </c>
      <c r="J66" s="18" t="s">
        <v>276</v>
      </c>
      <c r="K66" s="18" t="s">
        <v>277</v>
      </c>
      <c r="L66" s="18" t="s">
        <v>36</v>
      </c>
      <c r="M66" s="18" t="s">
        <v>48</v>
      </c>
      <c r="N66" s="18" t="s">
        <v>29</v>
      </c>
      <c r="O66" s="18" t="s">
        <v>30</v>
      </c>
      <c r="P66" s="18" t="s">
        <v>31</v>
      </c>
      <c r="Q66" s="18" t="s">
        <v>29</v>
      </c>
      <c r="R66" s="12">
        <f>IF(AND(M66="",N66=""),"",
   IF(AND(M66&lt;&gt;"",N66&lt;&gt;""),
      IFERROR(VLOOKUP(M66,Tableau3[],2,FALSE),0) + IFERROR(VLOOKUP(N66,Tableau3[],2,FALSE),0),
      IF(M66&lt;&gt;"",
         IFERROR(VLOOKUP(M66,Tableau3[],2,FALSE),0),
         IFERROR(VLOOKUP(N66,Tableau3[],2,FALSE),0)
      )
   )
)</f>
        <v>288.77</v>
      </c>
      <c r="S66" s="12">
        <f>IF(AND(M66="",N66=""),"",
   IF(AND(M66&lt;&gt;"",N66&lt;&gt;""),
      IFERROR(VLOOKUP(M66,Tableau6[],2,FALSE),0) + IFERROR(VLOOKUP(N66,Tableau6[],2,FALSE),0),
      IF(M66&lt;&gt;"",
         IFERROR(VLOOKUP(M66,Tableau6[],2,FALSE),0),
         IFERROR(VLOOKUP(N66,Tableau6[],2,FALSE),0)
      )
   )
)</f>
        <v>173.26</v>
      </c>
    </row>
    <row r="67" spans="1:19">
      <c r="A67" s="14" t="s">
        <v>19</v>
      </c>
      <c r="B67" s="14" t="s">
        <v>51</v>
      </c>
      <c r="C67" s="14" t="s">
        <v>21</v>
      </c>
      <c r="D67" s="13" t="s">
        <v>131</v>
      </c>
      <c r="E67" s="10" t="str">
        <f xml:space="preserve"> VLOOKUP(D67,Tableau4[],2,FALSE)</f>
        <v>Jahwer Sellemi</v>
      </c>
      <c r="F67" s="14" t="s">
        <v>209</v>
      </c>
      <c r="G67" s="14" t="s">
        <v>278</v>
      </c>
      <c r="H67" s="15">
        <v>45790.880555555559</v>
      </c>
      <c r="I67" s="15">
        <v>45793.981249999997</v>
      </c>
      <c r="J67" s="14" t="s">
        <v>279</v>
      </c>
      <c r="K67" s="14" t="s">
        <v>280</v>
      </c>
      <c r="L67" s="14"/>
      <c r="M67" s="14" t="s">
        <v>29</v>
      </c>
      <c r="N67" s="14" t="s">
        <v>29</v>
      </c>
      <c r="O67" s="14" t="s">
        <v>30</v>
      </c>
      <c r="P67" s="14" t="s">
        <v>31</v>
      </c>
      <c r="Q67" s="14" t="s">
        <v>29</v>
      </c>
      <c r="R67" s="16" t="str">
        <f>IF(AND(M67="",N67=""),"",
   IF(AND(M67&lt;&gt;"",N67&lt;&gt;""),
      IFERROR(VLOOKUP(M67,Tableau3[],2,FALSE),0) + IFERROR(VLOOKUP(N67,Tableau3[],2,FALSE),0),
      IF(M67&lt;&gt;"",
         IFERROR(VLOOKUP(M67,Tableau3[],2,FALSE),0),
         IFERROR(VLOOKUP(N67,Tableau3[],2,FALSE),0)
      )
   )
)</f>
        <v/>
      </c>
      <c r="S67" s="16" t="str">
        <f>IF(AND(M67="",N67=""),"",
   IF(AND(M67&lt;&gt;"",N67&lt;&gt;""),
      IFERROR(VLOOKUP(M67,Tableau6[],2,FALSE),0) + IFERROR(VLOOKUP(N67,Tableau6[],2,FALSE),0),
      IF(M67&lt;&gt;"",
         IFERROR(VLOOKUP(M67,Tableau6[],2,FALSE),0),
         IFERROR(VLOOKUP(N67,Tableau6[],2,FALSE),0)
      )
   )
)</f>
        <v/>
      </c>
    </row>
    <row r="68" spans="1:19">
      <c r="A68" s="18" t="s">
        <v>19</v>
      </c>
      <c r="B68" s="18" t="s">
        <v>20</v>
      </c>
      <c r="C68" s="18" t="s">
        <v>21</v>
      </c>
      <c r="D68" s="17" t="s">
        <v>131</v>
      </c>
      <c r="E68" s="10" t="str">
        <f xml:space="preserve"> VLOOKUP(D68,Tableau4[],2,FALSE)</f>
        <v>Jahwer Sellemi</v>
      </c>
      <c r="F68" s="18" t="s">
        <v>23</v>
      </c>
      <c r="G68" s="18" t="s">
        <v>281</v>
      </c>
      <c r="H68" s="19">
        <v>45798.974999999999</v>
      </c>
      <c r="I68" s="19">
        <v>45799.69027777778</v>
      </c>
      <c r="J68" s="18" t="s">
        <v>282</v>
      </c>
      <c r="K68" s="18" t="s">
        <v>283</v>
      </c>
      <c r="L68" s="18" t="s">
        <v>36</v>
      </c>
      <c r="M68" s="18" t="s">
        <v>91</v>
      </c>
      <c r="N68" s="18" t="s">
        <v>29</v>
      </c>
      <c r="O68" s="18" t="s">
        <v>30</v>
      </c>
      <c r="P68" s="18" t="s">
        <v>31</v>
      </c>
      <c r="Q68" s="18" t="s">
        <v>29</v>
      </c>
      <c r="R68" s="12">
        <f>IF(AND(M68="",N68=""),"",
   IF(AND(M68&lt;&gt;"",N68&lt;&gt;""),
      IFERROR(VLOOKUP(M68,Tableau3[],2,FALSE),0) + IFERROR(VLOOKUP(N68,Tableau3[],2,FALSE),0),
      IF(M68&lt;&gt;"",
         IFERROR(VLOOKUP(M68,Tableau3[],2,FALSE),0),
         IFERROR(VLOOKUP(N68,Tableau3[],2,FALSE),0)
      )
   )
)</f>
        <v>201.3</v>
      </c>
      <c r="S68" s="12">
        <f>IF(AND(M68="",N68=""),"",
   IF(AND(M68&lt;&gt;"",N68&lt;&gt;""),
      IFERROR(VLOOKUP(M68,Tableau6[],2,FALSE),0) + IFERROR(VLOOKUP(N68,Tableau6[],2,FALSE),0),
      IF(M68&lt;&gt;"",
         IFERROR(VLOOKUP(M68,Tableau6[],2,FALSE),0),
         IFERROR(VLOOKUP(N68,Tableau6[],2,FALSE),0)
      )
   )
)</f>
        <v>120.78</v>
      </c>
    </row>
    <row r="69" spans="1:19">
      <c r="A69" s="14" t="s">
        <v>19</v>
      </c>
      <c r="B69" s="14" t="s">
        <v>20</v>
      </c>
      <c r="C69" s="14" t="s">
        <v>21</v>
      </c>
      <c r="D69" s="13" t="s">
        <v>131</v>
      </c>
      <c r="E69" s="10" t="str">
        <f xml:space="preserve"> VLOOKUP(D69,Tableau4[],2,FALSE)</f>
        <v>Jahwer Sellemi</v>
      </c>
      <c r="F69" s="14" t="s">
        <v>23</v>
      </c>
      <c r="G69" s="14" t="s">
        <v>284</v>
      </c>
      <c r="H69" s="15">
        <v>45790.881944444445</v>
      </c>
      <c r="I69" s="15">
        <v>45793.446527777778</v>
      </c>
      <c r="J69" s="14" t="s">
        <v>285</v>
      </c>
      <c r="K69" s="14" t="s">
        <v>286</v>
      </c>
      <c r="L69" s="14" t="s">
        <v>27</v>
      </c>
      <c r="M69" s="14" t="s">
        <v>28</v>
      </c>
      <c r="N69" s="14" t="s">
        <v>29</v>
      </c>
      <c r="O69" s="14" t="s">
        <v>30</v>
      </c>
      <c r="P69" s="14" t="s">
        <v>31</v>
      </c>
      <c r="Q69" s="14" t="s">
        <v>29</v>
      </c>
      <c r="R69" s="16">
        <f>IF(AND(M69="",N69=""),"",
   IF(AND(M69&lt;&gt;"",N69&lt;&gt;""),
      IFERROR(VLOOKUP(M69,Tableau3[],2,FALSE),0) + IFERROR(VLOOKUP(N69,Tableau3[],2,FALSE),0),
      IF(M69&lt;&gt;"",
         IFERROR(VLOOKUP(M69,Tableau3[],2,FALSE),0),
         IFERROR(VLOOKUP(N69,Tableau3[],2,FALSE),0)
      )
   )
)</f>
        <v>84.4</v>
      </c>
      <c r="S69" s="16">
        <f>IF(AND(M69="",N69=""),"",
   IF(AND(M69&lt;&gt;"",N69&lt;&gt;""),
      IFERROR(VLOOKUP(M69,Tableau6[],2,FALSE),0) + IFERROR(VLOOKUP(N69,Tableau6[],2,FALSE),0),
      IF(M69&lt;&gt;"",
         IFERROR(VLOOKUP(M69,Tableau6[],2,FALSE),0),
         IFERROR(VLOOKUP(N69,Tableau6[],2,FALSE),0)
      )
   )
)</f>
        <v>50.64</v>
      </c>
    </row>
    <row r="70" spans="1:19">
      <c r="A70" s="18" t="s">
        <v>19</v>
      </c>
      <c r="B70" s="18" t="s">
        <v>29</v>
      </c>
      <c r="C70" s="18" t="s">
        <v>21</v>
      </c>
      <c r="D70" s="17" t="s">
        <v>131</v>
      </c>
      <c r="E70" s="10" t="str">
        <f xml:space="preserve"> VLOOKUP(D70,Tableau4[],2,FALSE)</f>
        <v>Jahwer Sellemi</v>
      </c>
      <c r="F70" s="18" t="s">
        <v>23</v>
      </c>
      <c r="G70" s="18" t="s">
        <v>287</v>
      </c>
      <c r="H70" s="19">
        <v>45790.881249999999</v>
      </c>
      <c r="I70" s="19">
        <v>45791.768055555556</v>
      </c>
      <c r="J70" s="18" t="s">
        <v>29</v>
      </c>
      <c r="K70" s="18" t="s">
        <v>29</v>
      </c>
      <c r="L70" s="18" t="s">
        <v>36</v>
      </c>
      <c r="M70" s="18" t="s">
        <v>29</v>
      </c>
      <c r="N70" s="18" t="s">
        <v>29</v>
      </c>
      <c r="O70" s="18" t="s">
        <v>288</v>
      </c>
      <c r="P70" s="18" t="s">
        <v>31</v>
      </c>
      <c r="Q70" s="18" t="s">
        <v>29</v>
      </c>
      <c r="R70" s="12" t="str">
        <f>IF(AND(M70="",N70=""),"",
   IF(AND(M70&lt;&gt;"",N70&lt;&gt;""),
      IFERROR(VLOOKUP(M70,Tableau3[],2,FALSE),0) + IFERROR(VLOOKUP(N70,Tableau3[],2,FALSE),0),
      IF(M70&lt;&gt;"",
         IFERROR(VLOOKUP(M70,Tableau3[],2,FALSE),0),
         IFERROR(VLOOKUP(N70,Tableau3[],2,FALSE),0)
      )
   )
)</f>
        <v/>
      </c>
      <c r="S70" s="12" t="str">
        <f>IF(AND(M70="",N70=""),"",
   IF(AND(M70&lt;&gt;"",N70&lt;&gt;""),
      IFERROR(VLOOKUP(M70,Tableau6[],2,FALSE),0) + IFERROR(VLOOKUP(N70,Tableau6[],2,FALSE),0),
      IF(M70&lt;&gt;"",
         IFERROR(VLOOKUP(M70,Tableau6[],2,FALSE),0),
         IFERROR(VLOOKUP(N70,Tableau6[],2,FALSE),0)
      )
   )
)</f>
        <v/>
      </c>
    </row>
    <row r="71" spans="1:19">
      <c r="A71" s="14" t="s">
        <v>19</v>
      </c>
      <c r="B71" s="14" t="s">
        <v>29</v>
      </c>
      <c r="C71" s="14" t="s">
        <v>21</v>
      </c>
      <c r="D71" s="13" t="s">
        <v>131</v>
      </c>
      <c r="E71" s="10" t="str">
        <f xml:space="preserve"> VLOOKUP(D71,Tableau4[],2,FALSE)</f>
        <v>Jahwer Sellemi</v>
      </c>
      <c r="F71" s="14" t="s">
        <v>23</v>
      </c>
      <c r="G71" s="14" t="s">
        <v>289</v>
      </c>
      <c r="H71" s="15">
        <v>45791.915277777778</v>
      </c>
      <c r="I71" s="15">
        <v>45796.871527777781</v>
      </c>
      <c r="J71" s="14" t="s">
        <v>29</v>
      </c>
      <c r="K71" s="14" t="s">
        <v>29</v>
      </c>
      <c r="L71" s="14" t="s">
        <v>27</v>
      </c>
      <c r="M71" s="14" t="s">
        <v>28</v>
      </c>
      <c r="N71" s="14" t="s">
        <v>29</v>
      </c>
      <c r="O71" s="14" t="s">
        <v>30</v>
      </c>
      <c r="P71" s="14" t="s">
        <v>31</v>
      </c>
      <c r="Q71" s="14" t="s">
        <v>29</v>
      </c>
      <c r="R71" s="16">
        <f>IF(AND(M71="",N71=""),"",
   IF(AND(M71&lt;&gt;"",N71&lt;&gt;""),
      IFERROR(VLOOKUP(M71,Tableau3[],2,FALSE),0) + IFERROR(VLOOKUP(N71,Tableau3[],2,FALSE),0),
      IF(M71&lt;&gt;"",
         IFERROR(VLOOKUP(M71,Tableau3[],2,FALSE),0),
         IFERROR(VLOOKUP(N71,Tableau3[],2,FALSE),0)
      )
   )
)</f>
        <v>84.4</v>
      </c>
      <c r="S71" s="16">
        <f>IF(AND(M71="",N71=""),"",
   IF(AND(M71&lt;&gt;"",N71&lt;&gt;""),
      IFERROR(VLOOKUP(M71,Tableau6[],2,FALSE),0) + IFERROR(VLOOKUP(N71,Tableau6[],2,FALSE),0),
      IF(M71&lt;&gt;"",
         IFERROR(VLOOKUP(M71,Tableau6[],2,FALSE),0),
         IFERROR(VLOOKUP(N71,Tableau6[],2,FALSE),0)
      )
   )
)</f>
        <v>50.64</v>
      </c>
    </row>
    <row r="72" spans="1:19">
      <c r="A72" s="18" t="s">
        <v>19</v>
      </c>
      <c r="B72" s="18" t="s">
        <v>20</v>
      </c>
      <c r="C72" s="18" t="s">
        <v>21</v>
      </c>
      <c r="D72" s="17" t="s">
        <v>131</v>
      </c>
      <c r="E72" s="10" t="str">
        <f xml:space="preserve"> VLOOKUP(D72,Tableau4[],2,FALSE)</f>
        <v>Jahwer Sellemi</v>
      </c>
      <c r="F72" s="18" t="s">
        <v>23</v>
      </c>
      <c r="G72" s="18" t="s">
        <v>290</v>
      </c>
      <c r="H72" s="19">
        <v>45791.895138888889</v>
      </c>
      <c r="I72" s="19">
        <v>45793.715277777781</v>
      </c>
      <c r="J72" s="18" t="s">
        <v>291</v>
      </c>
      <c r="K72" s="18" t="s">
        <v>292</v>
      </c>
      <c r="L72" s="18" t="s">
        <v>36</v>
      </c>
      <c r="M72" s="18" t="s">
        <v>91</v>
      </c>
      <c r="N72" s="18" t="s">
        <v>29</v>
      </c>
      <c r="O72" s="18" t="s">
        <v>30</v>
      </c>
      <c r="P72" s="18" t="s">
        <v>31</v>
      </c>
      <c r="Q72" s="18" t="s">
        <v>29</v>
      </c>
      <c r="R72" s="12">
        <f>IF(AND(M72="",N72=""),"",
   IF(AND(M72&lt;&gt;"",N72&lt;&gt;""),
      IFERROR(VLOOKUP(M72,Tableau3[],2,FALSE),0) + IFERROR(VLOOKUP(N72,Tableau3[],2,FALSE),0),
      IF(M72&lt;&gt;"",
         IFERROR(VLOOKUP(M72,Tableau3[],2,FALSE),0),
         IFERROR(VLOOKUP(N72,Tableau3[],2,FALSE),0)
      )
   )
)</f>
        <v>201.3</v>
      </c>
      <c r="S72" s="12">
        <f>IF(AND(M72="",N72=""),"",
   IF(AND(M72&lt;&gt;"",N72&lt;&gt;""),
      IFERROR(VLOOKUP(M72,Tableau6[],2,FALSE),0) + IFERROR(VLOOKUP(N72,Tableau6[],2,FALSE),0),
      IF(M72&lt;&gt;"",
         IFERROR(VLOOKUP(M72,Tableau6[],2,FALSE),0),
         IFERROR(VLOOKUP(N72,Tableau6[],2,FALSE),0)
      )
   )
)</f>
        <v>120.78</v>
      </c>
    </row>
    <row r="73" spans="1:19">
      <c r="A73" s="14" t="s">
        <v>19</v>
      </c>
      <c r="B73" s="14" t="s">
        <v>29</v>
      </c>
      <c r="C73" s="14" t="s">
        <v>21</v>
      </c>
      <c r="D73" s="13" t="s">
        <v>131</v>
      </c>
      <c r="E73" s="10" t="str">
        <f xml:space="preserve"> VLOOKUP(D73,Tableau4[],2,FALSE)</f>
        <v>Jahwer Sellemi</v>
      </c>
      <c r="F73" s="14" t="s">
        <v>23</v>
      </c>
      <c r="G73" s="14" t="s">
        <v>293</v>
      </c>
      <c r="H73" s="15">
        <v>45791.94027777778</v>
      </c>
      <c r="I73" s="15">
        <v>45797.561111111114</v>
      </c>
      <c r="J73" s="14" t="s">
        <v>29</v>
      </c>
      <c r="K73" s="14" t="s">
        <v>29</v>
      </c>
      <c r="L73" s="14" t="s">
        <v>36</v>
      </c>
      <c r="M73" s="14" t="s">
        <v>29</v>
      </c>
      <c r="N73" s="14" t="s">
        <v>29</v>
      </c>
      <c r="O73" s="14" t="s">
        <v>294</v>
      </c>
      <c r="P73" s="14" t="s">
        <v>31</v>
      </c>
      <c r="Q73" s="14" t="s">
        <v>29</v>
      </c>
      <c r="R73" s="16" t="str">
        <f>IF(AND(M73="",N73=""),"",
   IF(AND(M73&lt;&gt;"",N73&lt;&gt;""),
      IFERROR(VLOOKUP(M73,Tableau3[],2,FALSE),0) + IFERROR(VLOOKUP(N73,Tableau3[],2,FALSE),0),
      IF(M73&lt;&gt;"",
         IFERROR(VLOOKUP(M73,Tableau3[],2,FALSE),0),
         IFERROR(VLOOKUP(N73,Tableau3[],2,FALSE),0)
      )
   )
)</f>
        <v/>
      </c>
      <c r="S73" s="16" t="str">
        <f>IF(AND(M73="",N73=""),"",
   IF(AND(M73&lt;&gt;"",N73&lt;&gt;""),
      IFERROR(VLOOKUP(M73,Tableau6[],2,FALSE),0) + IFERROR(VLOOKUP(N73,Tableau6[],2,FALSE),0),
      IF(M73&lt;&gt;"",
         IFERROR(VLOOKUP(M73,Tableau6[],2,FALSE),0),
         IFERROR(VLOOKUP(N73,Tableau6[],2,FALSE),0)
      )
   )
)</f>
        <v/>
      </c>
    </row>
    <row r="74" spans="1:19">
      <c r="A74" s="18" t="s">
        <v>19</v>
      </c>
      <c r="B74" s="18" t="s">
        <v>20</v>
      </c>
      <c r="C74" s="18" t="s">
        <v>21</v>
      </c>
      <c r="D74" s="17" t="s">
        <v>131</v>
      </c>
      <c r="E74" s="10" t="str">
        <f xml:space="preserve"> VLOOKUP(D74,Tableau4[],2,FALSE)</f>
        <v>Jahwer Sellemi</v>
      </c>
      <c r="F74" s="18" t="s">
        <v>23</v>
      </c>
      <c r="G74" s="18" t="s">
        <v>295</v>
      </c>
      <c r="H74" s="19">
        <v>45797.621527777781</v>
      </c>
      <c r="I74" s="19">
        <v>45800.4</v>
      </c>
      <c r="J74" s="18" t="s">
        <v>296</v>
      </c>
      <c r="K74" s="18" t="s">
        <v>297</v>
      </c>
      <c r="L74" s="18" t="s">
        <v>29</v>
      </c>
      <c r="M74" s="18" t="s">
        <v>29</v>
      </c>
      <c r="N74" s="18" t="s">
        <v>29</v>
      </c>
      <c r="O74" s="18" t="s">
        <v>208</v>
      </c>
      <c r="P74" s="18" t="s">
        <v>31</v>
      </c>
      <c r="Q74" s="18" t="s">
        <v>29</v>
      </c>
      <c r="R74" s="12" t="str">
        <f>IF(AND(M74="",N74=""),"",
   IF(AND(M74&lt;&gt;"",N74&lt;&gt;""),
      IFERROR(VLOOKUP(M74,Tableau3[],2,FALSE),0) + IFERROR(VLOOKUP(N74,Tableau3[],2,FALSE),0),
      IF(M74&lt;&gt;"",
         IFERROR(VLOOKUP(M74,Tableau3[],2,FALSE),0),
         IFERROR(VLOOKUP(N74,Tableau3[],2,FALSE),0)
      )
   )
)</f>
        <v/>
      </c>
      <c r="S74" s="12" t="str">
        <f>IF(AND(M74="",N74=""),"",
   IF(AND(M74&lt;&gt;"",N74&lt;&gt;""),
      IFERROR(VLOOKUP(M74,Tableau6[],2,FALSE),0) + IFERROR(VLOOKUP(N74,Tableau6[],2,FALSE),0),
      IF(M74&lt;&gt;"",
         IFERROR(VLOOKUP(M74,Tableau6[],2,FALSE),0),
         IFERROR(VLOOKUP(N74,Tableau6[],2,FALSE),0)
      )
   )
)</f>
        <v/>
      </c>
    </row>
    <row r="75" spans="1:19">
      <c r="A75" s="14" t="s">
        <v>19</v>
      </c>
      <c r="B75" s="14" t="s">
        <v>20</v>
      </c>
      <c r="C75" s="14" t="s">
        <v>21</v>
      </c>
      <c r="D75" s="13" t="s">
        <v>131</v>
      </c>
      <c r="E75" s="10" t="str">
        <f xml:space="preserve"> VLOOKUP(D75,Tableau4[],2,FALSE)</f>
        <v>Jahwer Sellemi</v>
      </c>
      <c r="F75" s="14" t="s">
        <v>23</v>
      </c>
      <c r="G75" s="14" t="s">
        <v>298</v>
      </c>
      <c r="H75" s="15">
        <v>45797.629861111112</v>
      </c>
      <c r="I75" s="15">
        <v>45797.768055555556</v>
      </c>
      <c r="J75" s="14" t="s">
        <v>299</v>
      </c>
      <c r="K75" s="14" t="s">
        <v>300</v>
      </c>
      <c r="L75" s="14" t="s">
        <v>36</v>
      </c>
      <c r="M75" s="14" t="s">
        <v>103</v>
      </c>
      <c r="N75" s="14" t="s">
        <v>29</v>
      </c>
      <c r="O75" s="14" t="s">
        <v>30</v>
      </c>
      <c r="P75" s="14" t="s">
        <v>31</v>
      </c>
      <c r="Q75" s="14" t="s">
        <v>29</v>
      </c>
      <c r="R75" s="16">
        <f>IF(AND(M75="",N75=""),"",
   IF(AND(M75&lt;&gt;"",N75&lt;&gt;""),
      IFERROR(VLOOKUP(M75,Tableau3[],2,FALSE),0) + IFERROR(VLOOKUP(N75,Tableau3[],2,FALSE),0),
      IF(M75&lt;&gt;"",
         IFERROR(VLOOKUP(M75,Tableau3[],2,FALSE),0),
         IFERROR(VLOOKUP(N75,Tableau3[],2,FALSE),0)
      )
   )
)</f>
        <v>176.12</v>
      </c>
      <c r="S75" s="16">
        <f>IF(AND(M75="",N75=""),"",
   IF(AND(M75&lt;&gt;"",N75&lt;&gt;""),
      IFERROR(VLOOKUP(M75,Tableau6[],2,FALSE),0) + IFERROR(VLOOKUP(N75,Tableau6[],2,FALSE),0),
      IF(M75&lt;&gt;"",
         IFERROR(VLOOKUP(M75,Tableau6[],2,FALSE),0),
         IFERROR(VLOOKUP(N75,Tableau6[],2,FALSE),0)
      )
   )
)</f>
        <v>105.67</v>
      </c>
    </row>
    <row r="76" spans="1:19">
      <c r="A76" s="18" t="s">
        <v>19</v>
      </c>
      <c r="B76" s="18" t="s">
        <v>51</v>
      </c>
      <c r="C76" s="18" t="s">
        <v>21</v>
      </c>
      <c r="D76" s="17" t="s">
        <v>131</v>
      </c>
      <c r="E76" s="10" t="str">
        <f xml:space="preserve"> VLOOKUP(D76,Tableau4[],2,FALSE)</f>
        <v>Jahwer Sellemi</v>
      </c>
      <c r="F76" s="18" t="s">
        <v>23</v>
      </c>
      <c r="G76" s="18" t="s">
        <v>301</v>
      </c>
      <c r="H76" s="19">
        <v>45795.044444444444</v>
      </c>
      <c r="I76" s="19">
        <v>45800.4</v>
      </c>
      <c r="J76" s="18" t="s">
        <v>302</v>
      </c>
      <c r="K76" s="18" t="s">
        <v>303</v>
      </c>
      <c r="L76" s="18" t="s">
        <v>36</v>
      </c>
      <c r="M76" s="18" t="s">
        <v>29</v>
      </c>
      <c r="N76" s="18" t="s">
        <v>29</v>
      </c>
      <c r="O76" s="18" t="s">
        <v>191</v>
      </c>
      <c r="P76" s="18" t="s">
        <v>31</v>
      </c>
      <c r="Q76" s="18" t="s">
        <v>29</v>
      </c>
      <c r="R76" s="12" t="str">
        <f>IF(AND(M76="",N76=""),"",
   IF(AND(M76&lt;&gt;"",N76&lt;&gt;""),
      IFERROR(VLOOKUP(M76,Tableau3[],2,FALSE),0) + IFERROR(VLOOKUP(N76,Tableau3[],2,FALSE),0),
      IF(M76&lt;&gt;"",
         IFERROR(VLOOKUP(M76,Tableau3[],2,FALSE),0),
         IFERROR(VLOOKUP(N76,Tableau3[],2,FALSE),0)
      )
   )
)</f>
        <v/>
      </c>
      <c r="S76" s="12" t="str">
        <f>IF(AND(M76="",N76=""),"",
   IF(AND(M76&lt;&gt;"",N76&lt;&gt;""),
      IFERROR(VLOOKUP(M76,Tableau6[],2,FALSE),0) + IFERROR(VLOOKUP(N76,Tableau6[],2,FALSE),0),
      IF(M76&lt;&gt;"",
         IFERROR(VLOOKUP(M76,Tableau6[],2,FALSE),0),
         IFERROR(VLOOKUP(N76,Tableau6[],2,FALSE),0)
      )
   )
)</f>
        <v/>
      </c>
    </row>
    <row r="77" spans="1:19">
      <c r="A77" s="14" t="s">
        <v>19</v>
      </c>
      <c r="B77" s="14" t="s">
        <v>51</v>
      </c>
      <c r="C77" s="14" t="s">
        <v>21</v>
      </c>
      <c r="D77" s="13" t="s">
        <v>131</v>
      </c>
      <c r="E77" s="10" t="str">
        <f xml:space="preserve"> VLOOKUP(D77,Tableau4[],2,FALSE)</f>
        <v>Jahwer Sellemi</v>
      </c>
      <c r="F77" s="14" t="s">
        <v>304</v>
      </c>
      <c r="G77" s="14" t="s">
        <v>305</v>
      </c>
      <c r="H77" s="15">
        <v>45795.619444444441</v>
      </c>
      <c r="I77" s="15">
        <v>45797.582638888889</v>
      </c>
      <c r="J77" s="14" t="s">
        <v>306</v>
      </c>
      <c r="K77" s="14" t="s">
        <v>307</v>
      </c>
      <c r="L77" s="14" t="s">
        <v>36</v>
      </c>
      <c r="M77" s="14" t="s">
        <v>48</v>
      </c>
      <c r="N77" s="14" t="s">
        <v>29</v>
      </c>
      <c r="O77" s="14" t="s">
        <v>30</v>
      </c>
      <c r="P77" s="14" t="s">
        <v>31</v>
      </c>
      <c r="Q77" s="14" t="s">
        <v>29</v>
      </c>
      <c r="R77" s="16">
        <f>IF(AND(M77="",N77=""),"",
   IF(AND(M77&lt;&gt;"",N77&lt;&gt;""),
      IFERROR(VLOOKUP(M77,Tableau3[],2,FALSE),0) + IFERROR(VLOOKUP(N77,Tableau3[],2,FALSE),0),
      IF(M77&lt;&gt;"",
         IFERROR(VLOOKUP(M77,Tableau3[],2,FALSE),0),
         IFERROR(VLOOKUP(N77,Tableau3[],2,FALSE),0)
      )
   )
)</f>
        <v>288.77</v>
      </c>
      <c r="S77" s="16">
        <f>IF(AND(M77="",N77=""),"",
   IF(AND(M77&lt;&gt;"",N77&lt;&gt;""),
      IFERROR(VLOOKUP(M77,Tableau6[],2,FALSE),0) + IFERROR(VLOOKUP(N77,Tableau6[],2,FALSE),0),
      IF(M77&lt;&gt;"",
         IFERROR(VLOOKUP(M77,Tableau6[],2,FALSE),0),
         IFERROR(VLOOKUP(N77,Tableau6[],2,FALSE),0)
      )
   )
)</f>
        <v>173.26</v>
      </c>
    </row>
    <row r="78" spans="1:19">
      <c r="A78" s="18" t="s">
        <v>19</v>
      </c>
      <c r="B78" s="18" t="s">
        <v>20</v>
      </c>
      <c r="C78" s="18" t="s">
        <v>21</v>
      </c>
      <c r="D78" s="17" t="s">
        <v>131</v>
      </c>
      <c r="E78" s="10" t="str">
        <f xml:space="preserve"> VLOOKUP(D78,Tableau4[],2,FALSE)</f>
        <v>Jahwer Sellemi</v>
      </c>
      <c r="F78" s="18" t="s">
        <v>23</v>
      </c>
      <c r="G78" s="18" t="s">
        <v>308</v>
      </c>
      <c r="H78" s="19">
        <v>45797.025000000001</v>
      </c>
      <c r="I78" s="19">
        <v>45797.768055555556</v>
      </c>
      <c r="J78" s="18" t="s">
        <v>309</v>
      </c>
      <c r="K78" s="18" t="s">
        <v>310</v>
      </c>
      <c r="L78" s="18" t="s">
        <v>36</v>
      </c>
      <c r="M78" s="18" t="s">
        <v>103</v>
      </c>
      <c r="N78" s="18" t="s">
        <v>29</v>
      </c>
      <c r="O78" s="18" t="s">
        <v>30</v>
      </c>
      <c r="P78" s="18" t="s">
        <v>31</v>
      </c>
      <c r="Q78" s="18" t="s">
        <v>29</v>
      </c>
      <c r="R78" s="12">
        <f>IF(AND(M78="",N78=""),"",
   IF(AND(M78&lt;&gt;"",N78&lt;&gt;""),
      IFERROR(VLOOKUP(M78,Tableau3[],2,FALSE),0) + IFERROR(VLOOKUP(N78,Tableau3[],2,FALSE),0),
      IF(M78&lt;&gt;"",
         IFERROR(VLOOKUP(M78,Tableau3[],2,FALSE),0),
         IFERROR(VLOOKUP(N78,Tableau3[],2,FALSE),0)
      )
   )
)</f>
        <v>176.12</v>
      </c>
      <c r="S78" s="12">
        <f>IF(AND(M78="",N78=""),"",
   IF(AND(M78&lt;&gt;"",N78&lt;&gt;""),
      IFERROR(VLOOKUP(M78,Tableau6[],2,FALSE),0) + IFERROR(VLOOKUP(N78,Tableau6[],2,FALSE),0),
      IF(M78&lt;&gt;"",
         IFERROR(VLOOKUP(M78,Tableau6[],2,FALSE),0),
         IFERROR(VLOOKUP(N78,Tableau6[],2,FALSE),0)
      )
   )
)</f>
        <v>105.67</v>
      </c>
    </row>
    <row r="79" spans="1:19">
      <c r="A79" s="14" t="s">
        <v>19</v>
      </c>
      <c r="B79" s="14" t="s">
        <v>51</v>
      </c>
      <c r="C79" s="14" t="s">
        <v>21</v>
      </c>
      <c r="D79" s="13" t="s">
        <v>131</v>
      </c>
      <c r="E79" s="10" t="str">
        <f xml:space="preserve"> VLOOKUP(D79,Tableau4[],2,FALSE)</f>
        <v>Jahwer Sellemi</v>
      </c>
      <c r="F79" s="14" t="s">
        <v>23</v>
      </c>
      <c r="G79" s="14" t="s">
        <v>311</v>
      </c>
      <c r="H79" s="15">
        <v>45799.96597222222</v>
      </c>
      <c r="I79" s="15">
        <v>45800.4</v>
      </c>
      <c r="J79" s="14" t="s">
        <v>312</v>
      </c>
      <c r="K79" s="14" t="s">
        <v>313</v>
      </c>
      <c r="L79" s="14" t="s">
        <v>36</v>
      </c>
      <c r="M79" s="14" t="s">
        <v>103</v>
      </c>
      <c r="N79" s="14" t="s">
        <v>29</v>
      </c>
      <c r="O79" s="14" t="s">
        <v>30</v>
      </c>
      <c r="P79" s="14" t="s">
        <v>31</v>
      </c>
      <c r="Q79" s="14" t="s">
        <v>29</v>
      </c>
      <c r="R79" s="16">
        <f>IF(AND(M79="",N79=""),"",
   IF(AND(M79&lt;&gt;"",N79&lt;&gt;""),
      IFERROR(VLOOKUP(M79,Tableau3[],2,FALSE),0) + IFERROR(VLOOKUP(N79,Tableau3[],2,FALSE),0),
      IF(M79&lt;&gt;"",
         IFERROR(VLOOKUP(M79,Tableau3[],2,FALSE),0),
         IFERROR(VLOOKUP(N79,Tableau3[],2,FALSE),0)
      )
   )
)</f>
        <v>176.12</v>
      </c>
      <c r="S79" s="16">
        <f>IF(AND(M79="",N79=""),"",
   IF(AND(M79&lt;&gt;"",N79&lt;&gt;""),
      IFERROR(VLOOKUP(M79,Tableau6[],2,FALSE),0) + IFERROR(VLOOKUP(N79,Tableau6[],2,FALSE),0),
      IF(M79&lt;&gt;"",
         IFERROR(VLOOKUP(M79,Tableau6[],2,FALSE),0),
         IFERROR(VLOOKUP(N79,Tableau6[],2,FALSE),0)
      )
   )
)</f>
        <v>105.67</v>
      </c>
    </row>
    <row r="80" spans="1:19">
      <c r="A80" s="18" t="s">
        <v>19</v>
      </c>
      <c r="B80" s="18" t="s">
        <v>51</v>
      </c>
      <c r="C80" s="18" t="s">
        <v>21</v>
      </c>
      <c r="D80" s="17" t="s">
        <v>131</v>
      </c>
      <c r="E80" s="10" t="str">
        <f xml:space="preserve"> VLOOKUP(D80,Tableau4[],2,FALSE)</f>
        <v>Jahwer Sellemi</v>
      </c>
      <c r="F80" s="18" t="s">
        <v>23</v>
      </c>
      <c r="G80" s="18" t="s">
        <v>314</v>
      </c>
      <c r="H80" s="19">
        <v>45798.548611111109</v>
      </c>
      <c r="I80" s="19">
        <v>45800.4</v>
      </c>
      <c r="J80" s="18" t="s">
        <v>232</v>
      </c>
      <c r="K80" s="18" t="s">
        <v>233</v>
      </c>
      <c r="L80" s="18" t="s">
        <v>29</v>
      </c>
      <c r="M80" s="18" t="s">
        <v>29</v>
      </c>
      <c r="N80" s="18" t="s">
        <v>29</v>
      </c>
      <c r="O80" s="18" t="s">
        <v>208</v>
      </c>
      <c r="P80" s="18" t="s">
        <v>31</v>
      </c>
      <c r="Q80" s="18" t="s">
        <v>29</v>
      </c>
      <c r="R80" s="12" t="str">
        <f>IF(AND(M80="",N80=""),"",
   IF(AND(M80&lt;&gt;"",N80&lt;&gt;""),
      IFERROR(VLOOKUP(M80,Tableau3[],2,FALSE),0) + IFERROR(VLOOKUP(N80,Tableau3[],2,FALSE),0),
      IF(M80&lt;&gt;"",
         IFERROR(VLOOKUP(M80,Tableau3[],2,FALSE),0),
         IFERROR(VLOOKUP(N80,Tableau3[],2,FALSE),0)
      )
   )
)</f>
        <v/>
      </c>
      <c r="S80" s="12" t="str">
        <f>IF(AND(M80="",N80=""),"",
   IF(AND(M80&lt;&gt;"",N80&lt;&gt;""),
      IFERROR(VLOOKUP(M80,Tableau6[],2,FALSE),0) + IFERROR(VLOOKUP(N80,Tableau6[],2,FALSE),0),
      IF(M80&lt;&gt;"",
         IFERROR(VLOOKUP(M80,Tableau6[],2,FALSE),0),
         IFERROR(VLOOKUP(N80,Tableau6[],2,FALSE),0)
      )
   )
)</f>
        <v/>
      </c>
    </row>
    <row r="81" spans="1:19">
      <c r="A81" s="14" t="s">
        <v>19</v>
      </c>
      <c r="B81" s="14" t="s">
        <v>51</v>
      </c>
      <c r="C81" s="14" t="s">
        <v>21</v>
      </c>
      <c r="D81" s="13" t="s">
        <v>131</v>
      </c>
      <c r="E81" s="10" t="str">
        <f xml:space="preserve"> VLOOKUP(D81,Tableau4[],2,FALSE)</f>
        <v>Jahwer Sellemi</v>
      </c>
      <c r="F81" s="14" t="s">
        <v>23</v>
      </c>
      <c r="G81" s="14" t="s">
        <v>315</v>
      </c>
      <c r="H81" s="15">
        <v>45798.822222222225</v>
      </c>
      <c r="I81" s="15">
        <v>45799.706944444442</v>
      </c>
      <c r="J81" s="14" t="s">
        <v>316</v>
      </c>
      <c r="K81" s="14" t="s">
        <v>317</v>
      </c>
      <c r="L81" s="14" t="s">
        <v>36</v>
      </c>
      <c r="M81" s="14" t="s">
        <v>91</v>
      </c>
      <c r="N81" s="14" t="s">
        <v>77</v>
      </c>
      <c r="O81" s="14" t="s">
        <v>30</v>
      </c>
      <c r="P81" s="14" t="s">
        <v>31</v>
      </c>
      <c r="Q81" s="14" t="s">
        <v>29</v>
      </c>
      <c r="R81" s="16">
        <f>IF(AND(M81="",N81=""),"",
   IF(AND(M81&lt;&gt;"",N81&lt;&gt;""),
      IFERROR(VLOOKUP(M81,Tableau3[],2,FALSE),0) + IFERROR(VLOOKUP(N81,Tableau3[],2,FALSE),0),
      IF(M81&lt;&gt;"",
         IFERROR(VLOOKUP(M81,Tableau3[],2,FALSE),0),
         IFERROR(VLOOKUP(N81,Tableau3[],2,FALSE),0)
      )
   )
)</f>
        <v>375.5</v>
      </c>
      <c r="S81" s="16">
        <f>IF(AND(M81="",N81=""),"",
   IF(AND(M81&lt;&gt;"",N81&lt;&gt;""),
      IFERROR(VLOOKUP(M81,Tableau6[],2,FALSE),0) + IFERROR(VLOOKUP(N81,Tableau6[],2,FALSE),0),
      IF(M81&lt;&gt;"",
         IFERROR(VLOOKUP(M81,Tableau6[],2,FALSE),0),
         IFERROR(VLOOKUP(N81,Tableau6[],2,FALSE),0)
      )
   )
)</f>
        <v>225.3</v>
      </c>
    </row>
    <row r="82" spans="1:19">
      <c r="A82" s="18" t="s">
        <v>19</v>
      </c>
      <c r="B82" s="18" t="s">
        <v>51</v>
      </c>
      <c r="C82" s="18" t="s">
        <v>21</v>
      </c>
      <c r="D82" s="17" t="s">
        <v>131</v>
      </c>
      <c r="E82" s="10" t="str">
        <f xml:space="preserve"> VLOOKUP(D82,Tableau4[],2,FALSE)</f>
        <v>Jahwer Sellemi</v>
      </c>
      <c r="F82" s="18" t="s">
        <v>23</v>
      </c>
      <c r="G82" s="18" t="s">
        <v>318</v>
      </c>
      <c r="H82" s="19">
        <v>45798.728472222225</v>
      </c>
      <c r="I82" s="19">
        <v>45798.945833333331</v>
      </c>
      <c r="J82" s="18" t="s">
        <v>319</v>
      </c>
      <c r="K82" s="18" t="s">
        <v>320</v>
      </c>
      <c r="L82" s="18" t="s">
        <v>36</v>
      </c>
      <c r="M82" s="18" t="s">
        <v>91</v>
      </c>
      <c r="N82" s="18" t="s">
        <v>77</v>
      </c>
      <c r="O82" s="18" t="s">
        <v>30</v>
      </c>
      <c r="P82" s="18" t="s">
        <v>31</v>
      </c>
      <c r="Q82" s="18" t="s">
        <v>29</v>
      </c>
      <c r="R82" s="12">
        <f>IF(AND(M82="",N82=""),"",
   IF(AND(M82&lt;&gt;"",N82&lt;&gt;""),
      IFERROR(VLOOKUP(M82,Tableau3[],2,FALSE),0) + IFERROR(VLOOKUP(N82,Tableau3[],2,FALSE),0),
      IF(M82&lt;&gt;"",
         IFERROR(VLOOKUP(M82,Tableau3[],2,FALSE),0),
         IFERROR(VLOOKUP(N82,Tableau3[],2,FALSE),0)
      )
   )
)</f>
        <v>375.5</v>
      </c>
      <c r="S82" s="12">
        <f>IF(AND(M82="",N82=""),"",
   IF(AND(M82&lt;&gt;"",N82&lt;&gt;""),
      IFERROR(VLOOKUP(M82,Tableau6[],2,FALSE),0) + IFERROR(VLOOKUP(N82,Tableau6[],2,FALSE),0),
      IF(M82&lt;&gt;"",
         IFERROR(VLOOKUP(M82,Tableau6[],2,FALSE),0),
         IFERROR(VLOOKUP(N82,Tableau6[],2,FALSE),0)
      )
   )
)</f>
        <v>225.3</v>
      </c>
    </row>
    <row r="83" spans="1:19">
      <c r="A83" s="14" t="s">
        <v>19</v>
      </c>
      <c r="B83" s="14" t="s">
        <v>51</v>
      </c>
      <c r="C83" s="14" t="s">
        <v>21</v>
      </c>
      <c r="D83" s="13" t="s">
        <v>131</v>
      </c>
      <c r="E83" s="10" t="str">
        <f xml:space="preserve"> VLOOKUP(D83,Tableau4[],2,FALSE)</f>
        <v>Jahwer Sellemi</v>
      </c>
      <c r="F83" s="14" t="s">
        <v>23</v>
      </c>
      <c r="G83" s="14" t="s">
        <v>321</v>
      </c>
      <c r="H83" s="15">
        <v>45799.666666666664</v>
      </c>
      <c r="I83" s="15">
        <v>45800.4</v>
      </c>
      <c r="J83" s="14" t="s">
        <v>322</v>
      </c>
      <c r="K83" s="14" t="s">
        <v>323</v>
      </c>
      <c r="L83" s="14" t="s">
        <v>36</v>
      </c>
      <c r="M83" s="14" t="s">
        <v>91</v>
      </c>
      <c r="N83" s="14" t="s">
        <v>29</v>
      </c>
      <c r="O83" s="14" t="s">
        <v>324</v>
      </c>
      <c r="P83" s="14" t="s">
        <v>31</v>
      </c>
      <c r="Q83" s="14" t="s">
        <v>29</v>
      </c>
      <c r="R83" s="16">
        <f>IF(AND(M83="",N83=""),"",
   IF(AND(M83&lt;&gt;"",N83&lt;&gt;""),
      IFERROR(VLOOKUP(M83,Tableau3[],2,FALSE),0) + IFERROR(VLOOKUP(N83,Tableau3[],2,FALSE),0),
      IF(M83&lt;&gt;"",
         IFERROR(VLOOKUP(M83,Tableau3[],2,FALSE),0),
         IFERROR(VLOOKUP(N83,Tableau3[],2,FALSE),0)
      )
   )
)</f>
        <v>201.3</v>
      </c>
      <c r="S83" s="16">
        <f>IF(AND(M83="",N83=""),"",
   IF(AND(M83&lt;&gt;"",N83&lt;&gt;""),
      IFERROR(VLOOKUP(M83,Tableau6[],2,FALSE),0) + IFERROR(VLOOKUP(N83,Tableau6[],2,FALSE),0),
      IF(M83&lt;&gt;"",
         IFERROR(VLOOKUP(M83,Tableau6[],2,FALSE),0),
         IFERROR(VLOOKUP(N83,Tableau6[],2,FALSE),0)
      )
   )
)</f>
        <v>120.78</v>
      </c>
    </row>
    <row r="84" spans="1:19">
      <c r="A84" s="18" t="s">
        <v>19</v>
      </c>
      <c r="B84" s="18" t="s">
        <v>51</v>
      </c>
      <c r="C84" s="18" t="s">
        <v>21</v>
      </c>
      <c r="D84" s="17" t="s">
        <v>131</v>
      </c>
      <c r="E84" s="10" t="str">
        <f xml:space="preserve"> VLOOKUP(D84,Tableau4[],2,FALSE)</f>
        <v>Jahwer Sellemi</v>
      </c>
      <c r="F84" s="18" t="s">
        <v>23</v>
      </c>
      <c r="G84" s="18" t="s">
        <v>325</v>
      </c>
      <c r="H84" s="19">
        <v>45798.084027777775</v>
      </c>
      <c r="I84" s="19">
        <v>45798.657638888886</v>
      </c>
      <c r="J84" s="18" t="s">
        <v>326</v>
      </c>
      <c r="K84" s="18" t="s">
        <v>327</v>
      </c>
      <c r="L84" s="18" t="s">
        <v>36</v>
      </c>
      <c r="M84" s="18" t="s">
        <v>48</v>
      </c>
      <c r="N84" s="18" t="s">
        <v>29</v>
      </c>
      <c r="O84" s="18" t="s">
        <v>30</v>
      </c>
      <c r="P84" s="18" t="s">
        <v>31</v>
      </c>
      <c r="Q84" s="18" t="s">
        <v>29</v>
      </c>
      <c r="R84" s="12">
        <f>IF(AND(M84="",N84=""),"",
   IF(AND(M84&lt;&gt;"",N84&lt;&gt;""),
      IFERROR(VLOOKUP(M84,Tableau3[],2,FALSE),0) + IFERROR(VLOOKUP(N84,Tableau3[],2,FALSE),0),
      IF(M84&lt;&gt;"",
         IFERROR(VLOOKUP(M84,Tableau3[],2,FALSE),0),
         IFERROR(VLOOKUP(N84,Tableau3[],2,FALSE),0)
      )
   )
)</f>
        <v>288.77</v>
      </c>
      <c r="S84" s="12">
        <f>IF(AND(M84="",N84=""),"",
   IF(AND(M84&lt;&gt;"",N84&lt;&gt;""),
      IFERROR(VLOOKUP(M84,Tableau6[],2,FALSE),0) + IFERROR(VLOOKUP(N84,Tableau6[],2,FALSE),0),
      IF(M84&lt;&gt;"",
         IFERROR(VLOOKUP(M84,Tableau6[],2,FALSE),0),
         IFERROR(VLOOKUP(N84,Tableau6[],2,FALSE),0)
      )
   )
)</f>
        <v>173.26</v>
      </c>
    </row>
    <row r="85" spans="1:19">
      <c r="A85" s="14" t="s">
        <v>19</v>
      </c>
      <c r="B85" s="14" t="s">
        <v>20</v>
      </c>
      <c r="C85" s="14" t="s">
        <v>21</v>
      </c>
      <c r="D85" s="13" t="s">
        <v>131</v>
      </c>
      <c r="E85" s="10" t="str">
        <f xml:space="preserve"> VLOOKUP(D85,Tableau4[],2,FALSE)</f>
        <v>Jahwer Sellemi</v>
      </c>
      <c r="F85" s="14" t="s">
        <v>23</v>
      </c>
      <c r="G85" s="14" t="s">
        <v>328</v>
      </c>
      <c r="H85" s="15">
        <v>45799.972916666666</v>
      </c>
      <c r="I85" s="15">
        <v>45800.4</v>
      </c>
      <c r="J85" s="14" t="s">
        <v>329</v>
      </c>
      <c r="K85" s="14" t="s">
        <v>330</v>
      </c>
      <c r="L85" s="14" t="s">
        <v>36</v>
      </c>
      <c r="M85" s="14" t="s">
        <v>29</v>
      </c>
      <c r="N85" s="14" t="s">
        <v>29</v>
      </c>
      <c r="O85" s="14" t="s">
        <v>274</v>
      </c>
      <c r="P85" s="14" t="s">
        <v>31</v>
      </c>
      <c r="Q85" s="14" t="s">
        <v>29</v>
      </c>
      <c r="R85" s="16" t="str">
        <f>IF(AND(M85="",N85=""),"",
   IF(AND(M85&lt;&gt;"",N85&lt;&gt;""),
      IFERROR(VLOOKUP(M85,Tableau3[],2,FALSE),0) + IFERROR(VLOOKUP(N85,Tableau3[],2,FALSE),0),
      IF(M85&lt;&gt;"",
         IFERROR(VLOOKUP(M85,Tableau3[],2,FALSE),0),
         IFERROR(VLOOKUP(N85,Tableau3[],2,FALSE),0)
      )
   )
)</f>
        <v/>
      </c>
      <c r="S85" s="16" t="str">
        <f>IF(AND(M85="",N85=""),"",
   IF(AND(M85&lt;&gt;"",N85&lt;&gt;""),
      IFERROR(VLOOKUP(M85,Tableau6[],2,FALSE),0) + IFERROR(VLOOKUP(N85,Tableau6[],2,FALSE),0),
      IF(M85&lt;&gt;"",
         IFERROR(VLOOKUP(M85,Tableau6[],2,FALSE),0),
         IFERROR(VLOOKUP(N85,Tableau6[],2,FALSE),0)
      )
   )
)</f>
        <v/>
      </c>
    </row>
    <row r="86" spans="1:19">
      <c r="A86" s="18" t="s">
        <v>19</v>
      </c>
      <c r="B86" s="18" t="s">
        <v>20</v>
      </c>
      <c r="C86" s="18" t="s">
        <v>21</v>
      </c>
      <c r="D86" s="17" t="s">
        <v>131</v>
      </c>
      <c r="E86" s="10" t="str">
        <f xml:space="preserve"> VLOOKUP(D86,Tableau4[],2,FALSE)</f>
        <v>Jahwer Sellemi</v>
      </c>
      <c r="F86" s="18" t="s">
        <v>209</v>
      </c>
      <c r="G86" s="18" t="s">
        <v>331</v>
      </c>
      <c r="H86" s="19">
        <v>45799.972916666666</v>
      </c>
      <c r="I86" s="19">
        <v>45800.4</v>
      </c>
      <c r="J86" s="18" t="s">
        <v>332</v>
      </c>
      <c r="K86" s="18" t="s">
        <v>333</v>
      </c>
      <c r="L86" s="18"/>
      <c r="M86" s="18" t="s">
        <v>29</v>
      </c>
      <c r="N86" s="18" t="s">
        <v>29</v>
      </c>
      <c r="O86" s="18" t="s">
        <v>208</v>
      </c>
      <c r="P86" s="18" t="s">
        <v>31</v>
      </c>
      <c r="Q86" s="18" t="s">
        <v>29</v>
      </c>
      <c r="R86" s="12" t="str">
        <f>IF(AND(M86="",N86=""),"",
   IF(AND(M86&lt;&gt;"",N86&lt;&gt;""),
      IFERROR(VLOOKUP(M86,Tableau3[],2,FALSE),0) + IFERROR(VLOOKUP(N86,Tableau3[],2,FALSE),0),
      IF(M86&lt;&gt;"",
         IFERROR(VLOOKUP(M86,Tableau3[],2,FALSE),0),
         IFERROR(VLOOKUP(N86,Tableau3[],2,FALSE),0)
      )
   )
)</f>
        <v/>
      </c>
      <c r="S86" s="12" t="str">
        <f>IF(AND(M86="",N86=""),"",
   IF(AND(M86&lt;&gt;"",N86&lt;&gt;""),
      IFERROR(VLOOKUP(M86,Tableau6[],2,FALSE),0) + IFERROR(VLOOKUP(N86,Tableau6[],2,FALSE),0),
      IF(M86&lt;&gt;"",
         IFERROR(VLOOKUP(M86,Tableau6[],2,FALSE),0),
         IFERROR(VLOOKUP(N86,Tableau6[],2,FALSE),0)
      )
   )
)</f>
        <v/>
      </c>
    </row>
    <row r="87" spans="1:19">
      <c r="A87" s="14" t="s">
        <v>19</v>
      </c>
      <c r="B87" s="14" t="s">
        <v>20</v>
      </c>
      <c r="C87" s="14" t="s">
        <v>21</v>
      </c>
      <c r="D87" s="13" t="s">
        <v>131</v>
      </c>
      <c r="E87" s="10" t="str">
        <f xml:space="preserve"> VLOOKUP(D87,Tableau4[],2,FALSE)</f>
        <v>Jahwer Sellemi</v>
      </c>
      <c r="F87" s="14" t="s">
        <v>209</v>
      </c>
      <c r="G87" s="14" t="s">
        <v>334</v>
      </c>
      <c r="H87" s="15">
        <v>45799.915277777778</v>
      </c>
      <c r="I87" s="15">
        <v>45800.4</v>
      </c>
      <c r="J87" s="14" t="s">
        <v>335</v>
      </c>
      <c r="K87" s="14" t="s">
        <v>336</v>
      </c>
      <c r="L87" s="14"/>
      <c r="M87" s="14" t="s">
        <v>29</v>
      </c>
      <c r="N87" s="14" t="s">
        <v>29</v>
      </c>
      <c r="O87" s="14" t="s">
        <v>30</v>
      </c>
      <c r="P87" s="14" t="s">
        <v>31</v>
      </c>
      <c r="Q87" s="14" t="s">
        <v>29</v>
      </c>
      <c r="R87" s="16" t="str">
        <f>IF(AND(M87="",N87=""),"",
   IF(AND(M87&lt;&gt;"",N87&lt;&gt;""),
      IFERROR(VLOOKUP(M87,Tableau3[],2,FALSE),0) + IFERROR(VLOOKUP(N87,Tableau3[],2,FALSE),0),
      IF(M87&lt;&gt;"",
         IFERROR(VLOOKUP(M87,Tableau3[],2,FALSE),0),
         IFERROR(VLOOKUP(N87,Tableau3[],2,FALSE),0)
      )
   )
)</f>
        <v/>
      </c>
      <c r="S87" s="16" t="str">
        <f>IF(AND(M87="",N87=""),"",
   IF(AND(M87&lt;&gt;"",N87&lt;&gt;""),
      IFERROR(VLOOKUP(M87,Tableau6[],2,FALSE),0) + IFERROR(VLOOKUP(N87,Tableau6[],2,FALSE),0),
      IF(M87&lt;&gt;"",
         IFERROR(VLOOKUP(M87,Tableau6[],2,FALSE),0),
         IFERROR(VLOOKUP(N87,Tableau6[],2,FALSE),0)
      )
   )
)</f>
        <v/>
      </c>
    </row>
    <row r="88" spans="1:19">
      <c r="A88" s="18" t="s">
        <v>19</v>
      </c>
      <c r="B88" s="18" t="s">
        <v>20</v>
      </c>
      <c r="C88" s="18" t="s">
        <v>21</v>
      </c>
      <c r="D88" s="17" t="s">
        <v>131</v>
      </c>
      <c r="E88" s="10" t="str">
        <f xml:space="preserve"> VLOOKUP(D88,Tableau4[],2,FALSE)</f>
        <v>Jahwer Sellemi</v>
      </c>
      <c r="F88" s="18" t="s">
        <v>23</v>
      </c>
      <c r="G88" s="18" t="s">
        <v>337</v>
      </c>
      <c r="H88" s="19">
        <v>45800.041666666664</v>
      </c>
      <c r="I88" s="19">
        <v>45800.4</v>
      </c>
      <c r="J88" s="18" t="s">
        <v>338</v>
      </c>
      <c r="K88" s="18" t="s">
        <v>339</v>
      </c>
      <c r="L88" s="18" t="s">
        <v>36</v>
      </c>
      <c r="M88" s="18" t="s">
        <v>103</v>
      </c>
      <c r="N88" s="18" t="s">
        <v>29</v>
      </c>
      <c r="O88" s="18" t="s">
        <v>30</v>
      </c>
      <c r="P88" s="18" t="s">
        <v>31</v>
      </c>
      <c r="Q88" s="18" t="s">
        <v>29</v>
      </c>
      <c r="R88" s="12">
        <f>IF(AND(M88="",N88=""),"",
   IF(AND(M88&lt;&gt;"",N88&lt;&gt;""),
      IFERROR(VLOOKUP(M88,Tableau3[],2,FALSE),0) + IFERROR(VLOOKUP(N88,Tableau3[],2,FALSE),0),
      IF(M88&lt;&gt;"",
         IFERROR(VLOOKUP(M88,Tableau3[],2,FALSE),0),
         IFERROR(VLOOKUP(N88,Tableau3[],2,FALSE),0)
      )
   )
)</f>
        <v>176.12</v>
      </c>
      <c r="S88" s="12">
        <f>IF(AND(M88="",N88=""),"",
   IF(AND(M88&lt;&gt;"",N88&lt;&gt;""),
      IFERROR(VLOOKUP(M88,Tableau6[],2,FALSE),0) + IFERROR(VLOOKUP(N88,Tableau6[],2,FALSE),0),
      IF(M88&lt;&gt;"",
         IFERROR(VLOOKUP(M88,Tableau6[],2,FALSE),0),
         IFERROR(VLOOKUP(N88,Tableau6[],2,FALSE),0)
      )
   )
)</f>
        <v>105.67</v>
      </c>
    </row>
    <row r="89" spans="1:19">
      <c r="A89" s="14" t="s">
        <v>19</v>
      </c>
      <c r="B89" s="14" t="s">
        <v>51</v>
      </c>
      <c r="C89" s="14" t="s">
        <v>21</v>
      </c>
      <c r="D89" s="13" t="s">
        <v>71</v>
      </c>
      <c r="E89" s="10" t="str">
        <f xml:space="preserve"> VLOOKUP(D89,Tableau4[],2,FALSE)</f>
        <v>Sauvenel DAUTRUCHE</v>
      </c>
      <c r="F89" s="14" t="s">
        <v>23</v>
      </c>
      <c r="G89" s="14" t="s">
        <v>340</v>
      </c>
      <c r="H89" s="15">
        <v>45799.768750000003</v>
      </c>
      <c r="I89" s="15">
        <v>45800.4</v>
      </c>
      <c r="J89" s="14" t="s">
        <v>341</v>
      </c>
      <c r="K89" s="14" t="s">
        <v>342</v>
      </c>
      <c r="L89" s="14" t="s">
        <v>29</v>
      </c>
      <c r="M89" s="14" t="s">
        <v>29</v>
      </c>
      <c r="N89" s="14" t="s">
        <v>29</v>
      </c>
      <c r="O89" s="14" t="s">
        <v>274</v>
      </c>
      <c r="P89" s="14" t="s">
        <v>31</v>
      </c>
      <c r="Q89" s="14" t="s">
        <v>29</v>
      </c>
      <c r="R89" s="16" t="str">
        <f>IF(AND(M89="",N89=""),"",
   IF(AND(M89&lt;&gt;"",N89&lt;&gt;""),
      IFERROR(VLOOKUP(M89,Tableau3[],2,FALSE),0) + IFERROR(VLOOKUP(N89,Tableau3[],2,FALSE),0),
      IF(M89&lt;&gt;"",
         IFERROR(VLOOKUP(M89,Tableau3[],2,FALSE),0),
         IFERROR(VLOOKUP(N89,Tableau3[],2,FALSE),0)
      )
   )
)</f>
        <v/>
      </c>
      <c r="S89" s="16" t="str">
        <f>IF(AND(M89="",N89=""),"",
   IF(AND(M89&lt;&gt;"",N89&lt;&gt;""),
      IFERROR(VLOOKUP(M89,Tableau6[],2,FALSE),0) + IFERROR(VLOOKUP(N89,Tableau6[],2,FALSE),0),
      IF(M89&lt;&gt;"",
         IFERROR(VLOOKUP(M89,Tableau6[],2,FALSE),0),
         IFERROR(VLOOKUP(N89,Tableau6[],2,FALSE),0)
      )
   )
)</f>
        <v/>
      </c>
    </row>
    <row r="90" spans="1:19">
      <c r="A90" s="18" t="s">
        <v>19</v>
      </c>
      <c r="B90" s="18" t="s">
        <v>51</v>
      </c>
      <c r="C90" s="18" t="s">
        <v>21</v>
      </c>
      <c r="D90" s="17" t="s">
        <v>71</v>
      </c>
      <c r="E90" s="10" t="str">
        <f xml:space="preserve"> VLOOKUP(D90,Tableau4[],2,FALSE)</f>
        <v>Sauvenel DAUTRUCHE</v>
      </c>
      <c r="F90" s="18" t="s">
        <v>23</v>
      </c>
      <c r="G90" s="18" t="s">
        <v>343</v>
      </c>
      <c r="H90" s="19">
        <v>45799.797222222223</v>
      </c>
      <c r="I90" s="19">
        <v>45800.4</v>
      </c>
      <c r="J90" s="18" t="s">
        <v>344</v>
      </c>
      <c r="K90" s="18" t="s">
        <v>345</v>
      </c>
      <c r="L90" s="18" t="s">
        <v>36</v>
      </c>
      <c r="M90" s="18" t="s">
        <v>103</v>
      </c>
      <c r="N90" s="18" t="s">
        <v>29</v>
      </c>
      <c r="O90" s="18" t="s">
        <v>30</v>
      </c>
      <c r="P90" s="18" t="s">
        <v>31</v>
      </c>
      <c r="Q90" s="18" t="s">
        <v>29</v>
      </c>
      <c r="R90" s="12">
        <f>IF(AND(M90="",N90=""),"",
   IF(AND(M90&lt;&gt;"",N90&lt;&gt;""),
      IFERROR(VLOOKUP(M90,Tableau3[],2,FALSE),0) + IFERROR(VLOOKUP(N90,Tableau3[],2,FALSE),0),
      IF(M90&lt;&gt;"",
         IFERROR(VLOOKUP(M90,Tableau3[],2,FALSE),0),
         IFERROR(VLOOKUP(N90,Tableau3[],2,FALSE),0)
      )
   )
)</f>
        <v>176.12</v>
      </c>
      <c r="S90" s="12">
        <f>IF(AND(M90="",N90=""),"",
   IF(AND(M90&lt;&gt;"",N90&lt;&gt;""),
      IFERROR(VLOOKUP(M90,Tableau6[],2,FALSE),0) + IFERROR(VLOOKUP(N90,Tableau6[],2,FALSE),0),
      IF(M90&lt;&gt;"",
         IFERROR(VLOOKUP(M90,Tableau6[],2,FALSE),0),
         IFERROR(VLOOKUP(N90,Tableau6[],2,FALSE),0)
      )
   )
)</f>
        <v>105.67</v>
      </c>
    </row>
    <row r="91" spans="1:19">
      <c r="A91" s="14" t="s">
        <v>19</v>
      </c>
      <c r="B91" s="14" t="s">
        <v>51</v>
      </c>
      <c r="C91" s="14" t="s">
        <v>21</v>
      </c>
      <c r="D91" s="13" t="s">
        <v>71</v>
      </c>
      <c r="E91" s="10" t="str">
        <f xml:space="preserve"> VLOOKUP(D91,Tableau4[],2,FALSE)</f>
        <v>Sauvenel DAUTRUCHE</v>
      </c>
      <c r="F91" s="14" t="s">
        <v>23</v>
      </c>
      <c r="G91" s="14" t="s">
        <v>346</v>
      </c>
      <c r="H91" s="15">
        <v>45798.785416666666</v>
      </c>
      <c r="I91" s="15">
        <v>45800.4</v>
      </c>
      <c r="J91" s="14" t="s">
        <v>347</v>
      </c>
      <c r="K91" s="14" t="s">
        <v>348</v>
      </c>
      <c r="L91" s="14" t="s">
        <v>59</v>
      </c>
      <c r="M91" s="14" t="s">
        <v>29</v>
      </c>
      <c r="N91" s="14" t="s">
        <v>29</v>
      </c>
      <c r="O91" s="14" t="s">
        <v>208</v>
      </c>
      <c r="P91" s="14" t="s">
        <v>31</v>
      </c>
      <c r="Q91" s="14" t="s">
        <v>29</v>
      </c>
      <c r="R91" s="16" t="str">
        <f>IF(AND(M91="",N91=""),"",
   IF(AND(M91&lt;&gt;"",N91&lt;&gt;""),
      IFERROR(VLOOKUP(M91,Tableau3[],2,FALSE),0) + IFERROR(VLOOKUP(N91,Tableau3[],2,FALSE),0),
      IF(M91&lt;&gt;"",
         IFERROR(VLOOKUP(M91,Tableau3[],2,FALSE),0),
         IFERROR(VLOOKUP(N91,Tableau3[],2,FALSE),0)
      )
   )
)</f>
        <v/>
      </c>
      <c r="S91" s="16" t="str">
        <f>IF(AND(M91="",N91=""),"",
   IF(AND(M91&lt;&gt;"",N91&lt;&gt;""),
      IFERROR(VLOOKUP(M91,Tableau6[],2,FALSE),0) + IFERROR(VLOOKUP(N91,Tableau6[],2,FALSE),0),
      IF(M91&lt;&gt;"",
         IFERROR(VLOOKUP(M91,Tableau6[],2,FALSE),0),
         IFERROR(VLOOKUP(N91,Tableau6[],2,FALSE),0)
      )
   )
)</f>
        <v/>
      </c>
    </row>
    <row r="92" spans="1:19">
      <c r="A92" s="18" t="s">
        <v>19</v>
      </c>
      <c r="B92" s="18" t="s">
        <v>51</v>
      </c>
      <c r="C92" s="18" t="s">
        <v>21</v>
      </c>
      <c r="D92" s="17" t="s">
        <v>71</v>
      </c>
      <c r="E92" s="10" t="str">
        <f xml:space="preserve"> VLOOKUP(D92,Tableau4[],2,FALSE)</f>
        <v>Sauvenel DAUTRUCHE</v>
      </c>
      <c r="F92" s="18" t="s">
        <v>23</v>
      </c>
      <c r="G92" s="18" t="s">
        <v>349</v>
      </c>
      <c r="H92" s="19">
        <v>45755.686805555553</v>
      </c>
      <c r="I92" s="19">
        <v>45800.4</v>
      </c>
      <c r="J92" s="18" t="s">
        <v>350</v>
      </c>
      <c r="K92" s="18" t="s">
        <v>351</v>
      </c>
      <c r="L92" s="18" t="s">
        <v>36</v>
      </c>
      <c r="M92" s="18" t="s">
        <v>91</v>
      </c>
      <c r="N92" s="18" t="s">
        <v>29</v>
      </c>
      <c r="O92" s="18" t="s">
        <v>30</v>
      </c>
      <c r="P92" s="18" t="s">
        <v>31</v>
      </c>
      <c r="Q92" s="18" t="s">
        <v>29</v>
      </c>
      <c r="R92" s="12">
        <f>IF(AND(M92="",N92=""),"",
   IF(AND(M92&lt;&gt;"",N92&lt;&gt;""),
      IFERROR(VLOOKUP(M92,Tableau3[],2,FALSE),0) + IFERROR(VLOOKUP(N92,Tableau3[],2,FALSE),0),
      IF(M92&lt;&gt;"",
         IFERROR(VLOOKUP(M92,Tableau3[],2,FALSE),0),
         IFERROR(VLOOKUP(N92,Tableau3[],2,FALSE),0)
      )
   )
)</f>
        <v>201.3</v>
      </c>
      <c r="S92" s="12">
        <f>IF(AND(M92="",N92=""),"",
   IF(AND(M92&lt;&gt;"",N92&lt;&gt;""),
      IFERROR(VLOOKUP(M92,Tableau6[],2,FALSE),0) + IFERROR(VLOOKUP(N92,Tableau6[],2,FALSE),0),
      IF(M92&lt;&gt;"",
         IFERROR(VLOOKUP(M92,Tableau6[],2,FALSE),0),
         IFERROR(VLOOKUP(N92,Tableau6[],2,FALSE),0)
      )
   )
)</f>
        <v>120.78</v>
      </c>
    </row>
    <row r="93" spans="1:19">
      <c r="A93" s="14" t="s">
        <v>19</v>
      </c>
      <c r="B93" s="14" t="s">
        <v>51</v>
      </c>
      <c r="C93" s="14" t="s">
        <v>21</v>
      </c>
      <c r="D93" s="13" t="s">
        <v>71</v>
      </c>
      <c r="E93" s="10" t="str">
        <f xml:space="preserve"> VLOOKUP(D93,Tableau4[],2,FALSE)</f>
        <v>Sauvenel DAUTRUCHE</v>
      </c>
      <c r="F93" s="14" t="s">
        <v>23</v>
      </c>
      <c r="G93" s="14" t="s">
        <v>352</v>
      </c>
      <c r="H93" s="15">
        <v>45792.669444444444</v>
      </c>
      <c r="I93" s="15">
        <v>45793.38958333333</v>
      </c>
      <c r="J93" s="14" t="s">
        <v>353</v>
      </c>
      <c r="K93" s="14" t="s">
        <v>354</v>
      </c>
      <c r="L93" s="14" t="s">
        <v>36</v>
      </c>
      <c r="M93" s="14" t="s">
        <v>103</v>
      </c>
      <c r="N93" s="14" t="s">
        <v>29</v>
      </c>
      <c r="O93" s="14" t="s">
        <v>30</v>
      </c>
      <c r="P93" s="14" t="s">
        <v>31</v>
      </c>
      <c r="Q93" s="14" t="s">
        <v>29</v>
      </c>
      <c r="R93" s="16">
        <f>IF(AND(M93="",N93=""),"",
   IF(AND(M93&lt;&gt;"",N93&lt;&gt;""),
      IFERROR(VLOOKUP(M93,Tableau3[],2,FALSE),0) + IFERROR(VLOOKUP(N93,Tableau3[],2,FALSE),0),
      IF(M93&lt;&gt;"",
         IFERROR(VLOOKUP(M93,Tableau3[],2,FALSE),0),
         IFERROR(VLOOKUP(N93,Tableau3[],2,FALSE),0)
      )
   )
)</f>
        <v>176.12</v>
      </c>
      <c r="S93" s="16">
        <f>IF(AND(M93="",N93=""),"",
   IF(AND(M93&lt;&gt;"",N93&lt;&gt;""),
      IFERROR(VLOOKUP(M93,Tableau6[],2,FALSE),0) + IFERROR(VLOOKUP(N93,Tableau6[],2,FALSE),0),
      IF(M93&lt;&gt;"",
         IFERROR(VLOOKUP(M93,Tableau6[],2,FALSE),0),
         IFERROR(VLOOKUP(N93,Tableau6[],2,FALSE),0)
      )
   )
)</f>
        <v>105.67</v>
      </c>
    </row>
    <row r="94" spans="1:19">
      <c r="A94" s="18" t="s">
        <v>19</v>
      </c>
      <c r="B94" s="18" t="s">
        <v>51</v>
      </c>
      <c r="C94" s="18" t="s">
        <v>21</v>
      </c>
      <c r="D94" s="17" t="s">
        <v>71</v>
      </c>
      <c r="E94" s="10" t="str">
        <f xml:space="preserve"> VLOOKUP(D94,Tableau4[],2,FALSE)</f>
        <v>Sauvenel DAUTRUCHE</v>
      </c>
      <c r="F94" s="18" t="s">
        <v>23</v>
      </c>
      <c r="G94" s="18" t="s">
        <v>355</v>
      </c>
      <c r="H94" s="19">
        <v>45799.769444444442</v>
      </c>
      <c r="I94" s="19">
        <v>45800.4</v>
      </c>
      <c r="J94" s="18" t="s">
        <v>356</v>
      </c>
      <c r="K94" s="18" t="s">
        <v>357</v>
      </c>
      <c r="L94" s="18" t="s">
        <v>29</v>
      </c>
      <c r="M94" s="18" t="s">
        <v>29</v>
      </c>
      <c r="N94" s="18" t="s">
        <v>29</v>
      </c>
      <c r="O94" s="18" t="s">
        <v>208</v>
      </c>
      <c r="P94" s="18" t="s">
        <v>31</v>
      </c>
      <c r="Q94" s="18" t="s">
        <v>29</v>
      </c>
      <c r="R94" s="12" t="str">
        <f>IF(AND(M94="",N94=""),"",
   IF(AND(M94&lt;&gt;"",N94&lt;&gt;""),
      IFERROR(VLOOKUP(M94,Tableau3[],2,FALSE),0) + IFERROR(VLOOKUP(N94,Tableau3[],2,FALSE),0),
      IF(M94&lt;&gt;"",
         IFERROR(VLOOKUP(M94,Tableau3[],2,FALSE),0),
         IFERROR(VLOOKUP(N94,Tableau3[],2,FALSE),0)
      )
   )
)</f>
        <v/>
      </c>
      <c r="S94" s="12" t="str">
        <f>IF(AND(M94="",N94=""),"",
   IF(AND(M94&lt;&gt;"",N94&lt;&gt;""),
      IFERROR(VLOOKUP(M94,Tableau6[],2,FALSE),0) + IFERROR(VLOOKUP(N94,Tableau6[],2,FALSE),0),
      IF(M94&lt;&gt;"",
         IFERROR(VLOOKUP(M94,Tableau6[],2,FALSE),0),
         IFERROR(VLOOKUP(N94,Tableau6[],2,FALSE),0)
      )
   )
)</f>
        <v/>
      </c>
    </row>
    <row r="95" spans="1:19">
      <c r="A95" s="14" t="s">
        <v>19</v>
      </c>
      <c r="B95" s="14" t="s">
        <v>51</v>
      </c>
      <c r="C95" s="14" t="s">
        <v>21</v>
      </c>
      <c r="D95" s="13" t="s">
        <v>71</v>
      </c>
      <c r="E95" s="10" t="str">
        <f xml:space="preserve"> VLOOKUP(D95,Tableau4[],2,FALSE)</f>
        <v>Sauvenel DAUTRUCHE</v>
      </c>
      <c r="F95" s="14" t="s">
        <v>23</v>
      </c>
      <c r="G95" s="14" t="s">
        <v>358</v>
      </c>
      <c r="H95" s="15">
        <v>45791.654861111114</v>
      </c>
      <c r="I95" s="15">
        <v>45792.917361111111</v>
      </c>
      <c r="J95" s="14" t="s">
        <v>359</v>
      </c>
      <c r="K95" s="14" t="s">
        <v>360</v>
      </c>
      <c r="L95" s="14" t="s">
        <v>36</v>
      </c>
      <c r="M95" s="14" t="s">
        <v>103</v>
      </c>
      <c r="N95" s="14" t="s">
        <v>29</v>
      </c>
      <c r="O95" s="14" t="s">
        <v>30</v>
      </c>
      <c r="P95" s="14" t="s">
        <v>31</v>
      </c>
      <c r="Q95" s="14" t="s">
        <v>29</v>
      </c>
      <c r="R95" s="16">
        <f>IF(AND(M95="",N95=""),"",
   IF(AND(M95&lt;&gt;"",N95&lt;&gt;""),
      IFERROR(VLOOKUP(M95,Tableau3[],2,FALSE),0) + IFERROR(VLOOKUP(N95,Tableau3[],2,FALSE),0),
      IF(M95&lt;&gt;"",
         IFERROR(VLOOKUP(M95,Tableau3[],2,FALSE),0),
         IFERROR(VLOOKUP(N95,Tableau3[],2,FALSE),0)
      )
   )
)</f>
        <v>176.12</v>
      </c>
      <c r="S95" s="16">
        <f>IF(AND(M95="",N95=""),"",
   IF(AND(M95&lt;&gt;"",N95&lt;&gt;""),
      IFERROR(VLOOKUP(M95,Tableau6[],2,FALSE),0) + IFERROR(VLOOKUP(N95,Tableau6[],2,FALSE),0),
      IF(M95&lt;&gt;"",
         IFERROR(VLOOKUP(M95,Tableau6[],2,FALSE),0),
         IFERROR(VLOOKUP(N95,Tableau6[],2,FALSE),0)
      )
   )
)</f>
        <v>105.67</v>
      </c>
    </row>
    <row r="96" spans="1:19">
      <c r="A96" s="18" t="s">
        <v>19</v>
      </c>
      <c r="B96" s="18" t="s">
        <v>51</v>
      </c>
      <c r="C96" s="18" t="s">
        <v>21</v>
      </c>
      <c r="D96" s="17" t="s">
        <v>71</v>
      </c>
      <c r="E96" s="10" t="str">
        <f xml:space="preserve"> VLOOKUP(D96,Tableau4[],2,FALSE)</f>
        <v>Sauvenel DAUTRUCHE</v>
      </c>
      <c r="F96" s="18" t="s">
        <v>23</v>
      </c>
      <c r="G96" s="18" t="s">
        <v>361</v>
      </c>
      <c r="H96" s="19">
        <v>45798.786111111112</v>
      </c>
      <c r="I96" s="19">
        <v>45799.472916666666</v>
      </c>
      <c r="J96" s="18" t="s">
        <v>362</v>
      </c>
      <c r="K96" s="18" t="s">
        <v>363</v>
      </c>
      <c r="L96" s="18" t="s">
        <v>36</v>
      </c>
      <c r="M96" s="18" t="s">
        <v>103</v>
      </c>
      <c r="N96" s="18" t="s">
        <v>29</v>
      </c>
      <c r="O96" s="18" t="s">
        <v>30</v>
      </c>
      <c r="P96" s="18" t="s">
        <v>31</v>
      </c>
      <c r="Q96" s="18" t="s">
        <v>29</v>
      </c>
      <c r="R96" s="12">
        <f>IF(AND(M96="",N96=""),"",
   IF(AND(M96&lt;&gt;"",N96&lt;&gt;""),
      IFERROR(VLOOKUP(M96,Tableau3[],2,FALSE),0) + IFERROR(VLOOKUP(N96,Tableau3[],2,FALSE),0),
      IF(M96&lt;&gt;"",
         IFERROR(VLOOKUP(M96,Tableau3[],2,FALSE),0),
         IFERROR(VLOOKUP(N96,Tableau3[],2,FALSE),0)
      )
   )
)</f>
        <v>176.12</v>
      </c>
      <c r="S96" s="12">
        <f>IF(AND(M96="",N96=""),"",
   IF(AND(M96&lt;&gt;"",N96&lt;&gt;""),
      IFERROR(VLOOKUP(M96,Tableau6[],2,FALSE),0) + IFERROR(VLOOKUP(N96,Tableau6[],2,FALSE),0),
      IF(M96&lt;&gt;"",
         IFERROR(VLOOKUP(M96,Tableau6[],2,FALSE),0),
         IFERROR(VLOOKUP(N96,Tableau6[],2,FALSE),0)
      )
   )
)</f>
        <v>105.67</v>
      </c>
    </row>
    <row r="97" spans="1:19">
      <c r="A97" s="14" t="s">
        <v>19</v>
      </c>
      <c r="B97" s="14" t="s">
        <v>51</v>
      </c>
      <c r="C97" s="14" t="s">
        <v>21</v>
      </c>
      <c r="D97" s="13" t="s">
        <v>71</v>
      </c>
      <c r="E97" s="10" t="str">
        <f xml:space="preserve"> VLOOKUP(D97,Tableau4[],2,FALSE)</f>
        <v>Sauvenel DAUTRUCHE</v>
      </c>
      <c r="F97" s="14" t="s">
        <v>23</v>
      </c>
      <c r="G97" s="14" t="s">
        <v>364</v>
      </c>
      <c r="H97" s="15">
        <v>45798.781944444447</v>
      </c>
      <c r="I97" s="15">
        <v>45799.535416666666</v>
      </c>
      <c r="J97" s="14" t="s">
        <v>365</v>
      </c>
      <c r="K97" s="14" t="s">
        <v>366</v>
      </c>
      <c r="L97" s="14" t="s">
        <v>36</v>
      </c>
      <c r="M97" s="14" t="s">
        <v>103</v>
      </c>
      <c r="N97" s="14" t="s">
        <v>29</v>
      </c>
      <c r="O97" s="14" t="s">
        <v>30</v>
      </c>
      <c r="P97" s="14" t="s">
        <v>31</v>
      </c>
      <c r="Q97" s="14" t="s">
        <v>29</v>
      </c>
      <c r="R97" s="16">
        <f>IF(AND(M97="",N97=""),"",
   IF(AND(M97&lt;&gt;"",N97&lt;&gt;""),
      IFERROR(VLOOKUP(M97,Tableau3[],2,FALSE),0) + IFERROR(VLOOKUP(N97,Tableau3[],2,FALSE),0),
      IF(M97&lt;&gt;"",
         IFERROR(VLOOKUP(M97,Tableau3[],2,FALSE),0),
         IFERROR(VLOOKUP(N97,Tableau3[],2,FALSE),0)
      )
   )
)</f>
        <v>176.12</v>
      </c>
      <c r="S97" s="16">
        <f>IF(AND(M97="",N97=""),"",
   IF(AND(M97&lt;&gt;"",N97&lt;&gt;""),
      IFERROR(VLOOKUP(M97,Tableau6[],2,FALSE),0) + IFERROR(VLOOKUP(N97,Tableau6[],2,FALSE),0),
      IF(M97&lt;&gt;"",
         IFERROR(VLOOKUP(M97,Tableau6[],2,FALSE),0),
         IFERROR(VLOOKUP(N97,Tableau6[],2,FALSE),0)
      )
   )
)</f>
        <v>105.67</v>
      </c>
    </row>
    <row r="98" spans="1:19">
      <c r="A98" s="18" t="s">
        <v>19</v>
      </c>
      <c r="B98" s="18" t="s">
        <v>51</v>
      </c>
      <c r="C98" s="18" t="s">
        <v>21</v>
      </c>
      <c r="D98" s="17" t="s">
        <v>71</v>
      </c>
      <c r="E98" s="10" t="str">
        <f xml:space="preserve"> VLOOKUP(D98,Tableau4[],2,FALSE)</f>
        <v>Sauvenel DAUTRUCHE</v>
      </c>
      <c r="F98" s="18" t="s">
        <v>23</v>
      </c>
      <c r="G98" s="18" t="s">
        <v>367</v>
      </c>
      <c r="H98" s="19">
        <v>45793.698611111111</v>
      </c>
      <c r="I98" s="19">
        <v>45797.399305555555</v>
      </c>
      <c r="J98" s="18" t="s">
        <v>368</v>
      </c>
      <c r="K98" s="18" t="s">
        <v>369</v>
      </c>
      <c r="L98" s="18" t="s">
        <v>36</v>
      </c>
      <c r="M98" s="18" t="s">
        <v>48</v>
      </c>
      <c r="N98" s="18" t="s">
        <v>29</v>
      </c>
      <c r="O98" s="18" t="s">
        <v>30</v>
      </c>
      <c r="P98" s="18" t="s">
        <v>31</v>
      </c>
      <c r="Q98" s="18" t="s">
        <v>29</v>
      </c>
      <c r="R98" s="12">
        <f>IF(AND(M98="",N98=""),"",
   IF(AND(M98&lt;&gt;"",N98&lt;&gt;""),
      IFERROR(VLOOKUP(M98,Tableau3[],2,FALSE),0) + IFERROR(VLOOKUP(N98,Tableau3[],2,FALSE),0),
      IF(M98&lt;&gt;"",
         IFERROR(VLOOKUP(M98,Tableau3[],2,FALSE),0),
         IFERROR(VLOOKUP(N98,Tableau3[],2,FALSE),0)
      )
   )
)</f>
        <v>288.77</v>
      </c>
      <c r="S98" s="12">
        <f>IF(AND(M98="",N98=""),"",
   IF(AND(M98&lt;&gt;"",N98&lt;&gt;""),
      IFERROR(VLOOKUP(M98,Tableau6[],2,FALSE),0) + IFERROR(VLOOKUP(N98,Tableau6[],2,FALSE),0),
      IF(M98&lt;&gt;"",
         IFERROR(VLOOKUP(M98,Tableau6[],2,FALSE),0),
         IFERROR(VLOOKUP(N98,Tableau6[],2,FALSE),0)
      )
   )
)</f>
        <v>173.26</v>
      </c>
    </row>
    <row r="99" spans="1:19">
      <c r="A99" s="14" t="s">
        <v>19</v>
      </c>
      <c r="B99" s="14" t="s">
        <v>51</v>
      </c>
      <c r="C99" s="14" t="s">
        <v>21</v>
      </c>
      <c r="D99" s="13" t="s">
        <v>71</v>
      </c>
      <c r="E99" s="10" t="str">
        <f xml:space="preserve"> VLOOKUP(D99,Tableau4[],2,FALSE)</f>
        <v>Sauvenel DAUTRUCHE</v>
      </c>
      <c r="F99" s="14" t="s">
        <v>23</v>
      </c>
      <c r="G99" s="14" t="s">
        <v>370</v>
      </c>
      <c r="H99" s="15">
        <v>45793.032638888886</v>
      </c>
      <c r="I99" s="15">
        <v>45797.406944444447</v>
      </c>
      <c r="J99" s="14" t="s">
        <v>371</v>
      </c>
      <c r="K99" s="14" t="s">
        <v>372</v>
      </c>
      <c r="L99" s="14" t="s">
        <v>36</v>
      </c>
      <c r="M99" s="14" t="s">
        <v>29</v>
      </c>
      <c r="N99" s="14" t="s">
        <v>29</v>
      </c>
      <c r="O99" s="14" t="s">
        <v>45</v>
      </c>
      <c r="P99" s="14" t="s">
        <v>31</v>
      </c>
      <c r="Q99" s="14" t="s">
        <v>29</v>
      </c>
      <c r="R99" s="16" t="str">
        <f>IF(AND(M99="",N99=""),"",
   IF(AND(M99&lt;&gt;"",N99&lt;&gt;""),
      IFERROR(VLOOKUP(M99,Tableau3[],2,FALSE),0) + IFERROR(VLOOKUP(N99,Tableau3[],2,FALSE),0),
      IF(M99&lt;&gt;"",
         IFERROR(VLOOKUP(M99,Tableau3[],2,FALSE),0),
         IFERROR(VLOOKUP(N99,Tableau3[],2,FALSE),0)
      )
   )
)</f>
        <v/>
      </c>
      <c r="S99" s="16" t="str">
        <f>IF(AND(M99="",N99=""),"",
   IF(AND(M99&lt;&gt;"",N99&lt;&gt;""),
      IFERROR(VLOOKUP(M99,Tableau6[],2,FALSE),0) + IFERROR(VLOOKUP(N99,Tableau6[],2,FALSE),0),
      IF(M99&lt;&gt;"",
         IFERROR(VLOOKUP(M99,Tableau6[],2,FALSE),0),
         IFERROR(VLOOKUP(N99,Tableau6[],2,FALSE),0)
      )
   )
)</f>
        <v/>
      </c>
    </row>
    <row r="100" spans="1:19">
      <c r="A100" s="18" t="s">
        <v>19</v>
      </c>
      <c r="B100" s="18" t="s">
        <v>51</v>
      </c>
      <c r="C100" s="18" t="s">
        <v>21</v>
      </c>
      <c r="D100" s="17" t="s">
        <v>71</v>
      </c>
      <c r="E100" s="10" t="str">
        <f xml:space="preserve"> VLOOKUP(D100,Tableau4[],2,FALSE)</f>
        <v>Sauvenel DAUTRUCHE</v>
      </c>
      <c r="F100" s="18" t="s">
        <v>23</v>
      </c>
      <c r="G100" s="18" t="s">
        <v>373</v>
      </c>
      <c r="H100" s="19">
        <v>45797.921527777777</v>
      </c>
      <c r="I100" s="19">
        <v>45798.513888888891</v>
      </c>
      <c r="J100" s="18" t="s">
        <v>371</v>
      </c>
      <c r="K100" s="18" t="s">
        <v>372</v>
      </c>
      <c r="L100" s="18" t="s">
        <v>36</v>
      </c>
      <c r="M100" s="18" t="s">
        <v>48</v>
      </c>
      <c r="N100" s="18" t="s">
        <v>29</v>
      </c>
      <c r="O100" s="18" t="s">
        <v>30</v>
      </c>
      <c r="P100" s="18" t="s">
        <v>31</v>
      </c>
      <c r="Q100" s="18" t="s">
        <v>29</v>
      </c>
      <c r="R100" s="12">
        <f>IF(AND(M100="",N100=""),"",
   IF(AND(M100&lt;&gt;"",N100&lt;&gt;""),
      IFERROR(VLOOKUP(M100,Tableau3[],2,FALSE),0) + IFERROR(VLOOKUP(N100,Tableau3[],2,FALSE),0),
      IF(M100&lt;&gt;"",
         IFERROR(VLOOKUP(M100,Tableau3[],2,FALSE),0),
         IFERROR(VLOOKUP(N100,Tableau3[],2,FALSE),0)
      )
   )
)</f>
        <v>288.77</v>
      </c>
      <c r="S100" s="12">
        <f>IF(AND(M100="",N100=""),"",
   IF(AND(M100&lt;&gt;"",N100&lt;&gt;""),
      IFERROR(VLOOKUP(M100,Tableau6[],2,FALSE),0) + IFERROR(VLOOKUP(N100,Tableau6[],2,FALSE),0),
      IF(M100&lt;&gt;"",
         IFERROR(VLOOKUP(M100,Tableau6[],2,FALSE),0),
         IFERROR(VLOOKUP(N100,Tableau6[],2,FALSE),0)
      )
   )
)</f>
        <v>173.26</v>
      </c>
    </row>
    <row r="101" spans="1:19">
      <c r="A101" s="14" t="s">
        <v>19</v>
      </c>
      <c r="B101" s="14" t="s">
        <v>51</v>
      </c>
      <c r="C101" s="14" t="s">
        <v>21</v>
      </c>
      <c r="D101" s="13" t="s">
        <v>71</v>
      </c>
      <c r="E101" s="10" t="str">
        <f xml:space="preserve"> VLOOKUP(D101,Tableau4[],2,FALSE)</f>
        <v>Sauvenel DAUTRUCHE</v>
      </c>
      <c r="F101" s="14" t="s">
        <v>23</v>
      </c>
      <c r="G101" s="14" t="s">
        <v>374</v>
      </c>
      <c r="H101" s="15">
        <v>45792.851388888892</v>
      </c>
      <c r="I101" s="15">
        <v>45797.39166666667</v>
      </c>
      <c r="J101" s="14" t="s">
        <v>375</v>
      </c>
      <c r="K101" s="14" t="s">
        <v>376</v>
      </c>
      <c r="L101" s="14" t="s">
        <v>36</v>
      </c>
      <c r="M101" s="14" t="s">
        <v>91</v>
      </c>
      <c r="N101" s="14" t="s">
        <v>29</v>
      </c>
      <c r="O101" s="14" t="s">
        <v>30</v>
      </c>
      <c r="P101" s="14" t="s">
        <v>31</v>
      </c>
      <c r="Q101" s="14" t="s">
        <v>29</v>
      </c>
      <c r="R101" s="16">
        <f>IF(AND(M101="",N101=""),"",
   IF(AND(M101&lt;&gt;"",N101&lt;&gt;""),
      IFERROR(VLOOKUP(M101,Tableau3[],2,FALSE),0) + IFERROR(VLOOKUP(N101,Tableau3[],2,FALSE),0),
      IF(M101&lt;&gt;"",
         IFERROR(VLOOKUP(M101,Tableau3[],2,FALSE),0),
         IFERROR(VLOOKUP(N101,Tableau3[],2,FALSE),0)
      )
   )
)</f>
        <v>201.3</v>
      </c>
      <c r="S101" s="16">
        <f>IF(AND(M101="",N101=""),"",
   IF(AND(M101&lt;&gt;"",N101&lt;&gt;""),
      IFERROR(VLOOKUP(M101,Tableau6[],2,FALSE),0) + IFERROR(VLOOKUP(N101,Tableau6[],2,FALSE),0),
      IF(M101&lt;&gt;"",
         IFERROR(VLOOKUP(M101,Tableau6[],2,FALSE),0),
         IFERROR(VLOOKUP(N101,Tableau6[],2,FALSE),0)
      )
   )
)</f>
        <v>120.78</v>
      </c>
    </row>
    <row r="102" spans="1:19">
      <c r="A102" s="18" t="s">
        <v>19</v>
      </c>
      <c r="B102" s="18" t="s">
        <v>20</v>
      </c>
      <c r="C102" s="18" t="s">
        <v>21</v>
      </c>
      <c r="D102" s="17" t="s">
        <v>71</v>
      </c>
      <c r="E102" s="10" t="str">
        <f xml:space="preserve"> VLOOKUP(D102,Tableau4[],2,FALSE)</f>
        <v>Sauvenel DAUTRUCHE</v>
      </c>
      <c r="F102" s="18" t="s">
        <v>23</v>
      </c>
      <c r="G102" s="18" t="s">
        <v>377</v>
      </c>
      <c r="H102" s="19">
        <v>45792.756249999999</v>
      </c>
      <c r="I102" s="19">
        <v>45797.397916666669</v>
      </c>
      <c r="J102" s="18" t="s">
        <v>378</v>
      </c>
      <c r="K102" s="18" t="s">
        <v>379</v>
      </c>
      <c r="L102" s="18" t="s">
        <v>36</v>
      </c>
      <c r="M102" s="18" t="s">
        <v>91</v>
      </c>
      <c r="N102" s="18" t="s">
        <v>29</v>
      </c>
      <c r="O102" s="18" t="s">
        <v>30</v>
      </c>
      <c r="P102" s="18" t="s">
        <v>31</v>
      </c>
      <c r="Q102" s="18" t="s">
        <v>29</v>
      </c>
      <c r="R102" s="12">
        <f>IF(AND(M102="",N102=""),"",
   IF(AND(M102&lt;&gt;"",N102&lt;&gt;""),
      IFERROR(VLOOKUP(M102,Tableau3[],2,FALSE),0) + IFERROR(VLOOKUP(N102,Tableau3[],2,FALSE),0),
      IF(M102&lt;&gt;"",
         IFERROR(VLOOKUP(M102,Tableau3[],2,FALSE),0),
         IFERROR(VLOOKUP(N102,Tableau3[],2,FALSE),0)
      )
   )
)</f>
        <v>201.3</v>
      </c>
      <c r="S102" s="12">
        <f>IF(AND(M102="",N102=""),"",
   IF(AND(M102&lt;&gt;"",N102&lt;&gt;""),
      IFERROR(VLOOKUP(M102,Tableau6[],2,FALSE),0) + IFERROR(VLOOKUP(N102,Tableau6[],2,FALSE),0),
      IF(M102&lt;&gt;"",
         IFERROR(VLOOKUP(M102,Tableau6[],2,FALSE),0),
         IFERROR(VLOOKUP(N102,Tableau6[],2,FALSE),0)
      )
   )
)</f>
        <v>120.78</v>
      </c>
    </row>
    <row r="103" spans="1:19">
      <c r="A103" s="14" t="s">
        <v>19</v>
      </c>
      <c r="B103" s="14" t="s">
        <v>51</v>
      </c>
      <c r="C103" s="14" t="s">
        <v>21</v>
      </c>
      <c r="D103" s="13" t="s">
        <v>71</v>
      </c>
      <c r="E103" s="10" t="str">
        <f xml:space="preserve"> VLOOKUP(D103,Tableau4[],2,FALSE)</f>
        <v>Sauvenel DAUTRUCHE</v>
      </c>
      <c r="F103" s="14" t="s">
        <v>23</v>
      </c>
      <c r="G103" s="14" t="s">
        <v>380</v>
      </c>
      <c r="H103" s="15">
        <v>45799.768750000003</v>
      </c>
      <c r="I103" s="15">
        <v>45800.4</v>
      </c>
      <c r="J103" s="14" t="s">
        <v>381</v>
      </c>
      <c r="K103" s="14" t="s">
        <v>382</v>
      </c>
      <c r="L103" s="14" t="s">
        <v>36</v>
      </c>
      <c r="M103" s="14" t="s">
        <v>48</v>
      </c>
      <c r="N103" s="14" t="s">
        <v>77</v>
      </c>
      <c r="O103" s="14" t="s">
        <v>30</v>
      </c>
      <c r="P103" s="14" t="s">
        <v>31</v>
      </c>
      <c r="Q103" s="14" t="s">
        <v>29</v>
      </c>
      <c r="R103" s="16">
        <f>IF(AND(M103="",N103=""),"",
   IF(AND(M103&lt;&gt;"",N103&lt;&gt;""),
      IFERROR(VLOOKUP(M103,Tableau3[],2,FALSE),0) + IFERROR(VLOOKUP(N103,Tableau3[],2,FALSE),0),
      IF(M103&lt;&gt;"",
         IFERROR(VLOOKUP(M103,Tableau3[],2,FALSE),0),
         IFERROR(VLOOKUP(N103,Tableau3[],2,FALSE),0)
      )
   )
)</f>
        <v>462.96999999999997</v>
      </c>
      <c r="S103" s="16">
        <f>IF(AND(M103="",N103=""),"",
   IF(AND(M103&lt;&gt;"",N103&lt;&gt;""),
      IFERROR(VLOOKUP(M103,Tableau6[],2,FALSE),0) + IFERROR(VLOOKUP(N103,Tableau6[],2,FALSE),0),
      IF(M103&lt;&gt;"",
         IFERROR(VLOOKUP(M103,Tableau6[],2,FALSE),0),
         IFERROR(VLOOKUP(N103,Tableau6[],2,FALSE),0)
      )
   )
)</f>
        <v>277.77999999999997</v>
      </c>
    </row>
    <row r="104" spans="1:19">
      <c r="A104" s="18" t="s">
        <v>19</v>
      </c>
      <c r="B104" s="18" t="s">
        <v>51</v>
      </c>
      <c r="C104" s="18" t="s">
        <v>21</v>
      </c>
      <c r="D104" s="17" t="s">
        <v>71</v>
      </c>
      <c r="E104" s="10" t="str">
        <f xml:space="preserve"> VLOOKUP(D104,Tableau4[],2,FALSE)</f>
        <v>Sauvenel DAUTRUCHE</v>
      </c>
      <c r="F104" s="18" t="s">
        <v>23</v>
      </c>
      <c r="G104" s="18" t="s">
        <v>383</v>
      </c>
      <c r="H104" s="19">
        <v>45792.668055555558</v>
      </c>
      <c r="I104" s="19">
        <v>45793.385416666664</v>
      </c>
      <c r="J104" s="18" t="s">
        <v>384</v>
      </c>
      <c r="K104" s="18" t="s">
        <v>385</v>
      </c>
      <c r="L104" s="18" t="s">
        <v>36</v>
      </c>
      <c r="M104" s="18" t="s">
        <v>103</v>
      </c>
      <c r="N104" s="18" t="s">
        <v>29</v>
      </c>
      <c r="O104" s="18" t="s">
        <v>30</v>
      </c>
      <c r="P104" s="18" t="s">
        <v>31</v>
      </c>
      <c r="Q104" s="18" t="s">
        <v>29</v>
      </c>
      <c r="R104" s="12">
        <f>IF(AND(M104="",N104=""),"",
   IF(AND(M104&lt;&gt;"",N104&lt;&gt;""),
      IFERROR(VLOOKUP(M104,Tableau3[],2,FALSE),0) + IFERROR(VLOOKUP(N104,Tableau3[],2,FALSE),0),
      IF(M104&lt;&gt;"",
         IFERROR(VLOOKUP(M104,Tableau3[],2,FALSE),0),
         IFERROR(VLOOKUP(N104,Tableau3[],2,FALSE),0)
      )
   )
)</f>
        <v>176.12</v>
      </c>
      <c r="S104" s="12">
        <f>IF(AND(M104="",N104=""),"",
   IF(AND(M104&lt;&gt;"",N104&lt;&gt;""),
      IFERROR(VLOOKUP(M104,Tableau6[],2,FALSE),0) + IFERROR(VLOOKUP(N104,Tableau6[],2,FALSE),0),
      IF(M104&lt;&gt;"",
         IFERROR(VLOOKUP(M104,Tableau6[],2,FALSE),0),
         IFERROR(VLOOKUP(N104,Tableau6[],2,FALSE),0)
      )
   )
)</f>
        <v>105.67</v>
      </c>
    </row>
    <row r="105" spans="1:19">
      <c r="A105" s="14" t="s">
        <v>19</v>
      </c>
      <c r="B105" s="14" t="s">
        <v>51</v>
      </c>
      <c r="C105" s="14" t="s">
        <v>21</v>
      </c>
      <c r="D105" s="13" t="s">
        <v>71</v>
      </c>
      <c r="E105" s="10" t="str">
        <f xml:space="preserve"> VLOOKUP(D105,Tableau4[],2,FALSE)</f>
        <v>Sauvenel DAUTRUCHE</v>
      </c>
      <c r="F105" s="14" t="s">
        <v>23</v>
      </c>
      <c r="G105" s="14" t="s">
        <v>386</v>
      </c>
      <c r="H105" s="15">
        <v>45792.669444444444</v>
      </c>
      <c r="I105" s="15">
        <v>45793.379166666666</v>
      </c>
      <c r="J105" s="14" t="s">
        <v>387</v>
      </c>
      <c r="K105" s="14" t="s">
        <v>388</v>
      </c>
      <c r="L105" s="14" t="s">
        <v>59</v>
      </c>
      <c r="M105" s="14" t="s">
        <v>29</v>
      </c>
      <c r="N105" s="14" t="s">
        <v>29</v>
      </c>
      <c r="O105" s="14" t="s">
        <v>294</v>
      </c>
      <c r="P105" s="14" t="s">
        <v>31</v>
      </c>
      <c r="Q105" s="14" t="s">
        <v>29</v>
      </c>
      <c r="R105" s="16" t="str">
        <f>IF(AND(M105="",N105=""),"",
   IF(AND(M105&lt;&gt;"",N105&lt;&gt;""),
      IFERROR(VLOOKUP(M105,Tableau3[],2,FALSE),0) + IFERROR(VLOOKUP(N105,Tableau3[],2,FALSE),0),
      IF(M105&lt;&gt;"",
         IFERROR(VLOOKUP(M105,Tableau3[],2,FALSE),0),
         IFERROR(VLOOKUP(N105,Tableau3[],2,FALSE),0)
      )
   )
)</f>
        <v/>
      </c>
      <c r="S105" s="16" t="str">
        <f>IF(AND(M105="",N105=""),"",
   IF(AND(M105&lt;&gt;"",N105&lt;&gt;""),
      IFERROR(VLOOKUP(M105,Tableau6[],2,FALSE),0) + IFERROR(VLOOKUP(N105,Tableau6[],2,FALSE),0),
      IF(M105&lt;&gt;"",
         IFERROR(VLOOKUP(M105,Tableau6[],2,FALSE),0),
         IFERROR(VLOOKUP(N105,Tableau6[],2,FALSE),0)
      )
   )
)</f>
        <v/>
      </c>
    </row>
    <row r="106" spans="1:19">
      <c r="A106" s="18" t="s">
        <v>19</v>
      </c>
      <c r="B106" s="18" t="s">
        <v>51</v>
      </c>
      <c r="C106" s="18" t="s">
        <v>21</v>
      </c>
      <c r="D106" s="17" t="s">
        <v>71</v>
      </c>
      <c r="E106" s="10" t="str">
        <f xml:space="preserve"> VLOOKUP(D106,Tableau4[],2,FALSE)</f>
        <v>Sauvenel DAUTRUCHE</v>
      </c>
      <c r="F106" s="18" t="s">
        <v>23</v>
      </c>
      <c r="G106" s="18" t="s">
        <v>389</v>
      </c>
      <c r="H106" s="19">
        <v>45792.668749999997</v>
      </c>
      <c r="I106" s="19">
        <v>45793.387499999997</v>
      </c>
      <c r="J106" s="18" t="s">
        <v>390</v>
      </c>
      <c r="K106" s="18" t="s">
        <v>391</v>
      </c>
      <c r="L106" s="18" t="s">
        <v>59</v>
      </c>
      <c r="M106" s="18" t="s">
        <v>29</v>
      </c>
      <c r="N106" s="18" t="s">
        <v>29</v>
      </c>
      <c r="O106" s="18" t="s">
        <v>45</v>
      </c>
      <c r="P106" s="18" t="s">
        <v>31</v>
      </c>
      <c r="Q106" s="18" t="s">
        <v>29</v>
      </c>
      <c r="R106" s="12" t="str">
        <f>IF(AND(M106="",N106=""),"",
   IF(AND(M106&lt;&gt;"",N106&lt;&gt;""),
      IFERROR(VLOOKUP(M106,Tableau3[],2,FALSE),0) + IFERROR(VLOOKUP(N106,Tableau3[],2,FALSE),0),
      IF(M106&lt;&gt;"",
         IFERROR(VLOOKUP(M106,Tableau3[],2,FALSE),0),
         IFERROR(VLOOKUP(N106,Tableau3[],2,FALSE),0)
      )
   )
)</f>
        <v/>
      </c>
      <c r="S106" s="12" t="str">
        <f>IF(AND(M106="",N106=""),"",
   IF(AND(M106&lt;&gt;"",N106&lt;&gt;""),
      IFERROR(VLOOKUP(M106,Tableau6[],2,FALSE),0) + IFERROR(VLOOKUP(N106,Tableau6[],2,FALSE),0),
      IF(M106&lt;&gt;"",
         IFERROR(VLOOKUP(M106,Tableau6[],2,FALSE),0),
         IFERROR(VLOOKUP(N106,Tableau6[],2,FALSE),0)
      )
   )
)</f>
        <v/>
      </c>
    </row>
    <row r="107" spans="1:19">
      <c r="A107" s="14" t="s">
        <v>19</v>
      </c>
      <c r="B107" s="14" t="s">
        <v>20</v>
      </c>
      <c r="C107" s="14" t="s">
        <v>21</v>
      </c>
      <c r="D107" s="13" t="s">
        <v>71</v>
      </c>
      <c r="E107" s="10" t="str">
        <f xml:space="preserve"> VLOOKUP(D107,Tableau4[],2,FALSE)</f>
        <v>Sauvenel DAUTRUCHE</v>
      </c>
      <c r="F107" s="14" t="s">
        <v>23</v>
      </c>
      <c r="G107" s="14" t="s">
        <v>392</v>
      </c>
      <c r="H107" s="15">
        <v>45792.941666666666</v>
      </c>
      <c r="I107" s="15">
        <v>45797.394444444442</v>
      </c>
      <c r="J107" s="14" t="s">
        <v>393</v>
      </c>
      <c r="K107" s="14" t="s">
        <v>394</v>
      </c>
      <c r="L107" s="14" t="s">
        <v>27</v>
      </c>
      <c r="M107" s="14" t="s">
        <v>28</v>
      </c>
      <c r="N107" s="14" t="s">
        <v>29</v>
      </c>
      <c r="O107" s="14" t="s">
        <v>30</v>
      </c>
      <c r="P107" s="14" t="s">
        <v>31</v>
      </c>
      <c r="Q107" s="14" t="s">
        <v>29</v>
      </c>
      <c r="R107" s="16">
        <f>IF(AND(M107="",N107=""),"",
   IF(AND(M107&lt;&gt;"",N107&lt;&gt;""),
      IFERROR(VLOOKUP(M107,Tableau3[],2,FALSE),0) + IFERROR(VLOOKUP(N107,Tableau3[],2,FALSE),0),
      IF(M107&lt;&gt;"",
         IFERROR(VLOOKUP(M107,Tableau3[],2,FALSE),0),
         IFERROR(VLOOKUP(N107,Tableau3[],2,FALSE),0)
      )
   )
)</f>
        <v>84.4</v>
      </c>
      <c r="S107" s="16">
        <f>IF(AND(M107="",N107=""),"",
   IF(AND(M107&lt;&gt;"",N107&lt;&gt;""),
      IFERROR(VLOOKUP(M107,Tableau6[],2,FALSE),0) + IFERROR(VLOOKUP(N107,Tableau6[],2,FALSE),0),
      IF(M107&lt;&gt;"",
         IFERROR(VLOOKUP(M107,Tableau6[],2,FALSE),0),
         IFERROR(VLOOKUP(N107,Tableau6[],2,FALSE),0)
      )
   )
)</f>
        <v>50.64</v>
      </c>
    </row>
    <row r="108" spans="1:19">
      <c r="A108" s="18" t="s">
        <v>19</v>
      </c>
      <c r="B108" s="18" t="s">
        <v>51</v>
      </c>
      <c r="C108" s="18" t="s">
        <v>21</v>
      </c>
      <c r="D108" s="17" t="s">
        <v>71</v>
      </c>
      <c r="E108" s="10" t="str">
        <f xml:space="preserve"> VLOOKUP(D108,Tableau4[],2,FALSE)</f>
        <v>Sauvenel DAUTRUCHE</v>
      </c>
      <c r="F108" s="18" t="s">
        <v>23</v>
      </c>
      <c r="G108" s="18" t="s">
        <v>395</v>
      </c>
      <c r="H108" s="19">
        <v>45799.768750000003</v>
      </c>
      <c r="I108" s="19">
        <v>45800.4</v>
      </c>
      <c r="J108" s="18" t="s">
        <v>396</v>
      </c>
      <c r="K108" s="18" t="s">
        <v>397</v>
      </c>
      <c r="L108" s="18" t="s">
        <v>36</v>
      </c>
      <c r="M108" s="18" t="s">
        <v>91</v>
      </c>
      <c r="N108" s="18" t="s">
        <v>29</v>
      </c>
      <c r="O108" s="18" t="s">
        <v>30</v>
      </c>
      <c r="P108" s="18" t="s">
        <v>31</v>
      </c>
      <c r="Q108" s="18" t="s">
        <v>29</v>
      </c>
      <c r="R108" s="12">
        <f>IF(AND(M108="",N108=""),"",
   IF(AND(M108&lt;&gt;"",N108&lt;&gt;""),
      IFERROR(VLOOKUP(M108,Tableau3[],2,FALSE),0) + IFERROR(VLOOKUP(N108,Tableau3[],2,FALSE),0),
      IF(M108&lt;&gt;"",
         IFERROR(VLOOKUP(M108,Tableau3[],2,FALSE),0),
         IFERROR(VLOOKUP(N108,Tableau3[],2,FALSE),0)
      )
   )
)</f>
        <v>201.3</v>
      </c>
      <c r="S108" s="12">
        <f>IF(AND(M108="",N108=""),"",
   IF(AND(M108&lt;&gt;"",N108&lt;&gt;""),
      IFERROR(VLOOKUP(M108,Tableau6[],2,FALSE),0) + IFERROR(VLOOKUP(N108,Tableau6[],2,FALSE),0),
      IF(M108&lt;&gt;"",
         IFERROR(VLOOKUP(M108,Tableau6[],2,FALSE),0),
         IFERROR(VLOOKUP(N108,Tableau6[],2,FALSE),0)
      )
   )
)</f>
        <v>120.78</v>
      </c>
    </row>
    <row r="109" spans="1:19">
      <c r="A109" s="14" t="s">
        <v>19</v>
      </c>
      <c r="B109" s="14" t="s">
        <v>51</v>
      </c>
      <c r="C109" s="14" t="s">
        <v>21</v>
      </c>
      <c r="D109" s="13" t="s">
        <v>71</v>
      </c>
      <c r="E109" s="10" t="str">
        <f xml:space="preserve"> VLOOKUP(D109,Tableau4[],2,FALSE)</f>
        <v>Sauvenel DAUTRUCHE</v>
      </c>
      <c r="F109" s="14" t="s">
        <v>23</v>
      </c>
      <c r="G109" s="14" t="s">
        <v>398</v>
      </c>
      <c r="H109" s="15">
        <v>45797.744444444441</v>
      </c>
      <c r="I109" s="15">
        <v>45798.45</v>
      </c>
      <c r="J109" s="14" t="s">
        <v>399</v>
      </c>
      <c r="K109" s="14" t="s">
        <v>400</v>
      </c>
      <c r="L109" s="14" t="s">
        <v>27</v>
      </c>
      <c r="M109" s="14" t="s">
        <v>28</v>
      </c>
      <c r="N109" s="14" t="s">
        <v>29</v>
      </c>
      <c r="O109" s="14" t="s">
        <v>30</v>
      </c>
      <c r="P109" s="14" t="s">
        <v>31</v>
      </c>
      <c r="Q109" s="14" t="s">
        <v>29</v>
      </c>
      <c r="R109" s="16">
        <f>IF(AND(M109="",N109=""),"",
   IF(AND(M109&lt;&gt;"",N109&lt;&gt;""),
      IFERROR(VLOOKUP(M109,Tableau3[],2,FALSE),0) + IFERROR(VLOOKUP(N109,Tableau3[],2,FALSE),0),
      IF(M109&lt;&gt;"",
         IFERROR(VLOOKUP(M109,Tableau3[],2,FALSE),0),
         IFERROR(VLOOKUP(N109,Tableau3[],2,FALSE),0)
      )
   )
)</f>
        <v>84.4</v>
      </c>
      <c r="S109" s="16">
        <f>IF(AND(M109="",N109=""),"",
   IF(AND(M109&lt;&gt;"",N109&lt;&gt;""),
      IFERROR(VLOOKUP(M109,Tableau6[],2,FALSE),0) + IFERROR(VLOOKUP(N109,Tableau6[],2,FALSE),0),
      IF(M109&lt;&gt;"",
         IFERROR(VLOOKUP(M109,Tableau6[],2,FALSE),0),
         IFERROR(VLOOKUP(N109,Tableau6[],2,FALSE),0)
      )
   )
)</f>
        <v>50.64</v>
      </c>
    </row>
    <row r="110" spans="1:19">
      <c r="A110" s="18" t="s">
        <v>19</v>
      </c>
      <c r="B110" s="18" t="s">
        <v>51</v>
      </c>
      <c r="C110" s="18" t="s">
        <v>21</v>
      </c>
      <c r="D110" s="17" t="s">
        <v>71</v>
      </c>
      <c r="E110" s="10" t="str">
        <f xml:space="preserve"> VLOOKUP(D110,Tableau4[],2,FALSE)</f>
        <v>Sauvenel DAUTRUCHE</v>
      </c>
      <c r="F110" s="18" t="s">
        <v>23</v>
      </c>
      <c r="G110" s="18" t="s">
        <v>401</v>
      </c>
      <c r="H110" s="19">
        <v>45797.693055555559</v>
      </c>
      <c r="I110" s="19">
        <v>45799.413888888892</v>
      </c>
      <c r="J110" s="18" t="s">
        <v>402</v>
      </c>
      <c r="K110" s="18" t="s">
        <v>403</v>
      </c>
      <c r="L110" s="18" t="s">
        <v>36</v>
      </c>
      <c r="M110" s="18" t="s">
        <v>48</v>
      </c>
      <c r="N110" s="18" t="s">
        <v>29</v>
      </c>
      <c r="O110" s="18" t="s">
        <v>30</v>
      </c>
      <c r="P110" s="18" t="s">
        <v>31</v>
      </c>
      <c r="Q110" s="18" t="s">
        <v>29</v>
      </c>
      <c r="R110" s="12">
        <f>IF(AND(M110="",N110=""),"",
   IF(AND(M110&lt;&gt;"",N110&lt;&gt;""),
      IFERROR(VLOOKUP(M110,Tableau3[],2,FALSE),0) + IFERROR(VLOOKUP(N110,Tableau3[],2,FALSE),0),
      IF(M110&lt;&gt;"",
         IFERROR(VLOOKUP(M110,Tableau3[],2,FALSE),0),
         IFERROR(VLOOKUP(N110,Tableau3[],2,FALSE),0)
      )
   )
)</f>
        <v>288.77</v>
      </c>
      <c r="S110" s="12">
        <f>IF(AND(M110="",N110=""),"",
   IF(AND(M110&lt;&gt;"",N110&lt;&gt;""),
      IFERROR(VLOOKUP(M110,Tableau6[],2,FALSE),0) + IFERROR(VLOOKUP(N110,Tableau6[],2,FALSE),0),
      IF(M110&lt;&gt;"",
         IFERROR(VLOOKUP(M110,Tableau6[],2,FALSE),0),
         IFERROR(VLOOKUP(N110,Tableau6[],2,FALSE),0)
      )
   )
)</f>
        <v>173.26</v>
      </c>
    </row>
    <row r="111" spans="1:19">
      <c r="A111" s="14" t="s">
        <v>19</v>
      </c>
      <c r="B111" s="14" t="s">
        <v>20</v>
      </c>
      <c r="C111" s="14" t="s">
        <v>21</v>
      </c>
      <c r="D111" s="13" t="s">
        <v>71</v>
      </c>
      <c r="E111" s="10" t="str">
        <f xml:space="preserve"> VLOOKUP(D111,Tableau4[],2,FALSE)</f>
        <v>Sauvenel DAUTRUCHE</v>
      </c>
      <c r="F111" s="14" t="s">
        <v>23</v>
      </c>
      <c r="G111" s="14" t="s">
        <v>404</v>
      </c>
      <c r="H111" s="15">
        <v>45798.581944444442</v>
      </c>
      <c r="I111" s="15">
        <v>45798.61041666667</v>
      </c>
      <c r="J111" s="14" t="s">
        <v>405</v>
      </c>
      <c r="K111" s="14" t="s">
        <v>406</v>
      </c>
      <c r="L111" s="14" t="s">
        <v>36</v>
      </c>
      <c r="M111" s="14" t="s">
        <v>103</v>
      </c>
      <c r="N111" s="14" t="s">
        <v>29</v>
      </c>
      <c r="O111" s="14" t="s">
        <v>30</v>
      </c>
      <c r="P111" s="14" t="s">
        <v>31</v>
      </c>
      <c r="Q111" s="14" t="s">
        <v>29</v>
      </c>
      <c r="R111" s="16">
        <f>IF(AND(M111="",N111=""),"",
   IF(AND(M111&lt;&gt;"",N111&lt;&gt;""),
      IFERROR(VLOOKUP(M111,Tableau3[],2,FALSE),0) + IFERROR(VLOOKUP(N111,Tableau3[],2,FALSE),0),
      IF(M111&lt;&gt;"",
         IFERROR(VLOOKUP(M111,Tableau3[],2,FALSE),0),
         IFERROR(VLOOKUP(N111,Tableau3[],2,FALSE),0)
      )
   )
)</f>
        <v>176.12</v>
      </c>
      <c r="S111" s="16">
        <f>IF(AND(M111="",N111=""),"",
   IF(AND(M111&lt;&gt;"",N111&lt;&gt;""),
      IFERROR(VLOOKUP(M111,Tableau6[],2,FALSE),0) + IFERROR(VLOOKUP(N111,Tableau6[],2,FALSE),0),
      IF(M111&lt;&gt;"",
         IFERROR(VLOOKUP(M111,Tableau6[],2,FALSE),0),
         IFERROR(VLOOKUP(N111,Tableau6[],2,FALSE),0)
      )
   )
)</f>
        <v>105.67</v>
      </c>
    </row>
    <row r="112" spans="1:19">
      <c r="A112" s="18" t="s">
        <v>19</v>
      </c>
      <c r="B112" s="18" t="s">
        <v>51</v>
      </c>
      <c r="C112" s="18" t="s">
        <v>21</v>
      </c>
      <c r="D112" s="17" t="s">
        <v>71</v>
      </c>
      <c r="E112" s="10" t="str">
        <f xml:space="preserve"> VLOOKUP(D112,Tableau4[],2,FALSE)</f>
        <v>Sauvenel DAUTRUCHE</v>
      </c>
      <c r="F112" s="18" t="s">
        <v>23</v>
      </c>
      <c r="G112" s="18" t="s">
        <v>407</v>
      </c>
      <c r="H112" s="19">
        <v>45797.841666666667</v>
      </c>
      <c r="I112" s="19">
        <v>45799.415972222225</v>
      </c>
      <c r="J112" s="18" t="s">
        <v>408</v>
      </c>
      <c r="K112" s="18" t="s">
        <v>409</v>
      </c>
      <c r="L112" s="18" t="s">
        <v>36</v>
      </c>
      <c r="M112" s="18" t="s">
        <v>48</v>
      </c>
      <c r="N112" s="18" t="s">
        <v>29</v>
      </c>
      <c r="O112" s="18" t="s">
        <v>30</v>
      </c>
      <c r="P112" s="18" t="s">
        <v>31</v>
      </c>
      <c r="Q112" s="18" t="s">
        <v>29</v>
      </c>
      <c r="R112" s="12">
        <f>IF(AND(M112="",N112=""),"",
   IF(AND(M112&lt;&gt;"",N112&lt;&gt;""),
      IFERROR(VLOOKUP(M112,Tableau3[],2,FALSE),0) + IFERROR(VLOOKUP(N112,Tableau3[],2,FALSE),0),
      IF(M112&lt;&gt;"",
         IFERROR(VLOOKUP(M112,Tableau3[],2,FALSE),0),
         IFERROR(VLOOKUP(N112,Tableau3[],2,FALSE),0)
      )
   )
)</f>
        <v>288.77</v>
      </c>
      <c r="S112" s="12">
        <f>IF(AND(M112="",N112=""),"",
   IF(AND(M112&lt;&gt;"",N112&lt;&gt;""),
      IFERROR(VLOOKUP(M112,Tableau6[],2,FALSE),0) + IFERROR(VLOOKUP(N112,Tableau6[],2,FALSE),0),
      IF(M112&lt;&gt;"",
         IFERROR(VLOOKUP(M112,Tableau6[],2,FALSE),0),
         IFERROR(VLOOKUP(N112,Tableau6[],2,FALSE),0)
      )
   )
)</f>
        <v>173.26</v>
      </c>
    </row>
    <row r="113" spans="1:19">
      <c r="A113" s="14" t="s">
        <v>19</v>
      </c>
      <c r="B113" s="14" t="s">
        <v>51</v>
      </c>
      <c r="C113" s="14" t="s">
        <v>21</v>
      </c>
      <c r="D113" s="13" t="s">
        <v>71</v>
      </c>
      <c r="E113" s="10" t="str">
        <f xml:space="preserve"> VLOOKUP(D113,Tableau4[],2,FALSE)</f>
        <v>Sauvenel DAUTRUCHE</v>
      </c>
      <c r="F113" s="14" t="s">
        <v>23</v>
      </c>
      <c r="G113" s="14" t="s">
        <v>410</v>
      </c>
      <c r="H113" s="15">
        <v>45799.79583333333</v>
      </c>
      <c r="I113" s="15">
        <v>45800.4</v>
      </c>
      <c r="J113" s="14" t="s">
        <v>411</v>
      </c>
      <c r="K113" s="14" t="s">
        <v>412</v>
      </c>
      <c r="L113" s="14" t="s">
        <v>36</v>
      </c>
      <c r="M113" s="14" t="s">
        <v>103</v>
      </c>
      <c r="N113" s="14" t="s">
        <v>29</v>
      </c>
      <c r="O113" s="14" t="s">
        <v>30</v>
      </c>
      <c r="P113" s="14" t="s">
        <v>31</v>
      </c>
      <c r="Q113" s="14" t="s">
        <v>29</v>
      </c>
      <c r="R113" s="16">
        <f>IF(AND(M113="",N113=""),"",
   IF(AND(M113&lt;&gt;"",N113&lt;&gt;""),
      IFERROR(VLOOKUP(M113,Tableau3[],2,FALSE),0) + IFERROR(VLOOKUP(N113,Tableau3[],2,FALSE),0),
      IF(M113&lt;&gt;"",
         IFERROR(VLOOKUP(M113,Tableau3[],2,FALSE),0),
         IFERROR(VLOOKUP(N113,Tableau3[],2,FALSE),0)
      )
   )
)</f>
        <v>176.12</v>
      </c>
      <c r="S113" s="16">
        <f>IF(AND(M113="",N113=""),"",
   IF(AND(M113&lt;&gt;"",N113&lt;&gt;""),
      IFERROR(VLOOKUP(M113,Tableau6[],2,FALSE),0) + IFERROR(VLOOKUP(N113,Tableau6[],2,FALSE),0),
      IF(M113&lt;&gt;"",
         IFERROR(VLOOKUP(M113,Tableau6[],2,FALSE),0),
         IFERROR(VLOOKUP(N113,Tableau6[],2,FALSE),0)
      )
   )
)</f>
        <v>105.67</v>
      </c>
    </row>
    <row r="114" spans="1:19">
      <c r="A114" s="18" t="s">
        <v>19</v>
      </c>
      <c r="B114" s="18" t="s">
        <v>29</v>
      </c>
      <c r="C114" s="18" t="s">
        <v>21</v>
      </c>
      <c r="D114" s="17" t="s">
        <v>71</v>
      </c>
      <c r="E114" s="10" t="str">
        <f xml:space="preserve"> VLOOKUP(D114,Tableau4[],2,FALSE)</f>
        <v>Sauvenel DAUTRUCHE</v>
      </c>
      <c r="F114" s="18" t="s">
        <v>23</v>
      </c>
      <c r="G114" s="18" t="s">
        <v>413</v>
      </c>
      <c r="H114" s="19">
        <v>45798.781944444447</v>
      </c>
      <c r="I114" s="19">
        <v>45799.457638888889</v>
      </c>
      <c r="J114" s="18" t="s">
        <v>29</v>
      </c>
      <c r="K114" s="18" t="s">
        <v>29</v>
      </c>
      <c r="L114" s="18" t="s">
        <v>36</v>
      </c>
      <c r="M114" s="18" t="s">
        <v>103</v>
      </c>
      <c r="N114" s="18" t="s">
        <v>29</v>
      </c>
      <c r="O114" s="18" t="s">
        <v>30</v>
      </c>
      <c r="P114" s="18" t="s">
        <v>31</v>
      </c>
      <c r="Q114" s="18" t="s">
        <v>29</v>
      </c>
      <c r="R114" s="12">
        <f>IF(AND(M114="",N114=""),"",
   IF(AND(M114&lt;&gt;"",N114&lt;&gt;""),
      IFERROR(VLOOKUP(M114,Tableau3[],2,FALSE),0) + IFERROR(VLOOKUP(N114,Tableau3[],2,FALSE),0),
      IF(M114&lt;&gt;"",
         IFERROR(VLOOKUP(M114,Tableau3[],2,FALSE),0),
         IFERROR(VLOOKUP(N114,Tableau3[],2,FALSE),0)
      )
   )
)</f>
        <v>176.12</v>
      </c>
      <c r="S114" s="12">
        <f>IF(AND(M114="",N114=""),"",
   IF(AND(M114&lt;&gt;"",N114&lt;&gt;""),
      IFERROR(VLOOKUP(M114,Tableau6[],2,FALSE),0) + IFERROR(VLOOKUP(N114,Tableau6[],2,FALSE),0),
      IF(M114&lt;&gt;"",
         IFERROR(VLOOKUP(M114,Tableau6[],2,FALSE),0),
         IFERROR(VLOOKUP(N114,Tableau6[],2,FALSE),0)
      )
   )
)</f>
        <v>105.67</v>
      </c>
    </row>
    <row r="115" spans="1:19">
      <c r="A115" s="14" t="s">
        <v>19</v>
      </c>
      <c r="B115" s="14" t="s">
        <v>20</v>
      </c>
      <c r="C115" s="14" t="s">
        <v>21</v>
      </c>
      <c r="D115" s="13" t="s">
        <v>111</v>
      </c>
      <c r="E115" s="10" t="str">
        <f xml:space="preserve"> VLOOKUP(D115,Tableau4[],2,FALSE)</f>
        <v>LUCKMANE Cyrile</v>
      </c>
      <c r="F115" s="14" t="s">
        <v>209</v>
      </c>
      <c r="G115" s="14" t="s">
        <v>414</v>
      </c>
      <c r="H115" s="15">
        <v>45770.598611111112</v>
      </c>
      <c r="I115" s="15">
        <v>45784.875</v>
      </c>
      <c r="J115" s="14" t="s">
        <v>415</v>
      </c>
      <c r="K115" s="14" t="s">
        <v>416</v>
      </c>
      <c r="L115" s="14"/>
      <c r="M115" s="14" t="s">
        <v>29</v>
      </c>
      <c r="N115" s="14" t="s">
        <v>29</v>
      </c>
      <c r="O115" s="14" t="s">
        <v>417</v>
      </c>
      <c r="P115" s="14" t="s">
        <v>31</v>
      </c>
      <c r="Q115" s="14" t="s">
        <v>29</v>
      </c>
      <c r="R115" s="16" t="str">
        <f>IF(AND(M115="",N115=""),"",
   IF(AND(M115&lt;&gt;"",N115&lt;&gt;""),
      IFERROR(VLOOKUP(M115,Tableau3[],2,FALSE),0) + IFERROR(VLOOKUP(N115,Tableau3[],2,FALSE),0),
      IF(M115&lt;&gt;"",
         IFERROR(VLOOKUP(M115,Tableau3[],2,FALSE),0),
         IFERROR(VLOOKUP(N115,Tableau3[],2,FALSE),0)
      )
   )
)</f>
        <v/>
      </c>
      <c r="S115" s="16" t="str">
        <f>IF(AND(M115="",N115=""),"",
   IF(AND(M115&lt;&gt;"",N115&lt;&gt;""),
      IFERROR(VLOOKUP(M115,Tableau6[],2,FALSE),0) + IFERROR(VLOOKUP(N115,Tableau6[],2,FALSE),0),
      IF(M115&lt;&gt;"",
         IFERROR(VLOOKUP(M115,Tableau6[],2,FALSE),0),
         IFERROR(VLOOKUP(N115,Tableau6[],2,FALSE),0)
      )
   )
)</f>
        <v/>
      </c>
    </row>
    <row r="116" spans="1:19">
      <c r="A116" s="18" t="s">
        <v>19</v>
      </c>
      <c r="B116" s="18" t="s">
        <v>51</v>
      </c>
      <c r="C116" s="18" t="s">
        <v>21</v>
      </c>
      <c r="D116" s="17" t="s">
        <v>111</v>
      </c>
      <c r="E116" s="10" t="str">
        <f xml:space="preserve"> VLOOKUP(D116,Tableau4[],2,FALSE)</f>
        <v>LUCKMANE Cyrile</v>
      </c>
      <c r="F116" s="18" t="s">
        <v>23</v>
      </c>
      <c r="G116" s="18" t="s">
        <v>418</v>
      </c>
      <c r="H116" s="19">
        <v>45779.71875</v>
      </c>
      <c r="I116" s="19">
        <v>45782.371527777781</v>
      </c>
      <c r="J116" s="18" t="s">
        <v>419</v>
      </c>
      <c r="K116" s="18" t="s">
        <v>420</v>
      </c>
      <c r="L116" s="18" t="s">
        <v>29</v>
      </c>
      <c r="M116" s="18" t="s">
        <v>29</v>
      </c>
      <c r="N116" s="18" t="s">
        <v>29</v>
      </c>
      <c r="O116" s="18" t="s">
        <v>208</v>
      </c>
      <c r="P116" s="18" t="s">
        <v>31</v>
      </c>
      <c r="Q116" s="18" t="s">
        <v>29</v>
      </c>
      <c r="R116" s="12" t="str">
        <f>IF(AND(M116="",N116=""),"",
   IF(AND(M116&lt;&gt;"",N116&lt;&gt;""),
      IFERROR(VLOOKUP(M116,Tableau3[],2,FALSE),0) + IFERROR(VLOOKUP(N116,Tableau3[],2,FALSE),0),
      IF(M116&lt;&gt;"",
         IFERROR(VLOOKUP(M116,Tableau3[],2,FALSE),0),
         IFERROR(VLOOKUP(N116,Tableau3[],2,FALSE),0)
      )
   )
)</f>
        <v/>
      </c>
      <c r="S116" s="12" t="str">
        <f>IF(AND(M116="",N116=""),"",
   IF(AND(M116&lt;&gt;"",N116&lt;&gt;""),
      IFERROR(VLOOKUP(M116,Tableau6[],2,FALSE),0) + IFERROR(VLOOKUP(N116,Tableau6[],2,FALSE),0),
      IF(M116&lt;&gt;"",
         IFERROR(VLOOKUP(M116,Tableau6[],2,FALSE),0),
         IFERROR(VLOOKUP(N116,Tableau6[],2,FALSE),0)
      )
   )
)</f>
        <v/>
      </c>
    </row>
    <row r="117" spans="1:19">
      <c r="A117" s="14" t="s">
        <v>19</v>
      </c>
      <c r="B117" s="14" t="s">
        <v>51</v>
      </c>
      <c r="C117" s="14" t="s">
        <v>21</v>
      </c>
      <c r="D117" s="13" t="s">
        <v>111</v>
      </c>
      <c r="E117" s="10" t="str">
        <f xml:space="preserve"> VLOOKUP(D117,Tableau4[],2,FALSE)</f>
        <v>LUCKMANE Cyrile</v>
      </c>
      <c r="F117" s="14" t="s">
        <v>23</v>
      </c>
      <c r="G117" s="14" t="s">
        <v>421</v>
      </c>
      <c r="H117" s="15">
        <v>45785.913888888892</v>
      </c>
      <c r="I117" s="15">
        <v>45790.567361111112</v>
      </c>
      <c r="J117" s="14" t="s">
        <v>422</v>
      </c>
      <c r="K117" s="14" t="s">
        <v>423</v>
      </c>
      <c r="L117" s="14" t="s">
        <v>36</v>
      </c>
      <c r="M117" s="14" t="s">
        <v>48</v>
      </c>
      <c r="N117" s="14" t="s">
        <v>141</v>
      </c>
      <c r="O117" s="14" t="s">
        <v>30</v>
      </c>
      <c r="P117" s="14" t="s">
        <v>31</v>
      </c>
      <c r="Q117" s="14" t="s">
        <v>29</v>
      </c>
      <c r="R117" s="16">
        <f>IF(AND(M117="",N117=""),"",
   IF(AND(M117&lt;&gt;"",N117&lt;&gt;""),
      IFERROR(VLOOKUP(M117,Tableau3[],2,FALSE),0) + IFERROR(VLOOKUP(N117,Tableau3[],2,FALSE),0),
      IF(M117&lt;&gt;"",
         IFERROR(VLOOKUP(M117,Tableau3[],2,FALSE),0),
         IFERROR(VLOOKUP(N117,Tableau3[],2,FALSE),0)
      )
   )
)</f>
        <v>661.87</v>
      </c>
      <c r="S117" s="16">
        <f>IF(AND(M117="",N117=""),"",
   IF(AND(M117&lt;&gt;"",N117&lt;&gt;""),
      IFERROR(VLOOKUP(M117,Tableau6[],2,FALSE),0) + IFERROR(VLOOKUP(N117,Tableau6[],2,FALSE),0),
      IF(M117&lt;&gt;"",
         IFERROR(VLOOKUP(M117,Tableau6[],2,FALSE),0),
         IFERROR(VLOOKUP(N117,Tableau6[],2,FALSE),0)
      )
   )
)</f>
        <v>397.12</v>
      </c>
    </row>
    <row r="118" spans="1:19">
      <c r="A118" s="18" t="s">
        <v>19</v>
      </c>
      <c r="B118" s="18" t="s">
        <v>51</v>
      </c>
      <c r="C118" s="18" t="s">
        <v>21</v>
      </c>
      <c r="D118" s="17" t="s">
        <v>111</v>
      </c>
      <c r="E118" s="10" t="str">
        <f xml:space="preserve"> VLOOKUP(D118,Tableau4[],2,FALSE)</f>
        <v>LUCKMANE Cyrile</v>
      </c>
      <c r="F118" s="18" t="s">
        <v>23</v>
      </c>
      <c r="G118" s="18" t="s">
        <v>424</v>
      </c>
      <c r="H118" s="19">
        <v>45791.813888888886</v>
      </c>
      <c r="I118" s="19">
        <v>45800.4</v>
      </c>
      <c r="J118" s="18" t="s">
        <v>425</v>
      </c>
      <c r="K118" s="18" t="s">
        <v>426</v>
      </c>
      <c r="L118" s="18" t="s">
        <v>29</v>
      </c>
      <c r="M118" s="18" t="s">
        <v>29</v>
      </c>
      <c r="N118" s="18" t="s">
        <v>29</v>
      </c>
      <c r="O118" s="18" t="s">
        <v>208</v>
      </c>
      <c r="P118" s="18" t="s">
        <v>31</v>
      </c>
      <c r="Q118" s="18" t="s">
        <v>29</v>
      </c>
      <c r="R118" s="12" t="str">
        <f>IF(AND(M118="",N118=""),"",
   IF(AND(M118&lt;&gt;"",N118&lt;&gt;""),
      IFERROR(VLOOKUP(M118,Tableau3[],2,FALSE),0) + IFERROR(VLOOKUP(N118,Tableau3[],2,FALSE),0),
      IF(M118&lt;&gt;"",
         IFERROR(VLOOKUP(M118,Tableau3[],2,FALSE),0),
         IFERROR(VLOOKUP(N118,Tableau3[],2,FALSE),0)
      )
   )
)</f>
        <v/>
      </c>
      <c r="S118" s="12" t="str">
        <f>IF(AND(M118="",N118=""),"",
   IF(AND(M118&lt;&gt;"",N118&lt;&gt;""),
      IFERROR(VLOOKUP(M118,Tableau6[],2,FALSE),0) + IFERROR(VLOOKUP(N118,Tableau6[],2,FALSE),0),
      IF(M118&lt;&gt;"",
         IFERROR(VLOOKUP(M118,Tableau6[],2,FALSE),0),
         IFERROR(VLOOKUP(N118,Tableau6[],2,FALSE),0)
      )
   )
)</f>
        <v/>
      </c>
    </row>
    <row r="119" spans="1:19">
      <c r="A119" s="14" t="s">
        <v>19</v>
      </c>
      <c r="B119" s="14" t="s">
        <v>51</v>
      </c>
      <c r="C119" s="14" t="s">
        <v>21</v>
      </c>
      <c r="D119" s="13" t="s">
        <v>111</v>
      </c>
      <c r="E119" s="10" t="str">
        <f xml:space="preserve"> VLOOKUP(D119,Tableau4[],2,FALSE)</f>
        <v>LUCKMANE Cyrile</v>
      </c>
      <c r="F119" s="14" t="s">
        <v>23</v>
      </c>
      <c r="G119" s="14" t="s">
        <v>427</v>
      </c>
      <c r="H119" s="15">
        <v>45780.123611111114</v>
      </c>
      <c r="I119" s="15">
        <v>45783.863194444442</v>
      </c>
      <c r="J119" s="14" t="s">
        <v>428</v>
      </c>
      <c r="K119" s="14" t="s">
        <v>429</v>
      </c>
      <c r="L119" s="14" t="s">
        <v>36</v>
      </c>
      <c r="M119" s="14" t="s">
        <v>91</v>
      </c>
      <c r="N119" s="14" t="s">
        <v>141</v>
      </c>
      <c r="O119" s="14" t="s">
        <v>30</v>
      </c>
      <c r="P119" s="14" t="s">
        <v>31</v>
      </c>
      <c r="Q119" s="14" t="s">
        <v>29</v>
      </c>
      <c r="R119" s="16">
        <f>IF(AND(M119="",N119=""),"",
   IF(AND(M119&lt;&gt;"",N119&lt;&gt;""),
      IFERROR(VLOOKUP(M119,Tableau3[],2,FALSE),0) + IFERROR(VLOOKUP(N119,Tableau3[],2,FALSE),0),
      IF(M119&lt;&gt;"",
         IFERROR(VLOOKUP(M119,Tableau3[],2,FALSE),0),
         IFERROR(VLOOKUP(N119,Tableau3[],2,FALSE),0)
      )
   )
)</f>
        <v>574.40000000000009</v>
      </c>
      <c r="S119" s="16">
        <f>IF(AND(M119="",N119=""),"",
   IF(AND(M119&lt;&gt;"",N119&lt;&gt;""),
      IFERROR(VLOOKUP(M119,Tableau6[],2,FALSE),0) + IFERROR(VLOOKUP(N119,Tableau6[],2,FALSE),0),
      IF(M119&lt;&gt;"",
         IFERROR(VLOOKUP(M119,Tableau6[],2,FALSE),0),
         IFERROR(VLOOKUP(N119,Tableau6[],2,FALSE),0)
      )
   )
)</f>
        <v>344.64</v>
      </c>
    </row>
    <row r="120" spans="1:19">
      <c r="A120" s="18" t="s">
        <v>19</v>
      </c>
      <c r="B120" s="18" t="s">
        <v>51</v>
      </c>
      <c r="C120" s="18" t="s">
        <v>21</v>
      </c>
      <c r="D120" s="17" t="s">
        <v>111</v>
      </c>
      <c r="E120" s="10" t="str">
        <f xml:space="preserve"> VLOOKUP(D120,Tableau4[],2,FALSE)</f>
        <v>LUCKMANE Cyrile</v>
      </c>
      <c r="F120" s="18" t="s">
        <v>23</v>
      </c>
      <c r="G120" s="18" t="s">
        <v>430</v>
      </c>
      <c r="H120" s="19">
        <v>45794.62777777778</v>
      </c>
      <c r="I120" s="19">
        <v>45797.386111111111</v>
      </c>
      <c r="J120" s="18" t="s">
        <v>431</v>
      </c>
      <c r="K120" s="18" t="s">
        <v>432</v>
      </c>
      <c r="L120" s="18" t="s">
        <v>36</v>
      </c>
      <c r="M120" s="18" t="s">
        <v>91</v>
      </c>
      <c r="N120" s="18" t="s">
        <v>141</v>
      </c>
      <c r="O120" s="18" t="s">
        <v>30</v>
      </c>
      <c r="P120" s="18" t="s">
        <v>31</v>
      </c>
      <c r="Q120" s="18" t="s">
        <v>29</v>
      </c>
      <c r="R120" s="12">
        <f>IF(AND(M120="",N120=""),"",
   IF(AND(M120&lt;&gt;"",N120&lt;&gt;""),
      IFERROR(VLOOKUP(M120,Tableau3[],2,FALSE),0) + IFERROR(VLOOKUP(N120,Tableau3[],2,FALSE),0),
      IF(M120&lt;&gt;"",
         IFERROR(VLOOKUP(M120,Tableau3[],2,FALSE),0),
         IFERROR(VLOOKUP(N120,Tableau3[],2,FALSE),0)
      )
   )
)</f>
        <v>574.40000000000009</v>
      </c>
      <c r="S120" s="12">
        <f>IF(AND(M120="",N120=""),"",
   IF(AND(M120&lt;&gt;"",N120&lt;&gt;""),
      IFERROR(VLOOKUP(M120,Tableau6[],2,FALSE),0) + IFERROR(VLOOKUP(N120,Tableau6[],2,FALSE),0),
      IF(M120&lt;&gt;"",
         IFERROR(VLOOKUP(M120,Tableau6[],2,FALSE),0),
         IFERROR(VLOOKUP(N120,Tableau6[],2,FALSE),0)
      )
   )
)</f>
        <v>344.64</v>
      </c>
    </row>
    <row r="121" spans="1:19">
      <c r="A121" s="14" t="s">
        <v>19</v>
      </c>
      <c r="B121" s="14" t="s">
        <v>51</v>
      </c>
      <c r="C121" s="14" t="s">
        <v>21</v>
      </c>
      <c r="D121" s="13" t="s">
        <v>111</v>
      </c>
      <c r="E121" s="10" t="str">
        <f xml:space="preserve"> VLOOKUP(D121,Tableau4[],2,FALSE)</f>
        <v>LUCKMANE Cyrile</v>
      </c>
      <c r="F121" s="14" t="s">
        <v>23</v>
      </c>
      <c r="G121" s="14" t="s">
        <v>433</v>
      </c>
      <c r="H121" s="15">
        <v>45779.664583333331</v>
      </c>
      <c r="I121" s="15">
        <v>45783.438194444447</v>
      </c>
      <c r="J121" s="14" t="s">
        <v>434</v>
      </c>
      <c r="K121" s="14" t="s">
        <v>435</v>
      </c>
      <c r="L121" s="14" t="s">
        <v>36</v>
      </c>
      <c r="M121" s="14" t="s">
        <v>48</v>
      </c>
      <c r="N121" s="14" t="s">
        <v>77</v>
      </c>
      <c r="O121" s="14" t="s">
        <v>30</v>
      </c>
      <c r="P121" s="14" t="s">
        <v>31</v>
      </c>
      <c r="Q121" s="14" t="s">
        <v>29</v>
      </c>
      <c r="R121" s="16">
        <f>IF(AND(M121="",N121=""),"",
   IF(AND(M121&lt;&gt;"",N121&lt;&gt;""),
      IFERROR(VLOOKUP(M121,Tableau3[],2,FALSE),0) + IFERROR(VLOOKUP(N121,Tableau3[],2,FALSE),0),
      IF(M121&lt;&gt;"",
         IFERROR(VLOOKUP(M121,Tableau3[],2,FALSE),0),
         IFERROR(VLOOKUP(N121,Tableau3[],2,FALSE),0)
      )
   )
)</f>
        <v>462.96999999999997</v>
      </c>
      <c r="S121" s="16">
        <f>IF(AND(M121="",N121=""),"",
   IF(AND(M121&lt;&gt;"",N121&lt;&gt;""),
      IFERROR(VLOOKUP(M121,Tableau6[],2,FALSE),0) + IFERROR(VLOOKUP(N121,Tableau6[],2,FALSE),0),
      IF(M121&lt;&gt;"",
         IFERROR(VLOOKUP(M121,Tableau6[],2,FALSE),0),
         IFERROR(VLOOKUP(N121,Tableau6[],2,FALSE),0)
      )
   )
)</f>
        <v>277.77999999999997</v>
      </c>
    </row>
    <row r="122" spans="1:19">
      <c r="A122" s="18" t="s">
        <v>19</v>
      </c>
      <c r="B122" s="18" t="s">
        <v>51</v>
      </c>
      <c r="C122" s="18" t="s">
        <v>21</v>
      </c>
      <c r="D122" s="17" t="s">
        <v>111</v>
      </c>
      <c r="E122" s="10" t="str">
        <f xml:space="preserve"> VLOOKUP(D122,Tableau4[],2,FALSE)</f>
        <v>LUCKMANE Cyrile</v>
      </c>
      <c r="F122" s="18" t="s">
        <v>23</v>
      </c>
      <c r="G122" s="18" t="s">
        <v>436</v>
      </c>
      <c r="H122" s="19">
        <v>45789.926388888889</v>
      </c>
      <c r="I122" s="19">
        <v>45793.3</v>
      </c>
      <c r="J122" s="18" t="s">
        <v>437</v>
      </c>
      <c r="K122" s="18" t="s">
        <v>438</v>
      </c>
      <c r="L122" s="18" t="s">
        <v>29</v>
      </c>
      <c r="M122" s="18" t="s">
        <v>29</v>
      </c>
      <c r="N122" s="18" t="s">
        <v>29</v>
      </c>
      <c r="O122" s="18" t="s">
        <v>208</v>
      </c>
      <c r="P122" s="18" t="s">
        <v>31</v>
      </c>
      <c r="Q122" s="18" t="s">
        <v>29</v>
      </c>
      <c r="R122" s="12" t="str">
        <f>IF(AND(M122="",N122=""),"",
   IF(AND(M122&lt;&gt;"",N122&lt;&gt;""),
      IFERROR(VLOOKUP(M122,Tableau3[],2,FALSE),0) + IFERROR(VLOOKUP(N122,Tableau3[],2,FALSE),0),
      IF(M122&lt;&gt;"",
         IFERROR(VLOOKUP(M122,Tableau3[],2,FALSE),0),
         IFERROR(VLOOKUP(N122,Tableau3[],2,FALSE),0)
      )
   )
)</f>
        <v/>
      </c>
      <c r="S122" s="12" t="str">
        <f>IF(AND(M122="",N122=""),"",
   IF(AND(M122&lt;&gt;"",N122&lt;&gt;""),
      IFERROR(VLOOKUP(M122,Tableau6[],2,FALSE),0) + IFERROR(VLOOKUP(N122,Tableau6[],2,FALSE),0),
      IF(M122&lt;&gt;"",
         IFERROR(VLOOKUP(M122,Tableau6[],2,FALSE),0),
         IFERROR(VLOOKUP(N122,Tableau6[],2,FALSE),0)
      )
   )
)</f>
        <v/>
      </c>
    </row>
    <row r="123" spans="1:19">
      <c r="A123" s="14" t="s">
        <v>19</v>
      </c>
      <c r="B123" s="14" t="s">
        <v>51</v>
      </c>
      <c r="C123" s="14" t="s">
        <v>21</v>
      </c>
      <c r="D123" s="13" t="s">
        <v>111</v>
      </c>
      <c r="E123" s="10" t="str">
        <f xml:space="preserve"> VLOOKUP(D123,Tableau4[],2,FALSE)</f>
        <v>LUCKMANE Cyrile</v>
      </c>
      <c r="F123" s="14" t="s">
        <v>23</v>
      </c>
      <c r="G123" s="14" t="s">
        <v>439</v>
      </c>
      <c r="H123" s="15">
        <v>45797.607638888891</v>
      </c>
      <c r="I123" s="15">
        <v>45800.4</v>
      </c>
      <c r="J123" s="14" t="s">
        <v>440</v>
      </c>
      <c r="K123" s="14" t="s">
        <v>441</v>
      </c>
      <c r="L123" s="14" t="s">
        <v>59</v>
      </c>
      <c r="M123" s="14" t="s">
        <v>29</v>
      </c>
      <c r="N123" s="14" t="s">
        <v>29</v>
      </c>
      <c r="O123" s="14" t="s">
        <v>150</v>
      </c>
      <c r="P123" s="14" t="s">
        <v>31</v>
      </c>
      <c r="Q123" s="14" t="s">
        <v>29</v>
      </c>
      <c r="R123" s="16" t="str">
        <f>IF(AND(M123="",N123=""),"",
   IF(AND(M123&lt;&gt;"",N123&lt;&gt;""),
      IFERROR(VLOOKUP(M123,Tableau3[],2,FALSE),0) + IFERROR(VLOOKUP(N123,Tableau3[],2,FALSE),0),
      IF(M123&lt;&gt;"",
         IFERROR(VLOOKUP(M123,Tableau3[],2,FALSE),0),
         IFERROR(VLOOKUP(N123,Tableau3[],2,FALSE),0)
      )
   )
)</f>
        <v/>
      </c>
      <c r="S123" s="16" t="str">
        <f>IF(AND(M123="",N123=""),"",
   IF(AND(M123&lt;&gt;"",N123&lt;&gt;""),
      IFERROR(VLOOKUP(M123,Tableau6[],2,FALSE),0) + IFERROR(VLOOKUP(N123,Tableau6[],2,FALSE),0),
      IF(M123&lt;&gt;"",
         IFERROR(VLOOKUP(M123,Tableau6[],2,FALSE),0),
         IFERROR(VLOOKUP(N123,Tableau6[],2,FALSE),0)
      )
   )
)</f>
        <v/>
      </c>
    </row>
    <row r="124" spans="1:19">
      <c r="A124" s="18" t="s">
        <v>19</v>
      </c>
      <c r="B124" s="18" t="s">
        <v>51</v>
      </c>
      <c r="C124" s="18" t="s">
        <v>21</v>
      </c>
      <c r="D124" s="17" t="s">
        <v>111</v>
      </c>
      <c r="E124" s="10" t="str">
        <f xml:space="preserve"> VLOOKUP(D124,Tableau4[],2,FALSE)</f>
        <v>LUCKMANE Cyrile</v>
      </c>
      <c r="F124" s="18" t="s">
        <v>23</v>
      </c>
      <c r="G124" s="18" t="s">
        <v>442</v>
      </c>
      <c r="H124" s="19">
        <v>45791.819444444445</v>
      </c>
      <c r="I124" s="19">
        <v>45792.789583333331</v>
      </c>
      <c r="J124" s="18" t="s">
        <v>443</v>
      </c>
      <c r="K124" s="18" t="s">
        <v>444</v>
      </c>
      <c r="L124" s="18" t="s">
        <v>36</v>
      </c>
      <c r="M124" s="18" t="s">
        <v>48</v>
      </c>
      <c r="N124" s="18" t="s">
        <v>77</v>
      </c>
      <c r="O124" s="18" t="s">
        <v>30</v>
      </c>
      <c r="P124" s="18" t="s">
        <v>31</v>
      </c>
      <c r="Q124" s="18" t="s">
        <v>29</v>
      </c>
      <c r="R124" s="12">
        <f>IF(AND(M124="",N124=""),"",
   IF(AND(M124&lt;&gt;"",N124&lt;&gt;""),
      IFERROR(VLOOKUP(M124,Tableau3[],2,FALSE),0) + IFERROR(VLOOKUP(N124,Tableau3[],2,FALSE),0),
      IF(M124&lt;&gt;"",
         IFERROR(VLOOKUP(M124,Tableau3[],2,FALSE),0),
         IFERROR(VLOOKUP(N124,Tableau3[],2,FALSE),0)
      )
   )
)</f>
        <v>462.96999999999997</v>
      </c>
      <c r="S124" s="12">
        <f>IF(AND(M124="",N124=""),"",
   IF(AND(M124&lt;&gt;"",N124&lt;&gt;""),
      IFERROR(VLOOKUP(M124,Tableau6[],2,FALSE),0) + IFERROR(VLOOKUP(N124,Tableau6[],2,FALSE),0),
      IF(M124&lt;&gt;"",
         IFERROR(VLOOKUP(M124,Tableau6[],2,FALSE),0),
         IFERROR(VLOOKUP(N124,Tableau6[],2,FALSE),0)
      )
   )
)</f>
        <v>277.77999999999997</v>
      </c>
    </row>
    <row r="125" spans="1:19">
      <c r="A125" s="14" t="s">
        <v>19</v>
      </c>
      <c r="B125" s="14" t="s">
        <v>51</v>
      </c>
      <c r="C125" s="14" t="s">
        <v>21</v>
      </c>
      <c r="D125" s="13" t="s">
        <v>111</v>
      </c>
      <c r="E125" s="10" t="str">
        <f xml:space="preserve"> VLOOKUP(D125,Tableau4[],2,FALSE)</f>
        <v>LUCKMANE Cyrile</v>
      </c>
      <c r="F125" s="14" t="s">
        <v>23</v>
      </c>
      <c r="G125" s="14" t="s">
        <v>445</v>
      </c>
      <c r="H125" s="15">
        <v>45792.625694444447</v>
      </c>
      <c r="I125" s="15">
        <v>45800.4</v>
      </c>
      <c r="J125" s="14" t="s">
        <v>446</v>
      </c>
      <c r="K125" s="14" t="s">
        <v>447</v>
      </c>
      <c r="L125" s="14" t="s">
        <v>29</v>
      </c>
      <c r="M125" s="14" t="s">
        <v>29</v>
      </c>
      <c r="N125" s="14" t="s">
        <v>29</v>
      </c>
      <c r="O125" s="14" t="s">
        <v>63</v>
      </c>
      <c r="P125" s="14" t="s">
        <v>31</v>
      </c>
      <c r="Q125" s="14" t="s">
        <v>29</v>
      </c>
      <c r="R125" s="16" t="str">
        <f>IF(AND(M125="",N125=""),"",
   IF(AND(M125&lt;&gt;"",N125&lt;&gt;""),
      IFERROR(VLOOKUP(M125,Tableau3[],2,FALSE),0) + IFERROR(VLOOKUP(N125,Tableau3[],2,FALSE),0),
      IF(M125&lt;&gt;"",
         IFERROR(VLOOKUP(M125,Tableau3[],2,FALSE),0),
         IFERROR(VLOOKUP(N125,Tableau3[],2,FALSE),0)
      )
   )
)</f>
        <v/>
      </c>
      <c r="S125" s="16" t="str">
        <f>IF(AND(M125="",N125=""),"",
   IF(AND(M125&lt;&gt;"",N125&lt;&gt;""),
      IFERROR(VLOOKUP(M125,Tableau6[],2,FALSE),0) + IFERROR(VLOOKUP(N125,Tableau6[],2,FALSE),0),
      IF(M125&lt;&gt;"",
         IFERROR(VLOOKUP(M125,Tableau6[],2,FALSE),0),
         IFERROR(VLOOKUP(N125,Tableau6[],2,FALSE),0)
      )
   )
)</f>
        <v/>
      </c>
    </row>
    <row r="126" spans="1:19">
      <c r="A126" s="18" t="s">
        <v>19</v>
      </c>
      <c r="B126" s="18" t="s">
        <v>51</v>
      </c>
      <c r="C126" s="18" t="s">
        <v>21</v>
      </c>
      <c r="D126" s="17" t="s">
        <v>111</v>
      </c>
      <c r="E126" s="10" t="str">
        <f xml:space="preserve"> VLOOKUP(D126,Tableau4[],2,FALSE)</f>
        <v>LUCKMANE Cyrile</v>
      </c>
      <c r="F126" s="18" t="s">
        <v>23</v>
      </c>
      <c r="G126" s="18" t="s">
        <v>448</v>
      </c>
      <c r="H126" s="19">
        <v>45785.952777777777</v>
      </c>
      <c r="I126" s="19">
        <v>45790.688888888886</v>
      </c>
      <c r="J126" s="18" t="s">
        <v>449</v>
      </c>
      <c r="K126" s="18" t="s">
        <v>450</v>
      </c>
      <c r="L126" s="18" t="s">
        <v>59</v>
      </c>
      <c r="M126" s="18" t="s">
        <v>29</v>
      </c>
      <c r="N126" s="18" t="s">
        <v>29</v>
      </c>
      <c r="O126" s="18" t="s">
        <v>294</v>
      </c>
      <c r="P126" s="18" t="s">
        <v>31</v>
      </c>
      <c r="Q126" s="18" t="s">
        <v>29</v>
      </c>
      <c r="R126" s="12" t="str">
        <f>IF(AND(M126="",N126=""),"",
   IF(AND(M126&lt;&gt;"",N126&lt;&gt;""),
      IFERROR(VLOOKUP(M126,Tableau3[],2,FALSE),0) + IFERROR(VLOOKUP(N126,Tableau3[],2,FALSE),0),
      IF(M126&lt;&gt;"",
         IFERROR(VLOOKUP(M126,Tableau3[],2,FALSE),0),
         IFERROR(VLOOKUP(N126,Tableau3[],2,FALSE),0)
      )
   )
)</f>
        <v/>
      </c>
      <c r="S126" s="12" t="str">
        <f>IF(AND(M126="",N126=""),"",
   IF(AND(M126&lt;&gt;"",N126&lt;&gt;""),
      IFERROR(VLOOKUP(M126,Tableau6[],2,FALSE),0) + IFERROR(VLOOKUP(N126,Tableau6[],2,FALSE),0),
      IF(M126&lt;&gt;"",
         IFERROR(VLOOKUP(M126,Tableau6[],2,FALSE),0),
         IFERROR(VLOOKUP(N126,Tableau6[],2,FALSE),0)
      )
   )
)</f>
        <v/>
      </c>
    </row>
    <row r="127" spans="1:19">
      <c r="A127" s="14" t="s">
        <v>19</v>
      </c>
      <c r="B127" s="14" t="s">
        <v>51</v>
      </c>
      <c r="C127" s="14" t="s">
        <v>21</v>
      </c>
      <c r="D127" s="13" t="s">
        <v>111</v>
      </c>
      <c r="E127" s="10" t="str">
        <f xml:space="preserve"> VLOOKUP(D127,Tableau4[],2,FALSE)</f>
        <v>LUCKMANE Cyrile</v>
      </c>
      <c r="F127" s="14" t="s">
        <v>23</v>
      </c>
      <c r="G127" s="14" t="s">
        <v>451</v>
      </c>
      <c r="H127" s="15">
        <v>45799.105555555558</v>
      </c>
      <c r="I127" s="15">
        <v>45800.4</v>
      </c>
      <c r="J127" s="14" t="s">
        <v>452</v>
      </c>
      <c r="K127" s="14" t="s">
        <v>453</v>
      </c>
      <c r="L127" s="14" t="s">
        <v>36</v>
      </c>
      <c r="M127" s="14" t="s">
        <v>48</v>
      </c>
      <c r="N127" s="14" t="s">
        <v>77</v>
      </c>
      <c r="O127" s="14" t="s">
        <v>30</v>
      </c>
      <c r="P127" s="14" t="s">
        <v>31</v>
      </c>
      <c r="Q127" s="14" t="s">
        <v>29</v>
      </c>
      <c r="R127" s="16">
        <f>IF(AND(M127="",N127=""),"",
   IF(AND(M127&lt;&gt;"",N127&lt;&gt;""),
      IFERROR(VLOOKUP(M127,Tableau3[],2,FALSE),0) + IFERROR(VLOOKUP(N127,Tableau3[],2,FALSE),0),
      IF(M127&lt;&gt;"",
         IFERROR(VLOOKUP(M127,Tableau3[],2,FALSE),0),
         IFERROR(VLOOKUP(N127,Tableau3[],2,FALSE),0)
      )
   )
)</f>
        <v>462.96999999999997</v>
      </c>
      <c r="S127" s="16">
        <f>IF(AND(M127="",N127=""),"",
   IF(AND(M127&lt;&gt;"",N127&lt;&gt;""),
      IFERROR(VLOOKUP(M127,Tableau6[],2,FALSE),0) + IFERROR(VLOOKUP(N127,Tableau6[],2,FALSE),0),
      IF(M127&lt;&gt;"",
         IFERROR(VLOOKUP(M127,Tableau6[],2,FALSE),0),
         IFERROR(VLOOKUP(N127,Tableau6[],2,FALSE),0)
      )
   )
)</f>
        <v>277.77999999999997</v>
      </c>
    </row>
    <row r="128" spans="1:19">
      <c r="A128" s="18" t="s">
        <v>19</v>
      </c>
      <c r="B128" s="18" t="s">
        <v>20</v>
      </c>
      <c r="C128" s="18" t="s">
        <v>21</v>
      </c>
      <c r="D128" s="17" t="s">
        <v>111</v>
      </c>
      <c r="E128" s="10" t="str">
        <f xml:space="preserve"> VLOOKUP(D128,Tableau4[],2,FALSE)</f>
        <v>LUCKMANE Cyrile</v>
      </c>
      <c r="F128" s="18" t="s">
        <v>23</v>
      </c>
      <c r="G128" s="18" t="s">
        <v>454</v>
      </c>
      <c r="H128" s="19">
        <v>45790.975694444445</v>
      </c>
      <c r="I128" s="19">
        <v>45792.854166666664</v>
      </c>
      <c r="J128" s="18" t="s">
        <v>455</v>
      </c>
      <c r="K128" s="18" t="s">
        <v>456</v>
      </c>
      <c r="L128" s="18" t="s">
        <v>27</v>
      </c>
      <c r="M128" s="18" t="s">
        <v>28</v>
      </c>
      <c r="N128" s="18" t="s">
        <v>29</v>
      </c>
      <c r="O128" s="18" t="s">
        <v>30</v>
      </c>
      <c r="P128" s="18" t="s">
        <v>31</v>
      </c>
      <c r="Q128" s="18" t="s">
        <v>29</v>
      </c>
      <c r="R128" s="12">
        <f>IF(AND(M128="",N128=""),"",
   IF(AND(M128&lt;&gt;"",N128&lt;&gt;""),
      IFERROR(VLOOKUP(M128,Tableau3[],2,FALSE),0) + IFERROR(VLOOKUP(N128,Tableau3[],2,FALSE),0),
      IF(M128&lt;&gt;"",
         IFERROR(VLOOKUP(M128,Tableau3[],2,FALSE),0),
         IFERROR(VLOOKUP(N128,Tableau3[],2,FALSE),0)
      )
   )
)</f>
        <v>84.4</v>
      </c>
      <c r="S128" s="12">
        <f>IF(AND(M128="",N128=""),"",
   IF(AND(M128&lt;&gt;"",N128&lt;&gt;""),
      IFERROR(VLOOKUP(M128,Tableau6[],2,FALSE),0) + IFERROR(VLOOKUP(N128,Tableau6[],2,FALSE),0),
      IF(M128&lt;&gt;"",
         IFERROR(VLOOKUP(M128,Tableau6[],2,FALSE),0),
         IFERROR(VLOOKUP(N128,Tableau6[],2,FALSE),0)
      )
   )
)</f>
        <v>50.64</v>
      </c>
    </row>
    <row r="129" spans="1:19">
      <c r="A129" s="14" t="s">
        <v>19</v>
      </c>
      <c r="B129" s="14" t="s">
        <v>51</v>
      </c>
      <c r="C129" s="14" t="s">
        <v>21</v>
      </c>
      <c r="D129" s="13" t="s">
        <v>111</v>
      </c>
      <c r="E129" s="10" t="str">
        <f xml:space="preserve"> VLOOKUP(D129,Tableau4[],2,FALSE)</f>
        <v>LUCKMANE Cyrile</v>
      </c>
      <c r="F129" s="14" t="s">
        <v>23</v>
      </c>
      <c r="G129" s="14" t="s">
        <v>457</v>
      </c>
      <c r="H129" s="15">
        <v>45790.86041666667</v>
      </c>
      <c r="I129" s="15">
        <v>45792.927083333336</v>
      </c>
      <c r="J129" s="14" t="s">
        <v>458</v>
      </c>
      <c r="K129" s="14" t="s">
        <v>459</v>
      </c>
      <c r="L129" s="14" t="s">
        <v>36</v>
      </c>
      <c r="M129" s="14" t="s">
        <v>48</v>
      </c>
      <c r="N129" s="14" t="s">
        <v>77</v>
      </c>
      <c r="O129" s="14" t="s">
        <v>30</v>
      </c>
      <c r="P129" s="14" t="s">
        <v>31</v>
      </c>
      <c r="Q129" s="14" t="s">
        <v>29</v>
      </c>
      <c r="R129" s="16">
        <f>IF(AND(M129="",N129=""),"",
   IF(AND(M129&lt;&gt;"",N129&lt;&gt;""),
      IFERROR(VLOOKUP(M129,Tableau3[],2,FALSE),0) + IFERROR(VLOOKUP(N129,Tableau3[],2,FALSE),0),
      IF(M129&lt;&gt;"",
         IFERROR(VLOOKUP(M129,Tableau3[],2,FALSE),0),
         IFERROR(VLOOKUP(N129,Tableau3[],2,FALSE),0)
      )
   )
)</f>
        <v>462.96999999999997</v>
      </c>
      <c r="S129" s="16">
        <f>IF(AND(M129="",N129=""),"",
   IF(AND(M129&lt;&gt;"",N129&lt;&gt;""),
      IFERROR(VLOOKUP(M129,Tableau6[],2,FALSE),0) + IFERROR(VLOOKUP(N129,Tableau6[],2,FALSE),0),
      IF(M129&lt;&gt;"",
         IFERROR(VLOOKUP(M129,Tableau6[],2,FALSE),0),
         IFERROR(VLOOKUP(N129,Tableau6[],2,FALSE),0)
      )
   )
)</f>
        <v>277.77999999999997</v>
      </c>
    </row>
    <row r="130" spans="1:19">
      <c r="A130" s="18" t="s">
        <v>19</v>
      </c>
      <c r="B130" s="18" t="s">
        <v>51</v>
      </c>
      <c r="C130" s="18" t="s">
        <v>21</v>
      </c>
      <c r="D130" s="17" t="s">
        <v>111</v>
      </c>
      <c r="E130" s="10" t="str">
        <f xml:space="preserve"> VLOOKUP(D130,Tableau4[],2,FALSE)</f>
        <v>LUCKMANE Cyrile</v>
      </c>
      <c r="F130" s="18" t="s">
        <v>23</v>
      </c>
      <c r="G130" s="18" t="s">
        <v>460</v>
      </c>
      <c r="H130" s="19">
        <v>45784.993750000001</v>
      </c>
      <c r="I130" s="19">
        <v>45789.836111111108</v>
      </c>
      <c r="J130" s="18" t="s">
        <v>461</v>
      </c>
      <c r="K130" s="18" t="s">
        <v>462</v>
      </c>
      <c r="L130" s="18" t="s">
        <v>36</v>
      </c>
      <c r="M130" s="18" t="s">
        <v>48</v>
      </c>
      <c r="N130" s="18" t="s">
        <v>29</v>
      </c>
      <c r="O130" s="18" t="s">
        <v>30</v>
      </c>
      <c r="P130" s="18" t="s">
        <v>31</v>
      </c>
      <c r="Q130" s="18" t="s">
        <v>29</v>
      </c>
      <c r="R130" s="12">
        <f>IF(AND(M130="",N130=""),"",
   IF(AND(M130&lt;&gt;"",N130&lt;&gt;""),
      IFERROR(VLOOKUP(M130,Tableau3[],2,FALSE),0) + IFERROR(VLOOKUP(N130,Tableau3[],2,FALSE),0),
      IF(M130&lt;&gt;"",
         IFERROR(VLOOKUP(M130,Tableau3[],2,FALSE),0),
         IFERROR(VLOOKUP(N130,Tableau3[],2,FALSE),0)
      )
   )
)</f>
        <v>288.77</v>
      </c>
      <c r="S130" s="12">
        <f>IF(AND(M130="",N130=""),"",
   IF(AND(M130&lt;&gt;"",N130&lt;&gt;""),
      IFERROR(VLOOKUP(M130,Tableau6[],2,FALSE),0) + IFERROR(VLOOKUP(N130,Tableau6[],2,FALSE),0),
      IF(M130&lt;&gt;"",
         IFERROR(VLOOKUP(M130,Tableau6[],2,FALSE),0),
         IFERROR(VLOOKUP(N130,Tableau6[],2,FALSE),0)
      )
   )
)</f>
        <v>173.26</v>
      </c>
    </row>
    <row r="131" spans="1:19">
      <c r="A131" s="14" t="s">
        <v>19</v>
      </c>
      <c r="B131" s="14" t="s">
        <v>51</v>
      </c>
      <c r="C131" s="14" t="s">
        <v>21</v>
      </c>
      <c r="D131" s="13" t="s">
        <v>111</v>
      </c>
      <c r="E131" s="10" t="str">
        <f xml:space="preserve"> VLOOKUP(D131,Tableau4[],2,FALSE)</f>
        <v>LUCKMANE Cyrile</v>
      </c>
      <c r="F131" s="14" t="s">
        <v>23</v>
      </c>
      <c r="G131" s="14" t="s">
        <v>463</v>
      </c>
      <c r="H131" s="15">
        <v>45785.670138888891</v>
      </c>
      <c r="I131" s="15">
        <v>45789.494444444441</v>
      </c>
      <c r="J131" s="14" t="s">
        <v>464</v>
      </c>
      <c r="K131" s="14" t="s">
        <v>465</v>
      </c>
      <c r="L131" s="14" t="s">
        <v>59</v>
      </c>
      <c r="M131" s="14" t="s">
        <v>29</v>
      </c>
      <c r="N131" s="14" t="s">
        <v>29</v>
      </c>
      <c r="O131" s="14" t="s">
        <v>274</v>
      </c>
      <c r="P131" s="14" t="s">
        <v>31</v>
      </c>
      <c r="Q131" s="14" t="s">
        <v>29</v>
      </c>
      <c r="R131" s="16" t="str">
        <f>IF(AND(M131="",N131=""),"",
   IF(AND(M131&lt;&gt;"",N131&lt;&gt;""),
      IFERROR(VLOOKUP(M131,Tableau3[],2,FALSE),0) + IFERROR(VLOOKUP(N131,Tableau3[],2,FALSE),0),
      IF(M131&lt;&gt;"",
         IFERROR(VLOOKUP(M131,Tableau3[],2,FALSE),0),
         IFERROR(VLOOKUP(N131,Tableau3[],2,FALSE),0)
      )
   )
)</f>
        <v/>
      </c>
      <c r="S131" s="16" t="str">
        <f>IF(AND(M131="",N131=""),"",
   IF(AND(M131&lt;&gt;"",N131&lt;&gt;""),
      IFERROR(VLOOKUP(M131,Tableau6[],2,FALSE),0) + IFERROR(VLOOKUP(N131,Tableau6[],2,FALSE),0),
      IF(M131&lt;&gt;"",
         IFERROR(VLOOKUP(M131,Tableau6[],2,FALSE),0),
         IFERROR(VLOOKUP(N131,Tableau6[],2,FALSE),0)
      )
   )
)</f>
        <v/>
      </c>
    </row>
    <row r="132" spans="1:19">
      <c r="A132" s="18" t="s">
        <v>19</v>
      </c>
      <c r="B132" s="18" t="s">
        <v>51</v>
      </c>
      <c r="C132" s="18" t="s">
        <v>21</v>
      </c>
      <c r="D132" s="17" t="s">
        <v>111</v>
      </c>
      <c r="E132" s="10" t="str">
        <f xml:space="preserve"> VLOOKUP(D132,Tableau4[],2,FALSE)</f>
        <v>LUCKMANE Cyrile</v>
      </c>
      <c r="F132" s="18" t="s">
        <v>23</v>
      </c>
      <c r="G132" s="18" t="s">
        <v>466</v>
      </c>
      <c r="H132" s="19">
        <v>45786.647222222222</v>
      </c>
      <c r="I132" s="19">
        <v>45791.357638888891</v>
      </c>
      <c r="J132" s="18" t="s">
        <v>467</v>
      </c>
      <c r="K132" s="18" t="s">
        <v>468</v>
      </c>
      <c r="L132" s="18" t="s">
        <v>59</v>
      </c>
      <c r="M132" s="18" t="s">
        <v>29</v>
      </c>
      <c r="N132" s="18" t="s">
        <v>29</v>
      </c>
      <c r="O132" s="18" t="s">
        <v>37</v>
      </c>
      <c r="P132" s="18" t="s">
        <v>31</v>
      </c>
      <c r="Q132" s="18" t="s">
        <v>29</v>
      </c>
      <c r="R132" s="12" t="str">
        <f>IF(AND(M132="",N132=""),"",
   IF(AND(M132&lt;&gt;"",N132&lt;&gt;""),
      IFERROR(VLOOKUP(M132,Tableau3[],2,FALSE),0) + IFERROR(VLOOKUP(N132,Tableau3[],2,FALSE),0),
      IF(M132&lt;&gt;"",
         IFERROR(VLOOKUP(M132,Tableau3[],2,FALSE),0),
         IFERROR(VLOOKUP(N132,Tableau3[],2,FALSE),0)
      )
   )
)</f>
        <v/>
      </c>
      <c r="S132" s="12" t="str">
        <f>IF(AND(M132="",N132=""),"",
   IF(AND(M132&lt;&gt;"",N132&lt;&gt;""),
      IFERROR(VLOOKUP(M132,Tableau6[],2,FALSE),0) + IFERROR(VLOOKUP(N132,Tableau6[],2,FALSE),0),
      IF(M132&lt;&gt;"",
         IFERROR(VLOOKUP(M132,Tableau6[],2,FALSE),0),
         IFERROR(VLOOKUP(N132,Tableau6[],2,FALSE),0)
      )
   )
)</f>
        <v/>
      </c>
    </row>
    <row r="133" spans="1:19">
      <c r="A133" s="14" t="s">
        <v>19</v>
      </c>
      <c r="B133" s="14" t="s">
        <v>20</v>
      </c>
      <c r="C133" s="14" t="s">
        <v>21</v>
      </c>
      <c r="D133" s="13" t="s">
        <v>111</v>
      </c>
      <c r="E133" s="10" t="str">
        <f xml:space="preserve"> VLOOKUP(D133,Tableau4[],2,FALSE)</f>
        <v>LUCKMANE Cyrile</v>
      </c>
      <c r="F133" s="14" t="s">
        <v>23</v>
      </c>
      <c r="G133" s="14" t="s">
        <v>469</v>
      </c>
      <c r="H133" s="15">
        <v>45786.763194444444</v>
      </c>
      <c r="I133" s="15">
        <v>45790.94027777778</v>
      </c>
      <c r="J133" s="14" t="s">
        <v>470</v>
      </c>
      <c r="K133" s="14" t="s">
        <v>471</v>
      </c>
      <c r="L133" s="14" t="s">
        <v>27</v>
      </c>
      <c r="M133" s="14" t="s">
        <v>28</v>
      </c>
      <c r="N133" s="14" t="s">
        <v>29</v>
      </c>
      <c r="O133" s="14" t="s">
        <v>30</v>
      </c>
      <c r="P133" s="14" t="s">
        <v>31</v>
      </c>
      <c r="Q133" s="14" t="s">
        <v>29</v>
      </c>
      <c r="R133" s="16">
        <f>IF(AND(M133="",N133=""),"",
   IF(AND(M133&lt;&gt;"",N133&lt;&gt;""),
      IFERROR(VLOOKUP(M133,Tableau3[],2,FALSE),0) + IFERROR(VLOOKUP(N133,Tableau3[],2,FALSE),0),
      IF(M133&lt;&gt;"",
         IFERROR(VLOOKUP(M133,Tableau3[],2,FALSE),0),
         IFERROR(VLOOKUP(N133,Tableau3[],2,FALSE),0)
      )
   )
)</f>
        <v>84.4</v>
      </c>
      <c r="S133" s="16">
        <f>IF(AND(M133="",N133=""),"",
   IF(AND(M133&lt;&gt;"",N133&lt;&gt;""),
      IFERROR(VLOOKUP(M133,Tableau6[],2,FALSE),0) + IFERROR(VLOOKUP(N133,Tableau6[],2,FALSE),0),
      IF(M133&lt;&gt;"",
         IFERROR(VLOOKUP(M133,Tableau6[],2,FALSE),0),
         IFERROR(VLOOKUP(N133,Tableau6[],2,FALSE),0)
      )
   )
)</f>
        <v>50.64</v>
      </c>
    </row>
    <row r="134" spans="1:19">
      <c r="A134" s="18" t="s">
        <v>19</v>
      </c>
      <c r="B134" s="18" t="s">
        <v>51</v>
      </c>
      <c r="C134" s="18" t="s">
        <v>21</v>
      </c>
      <c r="D134" s="17" t="s">
        <v>111</v>
      </c>
      <c r="E134" s="10" t="str">
        <f xml:space="preserve"> VLOOKUP(D134,Tableau4[],2,FALSE)</f>
        <v>LUCKMANE Cyrile</v>
      </c>
      <c r="F134" s="18" t="s">
        <v>23</v>
      </c>
      <c r="G134" s="18" t="s">
        <v>472</v>
      </c>
      <c r="H134" s="19">
        <v>45786.931250000001</v>
      </c>
      <c r="I134" s="19">
        <v>45790.95416666667</v>
      </c>
      <c r="J134" s="18" t="s">
        <v>473</v>
      </c>
      <c r="K134" s="18" t="s">
        <v>474</v>
      </c>
      <c r="L134" s="18" t="s">
        <v>41</v>
      </c>
      <c r="M134" s="18" t="s">
        <v>28</v>
      </c>
      <c r="N134" s="18" t="s">
        <v>29</v>
      </c>
      <c r="O134" s="18" t="s">
        <v>30</v>
      </c>
      <c r="P134" s="18" t="s">
        <v>31</v>
      </c>
      <c r="Q134" s="18" t="s">
        <v>29</v>
      </c>
      <c r="R134" s="12">
        <f>IF(AND(M134="",N134=""),"",
   IF(AND(M134&lt;&gt;"",N134&lt;&gt;""),
      IFERROR(VLOOKUP(M134,Tableau3[],2,FALSE),0) + IFERROR(VLOOKUP(N134,Tableau3[],2,FALSE),0),
      IF(M134&lt;&gt;"",
         IFERROR(VLOOKUP(M134,Tableau3[],2,FALSE),0),
         IFERROR(VLOOKUP(N134,Tableau3[],2,FALSE),0)
      )
   )
)</f>
        <v>84.4</v>
      </c>
      <c r="S134" s="12">
        <f>IF(AND(M134="",N134=""),"",
   IF(AND(M134&lt;&gt;"",N134&lt;&gt;""),
      IFERROR(VLOOKUP(M134,Tableau6[],2,FALSE),0) + IFERROR(VLOOKUP(N134,Tableau6[],2,FALSE),0),
      IF(M134&lt;&gt;"",
         IFERROR(VLOOKUP(M134,Tableau6[],2,FALSE),0),
         IFERROR(VLOOKUP(N134,Tableau6[],2,FALSE),0)
      )
   )
)</f>
        <v>50.64</v>
      </c>
    </row>
    <row r="135" spans="1:19">
      <c r="A135" s="14" t="s">
        <v>19</v>
      </c>
      <c r="B135" s="14" t="s">
        <v>51</v>
      </c>
      <c r="C135" s="14" t="s">
        <v>21</v>
      </c>
      <c r="D135" s="13" t="s">
        <v>111</v>
      </c>
      <c r="E135" s="10" t="str">
        <f xml:space="preserve"> VLOOKUP(D135,Tableau4[],2,FALSE)</f>
        <v>LUCKMANE Cyrile</v>
      </c>
      <c r="F135" s="14" t="s">
        <v>23</v>
      </c>
      <c r="G135" s="14" t="s">
        <v>475</v>
      </c>
      <c r="H135" s="15">
        <v>45790.609722222223</v>
      </c>
      <c r="I135" s="15">
        <v>45796.644444444442</v>
      </c>
      <c r="J135" s="14" t="s">
        <v>476</v>
      </c>
      <c r="K135" s="14" t="s">
        <v>477</v>
      </c>
      <c r="L135" s="14" t="s">
        <v>59</v>
      </c>
      <c r="M135" s="14" t="s">
        <v>29</v>
      </c>
      <c r="N135" s="14" t="s">
        <v>29</v>
      </c>
      <c r="O135" s="14" t="s">
        <v>191</v>
      </c>
      <c r="P135" s="14" t="s">
        <v>31</v>
      </c>
      <c r="Q135" s="14" t="s">
        <v>29</v>
      </c>
      <c r="R135" s="16" t="str">
        <f>IF(AND(M135="",N135=""),"",
   IF(AND(M135&lt;&gt;"",N135&lt;&gt;""),
      IFERROR(VLOOKUP(M135,Tableau3[],2,FALSE),0) + IFERROR(VLOOKUP(N135,Tableau3[],2,FALSE),0),
      IF(M135&lt;&gt;"",
         IFERROR(VLOOKUP(M135,Tableau3[],2,FALSE),0),
         IFERROR(VLOOKUP(N135,Tableau3[],2,FALSE),0)
      )
   )
)</f>
        <v/>
      </c>
      <c r="S135" s="16" t="str">
        <f>IF(AND(M135="",N135=""),"",
   IF(AND(M135&lt;&gt;"",N135&lt;&gt;""),
      IFERROR(VLOOKUP(M135,Tableau6[],2,FALSE),0) + IFERROR(VLOOKUP(N135,Tableau6[],2,FALSE),0),
      IF(M135&lt;&gt;"",
         IFERROR(VLOOKUP(M135,Tableau6[],2,FALSE),0),
         IFERROR(VLOOKUP(N135,Tableau6[],2,FALSE),0)
      )
   )
)</f>
        <v/>
      </c>
    </row>
    <row r="136" spans="1:19">
      <c r="A136" s="18" t="s">
        <v>19</v>
      </c>
      <c r="B136" s="18" t="s">
        <v>20</v>
      </c>
      <c r="C136" s="18" t="s">
        <v>21</v>
      </c>
      <c r="D136" s="17" t="s">
        <v>111</v>
      </c>
      <c r="E136" s="10" t="str">
        <f xml:space="preserve"> VLOOKUP(D136,Tableau4[],2,FALSE)</f>
        <v>LUCKMANE Cyrile</v>
      </c>
      <c r="F136" s="18" t="s">
        <v>23</v>
      </c>
      <c r="G136" s="18" t="s">
        <v>478</v>
      </c>
      <c r="H136" s="19">
        <v>45791.995833333334</v>
      </c>
      <c r="I136" s="19">
        <v>45797.397916666669</v>
      </c>
      <c r="J136" s="18" t="s">
        <v>479</v>
      </c>
      <c r="K136" s="18" t="s">
        <v>480</v>
      </c>
      <c r="L136" s="18" t="s">
        <v>27</v>
      </c>
      <c r="M136" s="18" t="s">
        <v>28</v>
      </c>
      <c r="N136" s="18" t="s">
        <v>29</v>
      </c>
      <c r="O136" s="18" t="s">
        <v>30</v>
      </c>
      <c r="P136" s="18" t="s">
        <v>31</v>
      </c>
      <c r="Q136" s="18" t="s">
        <v>29</v>
      </c>
      <c r="R136" s="12">
        <f>IF(AND(M136="",N136=""),"",
   IF(AND(M136&lt;&gt;"",N136&lt;&gt;""),
      IFERROR(VLOOKUP(M136,Tableau3[],2,FALSE),0) + IFERROR(VLOOKUP(N136,Tableau3[],2,FALSE),0),
      IF(M136&lt;&gt;"",
         IFERROR(VLOOKUP(M136,Tableau3[],2,FALSE),0),
         IFERROR(VLOOKUP(N136,Tableau3[],2,FALSE),0)
      )
   )
)</f>
        <v>84.4</v>
      </c>
      <c r="S136" s="12">
        <f>IF(AND(M136="",N136=""),"",
   IF(AND(M136&lt;&gt;"",N136&lt;&gt;""),
      IFERROR(VLOOKUP(M136,Tableau6[],2,FALSE),0) + IFERROR(VLOOKUP(N136,Tableau6[],2,FALSE),0),
      IF(M136&lt;&gt;"",
         IFERROR(VLOOKUP(M136,Tableau6[],2,FALSE),0),
         IFERROR(VLOOKUP(N136,Tableau6[],2,FALSE),0)
      )
   )
)</f>
        <v>50.64</v>
      </c>
    </row>
    <row r="137" spans="1:19">
      <c r="A137" s="14" t="s">
        <v>19</v>
      </c>
      <c r="B137" s="14" t="s">
        <v>51</v>
      </c>
      <c r="C137" s="14" t="s">
        <v>21</v>
      </c>
      <c r="D137" s="13" t="s">
        <v>111</v>
      </c>
      <c r="E137" s="10" t="str">
        <f xml:space="preserve"> VLOOKUP(D137,Tableau4[],2,FALSE)</f>
        <v>LUCKMANE Cyrile</v>
      </c>
      <c r="F137" s="14" t="s">
        <v>23</v>
      </c>
      <c r="G137" s="14" t="s">
        <v>481</v>
      </c>
      <c r="H137" s="15">
        <v>45792.841666666667</v>
      </c>
      <c r="I137" s="15">
        <v>45797.396527777775</v>
      </c>
      <c r="J137" s="14" t="s">
        <v>482</v>
      </c>
      <c r="K137" s="14" t="s">
        <v>483</v>
      </c>
      <c r="L137" s="14" t="s">
        <v>27</v>
      </c>
      <c r="M137" s="14" t="s">
        <v>28</v>
      </c>
      <c r="N137" s="14" t="s">
        <v>29</v>
      </c>
      <c r="O137" s="14" t="s">
        <v>30</v>
      </c>
      <c r="P137" s="14" t="s">
        <v>31</v>
      </c>
      <c r="Q137" s="14" t="s">
        <v>29</v>
      </c>
      <c r="R137" s="16">
        <f>IF(AND(M137="",N137=""),"",
   IF(AND(M137&lt;&gt;"",N137&lt;&gt;""),
      IFERROR(VLOOKUP(M137,Tableau3[],2,FALSE),0) + IFERROR(VLOOKUP(N137,Tableau3[],2,FALSE),0),
      IF(M137&lt;&gt;"",
         IFERROR(VLOOKUP(M137,Tableau3[],2,FALSE),0),
         IFERROR(VLOOKUP(N137,Tableau3[],2,FALSE),0)
      )
   )
)</f>
        <v>84.4</v>
      </c>
      <c r="S137" s="16">
        <f>IF(AND(M137="",N137=""),"",
   IF(AND(M137&lt;&gt;"",N137&lt;&gt;""),
      IFERROR(VLOOKUP(M137,Tableau6[],2,FALSE),0) + IFERROR(VLOOKUP(N137,Tableau6[],2,FALSE),0),
      IF(M137&lt;&gt;"",
         IFERROR(VLOOKUP(M137,Tableau6[],2,FALSE),0),
         IFERROR(VLOOKUP(N137,Tableau6[],2,FALSE),0)
      )
   )
)</f>
        <v>50.64</v>
      </c>
    </row>
    <row r="138" spans="1:19">
      <c r="A138" s="18" t="s">
        <v>19</v>
      </c>
      <c r="B138" s="18" t="s">
        <v>51</v>
      </c>
      <c r="C138" s="18" t="s">
        <v>21</v>
      </c>
      <c r="D138" s="17" t="s">
        <v>111</v>
      </c>
      <c r="E138" s="10" t="str">
        <f xml:space="preserve"> VLOOKUP(D138,Tableau4[],2,FALSE)</f>
        <v>LUCKMANE Cyrile</v>
      </c>
      <c r="F138" s="18" t="s">
        <v>23</v>
      </c>
      <c r="G138" s="18" t="s">
        <v>484</v>
      </c>
      <c r="H138" s="19">
        <v>45799.961805555555</v>
      </c>
      <c r="I138" s="19">
        <v>45800.4</v>
      </c>
      <c r="J138" s="18" t="s">
        <v>485</v>
      </c>
      <c r="K138" s="18" t="s">
        <v>486</v>
      </c>
      <c r="L138" s="18" t="s">
        <v>36</v>
      </c>
      <c r="M138" s="18" t="s">
        <v>48</v>
      </c>
      <c r="N138" s="18" t="s">
        <v>77</v>
      </c>
      <c r="O138" s="18" t="s">
        <v>30</v>
      </c>
      <c r="P138" s="18" t="s">
        <v>31</v>
      </c>
      <c r="Q138" s="18" t="s">
        <v>29</v>
      </c>
      <c r="R138" s="12">
        <f>IF(AND(M138="",N138=""),"",
   IF(AND(M138&lt;&gt;"",N138&lt;&gt;""),
      IFERROR(VLOOKUP(M138,Tableau3[],2,FALSE),0) + IFERROR(VLOOKUP(N138,Tableau3[],2,FALSE),0),
      IF(M138&lt;&gt;"",
         IFERROR(VLOOKUP(M138,Tableau3[],2,FALSE),0),
         IFERROR(VLOOKUP(N138,Tableau3[],2,FALSE),0)
      )
   )
)</f>
        <v>462.96999999999997</v>
      </c>
      <c r="S138" s="12">
        <f>IF(AND(M138="",N138=""),"",
   IF(AND(M138&lt;&gt;"",N138&lt;&gt;""),
      IFERROR(VLOOKUP(M138,Tableau6[],2,FALSE),0) + IFERROR(VLOOKUP(N138,Tableau6[],2,FALSE),0),
      IF(M138&lt;&gt;"",
         IFERROR(VLOOKUP(M138,Tableau6[],2,FALSE),0),
         IFERROR(VLOOKUP(N138,Tableau6[],2,FALSE),0)
      )
   )
)</f>
        <v>277.77999999999997</v>
      </c>
    </row>
    <row r="139" spans="1:19">
      <c r="A139" s="14" t="s">
        <v>19</v>
      </c>
      <c r="B139" s="14" t="s">
        <v>51</v>
      </c>
      <c r="C139" s="14" t="s">
        <v>21</v>
      </c>
      <c r="D139" s="13" t="s">
        <v>111</v>
      </c>
      <c r="E139" s="10" t="str">
        <f xml:space="preserve"> VLOOKUP(D139,Tableau4[],2,FALSE)</f>
        <v>LUCKMANE Cyrile</v>
      </c>
      <c r="F139" s="14" t="s">
        <v>23</v>
      </c>
      <c r="G139" s="14" t="s">
        <v>487</v>
      </c>
      <c r="H139" s="15">
        <v>45792.779861111114</v>
      </c>
      <c r="I139" s="15">
        <v>45797.394444444442</v>
      </c>
      <c r="J139" s="14" t="s">
        <v>488</v>
      </c>
      <c r="K139" s="14" t="s">
        <v>489</v>
      </c>
      <c r="L139" s="14" t="s">
        <v>36</v>
      </c>
      <c r="M139" s="14" t="s">
        <v>91</v>
      </c>
      <c r="N139" s="14" t="s">
        <v>29</v>
      </c>
      <c r="O139" s="14" t="s">
        <v>30</v>
      </c>
      <c r="P139" s="14" t="s">
        <v>31</v>
      </c>
      <c r="Q139" s="14" t="s">
        <v>29</v>
      </c>
      <c r="R139" s="16">
        <f>IF(AND(M139="",N139=""),"",
   IF(AND(M139&lt;&gt;"",N139&lt;&gt;""),
      IFERROR(VLOOKUP(M139,Tableau3[],2,FALSE),0) + IFERROR(VLOOKUP(N139,Tableau3[],2,FALSE),0),
      IF(M139&lt;&gt;"",
         IFERROR(VLOOKUP(M139,Tableau3[],2,FALSE),0),
         IFERROR(VLOOKUP(N139,Tableau3[],2,FALSE),0)
      )
   )
)</f>
        <v>201.3</v>
      </c>
      <c r="S139" s="16">
        <f>IF(AND(M139="",N139=""),"",
   IF(AND(M139&lt;&gt;"",N139&lt;&gt;""),
      IFERROR(VLOOKUP(M139,Tableau6[],2,FALSE),0) + IFERROR(VLOOKUP(N139,Tableau6[],2,FALSE),0),
      IF(M139&lt;&gt;"",
         IFERROR(VLOOKUP(M139,Tableau6[],2,FALSE),0),
         IFERROR(VLOOKUP(N139,Tableau6[],2,FALSE),0)
      )
   )
)</f>
        <v>120.78</v>
      </c>
    </row>
    <row r="140" spans="1:19">
      <c r="A140" s="18" t="s">
        <v>19</v>
      </c>
      <c r="B140" s="18" t="s">
        <v>51</v>
      </c>
      <c r="C140" s="18" t="s">
        <v>21</v>
      </c>
      <c r="D140" s="17" t="s">
        <v>111</v>
      </c>
      <c r="E140" s="10" t="str">
        <f xml:space="preserve"> VLOOKUP(D140,Tableau4[],2,FALSE)</f>
        <v>LUCKMANE Cyrile</v>
      </c>
      <c r="F140" s="18" t="s">
        <v>23</v>
      </c>
      <c r="G140" s="18" t="s">
        <v>490</v>
      </c>
      <c r="H140" s="19">
        <v>45799.829861111109</v>
      </c>
      <c r="I140" s="19">
        <v>45800.4</v>
      </c>
      <c r="J140" s="18" t="s">
        <v>491</v>
      </c>
      <c r="K140" s="18" t="s">
        <v>492</v>
      </c>
      <c r="L140" s="18" t="s">
        <v>27</v>
      </c>
      <c r="M140" s="18" t="s">
        <v>28</v>
      </c>
      <c r="N140" s="18" t="s">
        <v>29</v>
      </c>
      <c r="O140" s="18" t="s">
        <v>30</v>
      </c>
      <c r="P140" s="18" t="s">
        <v>31</v>
      </c>
      <c r="Q140" s="18" t="s">
        <v>29</v>
      </c>
      <c r="R140" s="12">
        <f>IF(AND(M140="",N140=""),"",
   IF(AND(M140&lt;&gt;"",N140&lt;&gt;""),
      IFERROR(VLOOKUP(M140,Tableau3[],2,FALSE),0) + IFERROR(VLOOKUP(N140,Tableau3[],2,FALSE),0),
      IF(M140&lt;&gt;"",
         IFERROR(VLOOKUP(M140,Tableau3[],2,FALSE),0),
         IFERROR(VLOOKUP(N140,Tableau3[],2,FALSE),0)
      )
   )
)</f>
        <v>84.4</v>
      </c>
      <c r="S140" s="12">
        <f>IF(AND(M140="",N140=""),"",
   IF(AND(M140&lt;&gt;"",N140&lt;&gt;""),
      IFERROR(VLOOKUP(M140,Tableau6[],2,FALSE),0) + IFERROR(VLOOKUP(N140,Tableau6[],2,FALSE),0),
      IF(M140&lt;&gt;"",
         IFERROR(VLOOKUP(M140,Tableau6[],2,FALSE),0),
         IFERROR(VLOOKUP(N140,Tableau6[],2,FALSE),0)
      )
   )
)</f>
        <v>50.64</v>
      </c>
    </row>
    <row r="141" spans="1:19">
      <c r="A141" s="14" t="s">
        <v>19</v>
      </c>
      <c r="B141" s="14" t="s">
        <v>51</v>
      </c>
      <c r="C141" s="14" t="s">
        <v>21</v>
      </c>
      <c r="D141" s="13" t="s">
        <v>111</v>
      </c>
      <c r="E141" s="10" t="str">
        <f xml:space="preserve"> VLOOKUP(D141,Tableau4[],2,FALSE)</f>
        <v>LUCKMANE Cyrile</v>
      </c>
      <c r="F141" s="14" t="s">
        <v>23</v>
      </c>
      <c r="G141" s="14" t="s">
        <v>493</v>
      </c>
      <c r="H141" s="15">
        <v>45798.872916666667</v>
      </c>
      <c r="I141" s="15">
        <v>45800.4</v>
      </c>
      <c r="J141" s="14" t="s">
        <v>494</v>
      </c>
      <c r="K141" s="14" t="s">
        <v>495</v>
      </c>
      <c r="L141" s="14" t="s">
        <v>59</v>
      </c>
      <c r="M141" s="14" t="s">
        <v>29</v>
      </c>
      <c r="N141" s="14" t="s">
        <v>29</v>
      </c>
      <c r="O141" s="14" t="s">
        <v>191</v>
      </c>
      <c r="P141" s="14" t="s">
        <v>31</v>
      </c>
      <c r="Q141" s="14" t="s">
        <v>29</v>
      </c>
      <c r="R141" s="16" t="str">
        <f>IF(AND(M141="",N141=""),"",
   IF(AND(M141&lt;&gt;"",N141&lt;&gt;""),
      IFERROR(VLOOKUP(M141,Tableau3[],2,FALSE),0) + IFERROR(VLOOKUP(N141,Tableau3[],2,FALSE),0),
      IF(M141&lt;&gt;"",
         IFERROR(VLOOKUP(M141,Tableau3[],2,FALSE),0),
         IFERROR(VLOOKUP(N141,Tableau3[],2,FALSE),0)
      )
   )
)</f>
        <v/>
      </c>
      <c r="S141" s="16" t="str">
        <f>IF(AND(M141="",N141=""),"",
   IF(AND(M141&lt;&gt;"",N141&lt;&gt;""),
      IFERROR(VLOOKUP(M141,Tableau6[],2,FALSE),0) + IFERROR(VLOOKUP(N141,Tableau6[],2,FALSE),0),
      IF(M141&lt;&gt;"",
         IFERROR(VLOOKUP(M141,Tableau6[],2,FALSE),0),
         IFERROR(VLOOKUP(N141,Tableau6[],2,FALSE),0)
      )
   )
)</f>
        <v/>
      </c>
    </row>
    <row r="142" spans="1:19">
      <c r="A142" s="18" t="s">
        <v>19</v>
      </c>
      <c r="B142" s="18" t="s">
        <v>51</v>
      </c>
      <c r="C142" s="18" t="s">
        <v>21</v>
      </c>
      <c r="D142" s="17" t="s">
        <v>111</v>
      </c>
      <c r="E142" s="10" t="str">
        <f xml:space="preserve"> VLOOKUP(D142,Tableau4[],2,FALSE)</f>
        <v>LUCKMANE Cyrile</v>
      </c>
      <c r="F142" s="18" t="s">
        <v>23</v>
      </c>
      <c r="G142" s="18" t="s">
        <v>496</v>
      </c>
      <c r="H142" s="19">
        <v>45798.872916666667</v>
      </c>
      <c r="I142" s="19">
        <v>45799.581944444442</v>
      </c>
      <c r="J142" s="18" t="s">
        <v>449</v>
      </c>
      <c r="K142" s="18" t="s">
        <v>450</v>
      </c>
      <c r="L142" s="18" t="s">
        <v>59</v>
      </c>
      <c r="M142" s="18" t="s">
        <v>29</v>
      </c>
      <c r="N142" s="18" t="s">
        <v>29</v>
      </c>
      <c r="O142" s="18" t="s">
        <v>45</v>
      </c>
      <c r="P142" s="18" t="s">
        <v>31</v>
      </c>
      <c r="Q142" s="18" t="s">
        <v>29</v>
      </c>
      <c r="R142" s="12" t="str">
        <f>IF(AND(M142="",N142=""),"",
   IF(AND(M142&lt;&gt;"",N142&lt;&gt;""),
      IFERROR(VLOOKUP(M142,Tableau3[],2,FALSE),0) + IFERROR(VLOOKUP(N142,Tableau3[],2,FALSE),0),
      IF(M142&lt;&gt;"",
         IFERROR(VLOOKUP(M142,Tableau3[],2,FALSE),0),
         IFERROR(VLOOKUP(N142,Tableau3[],2,FALSE),0)
      )
   )
)</f>
        <v/>
      </c>
      <c r="S142" s="12" t="str">
        <f>IF(AND(M142="",N142=""),"",
   IF(AND(M142&lt;&gt;"",N142&lt;&gt;""),
      IFERROR(VLOOKUP(M142,Tableau6[],2,FALSE),0) + IFERROR(VLOOKUP(N142,Tableau6[],2,FALSE),0),
      IF(M142&lt;&gt;"",
         IFERROR(VLOOKUP(M142,Tableau6[],2,FALSE),0),
         IFERROR(VLOOKUP(N142,Tableau6[],2,FALSE),0)
      )
   )
)</f>
        <v/>
      </c>
    </row>
    <row r="143" spans="1:19">
      <c r="A143" s="14" t="s">
        <v>19</v>
      </c>
      <c r="B143" s="14" t="s">
        <v>51</v>
      </c>
      <c r="C143" s="14" t="s">
        <v>21</v>
      </c>
      <c r="D143" s="13" t="s">
        <v>117</v>
      </c>
      <c r="E143" s="10" t="str">
        <f xml:space="preserve"> VLOOKUP(D143,Tableau4[],2,FALSE)</f>
        <v>KOETE Florent</v>
      </c>
      <c r="F143" s="14" t="s">
        <v>23</v>
      </c>
      <c r="G143" s="14" t="s">
        <v>497</v>
      </c>
      <c r="H143" s="15">
        <v>45777.85</v>
      </c>
      <c r="I143" s="15">
        <v>45782.368055555555</v>
      </c>
      <c r="J143" s="14" t="s">
        <v>498</v>
      </c>
      <c r="K143" s="14" t="s">
        <v>499</v>
      </c>
      <c r="L143" s="14" t="s">
        <v>59</v>
      </c>
      <c r="M143" s="14" t="s">
        <v>29</v>
      </c>
      <c r="N143" s="14" t="s">
        <v>29</v>
      </c>
      <c r="O143" s="14" t="s">
        <v>191</v>
      </c>
      <c r="P143" s="14" t="s">
        <v>31</v>
      </c>
      <c r="Q143" s="14" t="s">
        <v>29</v>
      </c>
      <c r="R143" s="16" t="str">
        <f>IF(AND(M143="",N143=""),"",
   IF(AND(M143&lt;&gt;"",N143&lt;&gt;""),
      IFERROR(VLOOKUP(M143,Tableau3[],2,FALSE),0) + IFERROR(VLOOKUP(N143,Tableau3[],2,FALSE),0),
      IF(M143&lt;&gt;"",
         IFERROR(VLOOKUP(M143,Tableau3[],2,FALSE),0),
         IFERROR(VLOOKUP(N143,Tableau3[],2,FALSE),0)
      )
   )
)</f>
        <v/>
      </c>
      <c r="S143" s="16" t="str">
        <f>IF(AND(M143="",N143=""),"",
   IF(AND(M143&lt;&gt;"",N143&lt;&gt;""),
      IFERROR(VLOOKUP(M143,Tableau6[],2,FALSE),0) + IFERROR(VLOOKUP(N143,Tableau6[],2,FALSE),0),
      IF(M143&lt;&gt;"",
         IFERROR(VLOOKUP(M143,Tableau6[],2,FALSE),0),
         IFERROR(VLOOKUP(N143,Tableau6[],2,FALSE),0)
      )
   )
)</f>
        <v/>
      </c>
    </row>
    <row r="144" spans="1:19">
      <c r="A144" s="18" t="s">
        <v>19</v>
      </c>
      <c r="B144" s="18" t="s">
        <v>51</v>
      </c>
      <c r="C144" s="18" t="s">
        <v>21</v>
      </c>
      <c r="D144" s="17" t="s">
        <v>117</v>
      </c>
      <c r="E144" s="10" t="str">
        <f xml:space="preserve"> VLOOKUP(D144,Tableau4[],2,FALSE)</f>
        <v>KOETE Florent</v>
      </c>
      <c r="F144" s="18" t="s">
        <v>23</v>
      </c>
      <c r="G144" s="18" t="s">
        <v>500</v>
      </c>
      <c r="H144" s="19">
        <v>45784.688888888886</v>
      </c>
      <c r="I144" s="19">
        <v>45791.357638888891</v>
      </c>
      <c r="J144" s="18" t="s">
        <v>501</v>
      </c>
      <c r="K144" s="18" t="s">
        <v>502</v>
      </c>
      <c r="L144" s="18" t="s">
        <v>36</v>
      </c>
      <c r="M144" s="18" t="s">
        <v>29</v>
      </c>
      <c r="N144" s="18" t="s">
        <v>29</v>
      </c>
      <c r="O144" s="18" t="s">
        <v>37</v>
      </c>
      <c r="P144" s="18" t="s">
        <v>31</v>
      </c>
      <c r="Q144" s="18" t="s">
        <v>29</v>
      </c>
      <c r="R144" s="12" t="str">
        <f>IF(AND(M144="",N144=""),"",
   IF(AND(M144&lt;&gt;"",N144&lt;&gt;""),
      IFERROR(VLOOKUP(M144,Tableau3[],2,FALSE),0) + IFERROR(VLOOKUP(N144,Tableau3[],2,FALSE),0),
      IF(M144&lt;&gt;"",
         IFERROR(VLOOKUP(M144,Tableau3[],2,FALSE),0),
         IFERROR(VLOOKUP(N144,Tableau3[],2,FALSE),0)
      )
   )
)</f>
        <v/>
      </c>
      <c r="S144" s="12" t="str">
        <f>IF(AND(M144="",N144=""),"",
   IF(AND(M144&lt;&gt;"",N144&lt;&gt;""),
      IFERROR(VLOOKUP(M144,Tableau6[],2,FALSE),0) + IFERROR(VLOOKUP(N144,Tableau6[],2,FALSE),0),
      IF(M144&lt;&gt;"",
         IFERROR(VLOOKUP(M144,Tableau6[],2,FALSE),0),
         IFERROR(VLOOKUP(N144,Tableau6[],2,FALSE),0)
      )
   )
)</f>
        <v/>
      </c>
    </row>
    <row r="145" spans="1:19">
      <c r="A145" s="14" t="s">
        <v>19</v>
      </c>
      <c r="B145" s="14" t="s">
        <v>51</v>
      </c>
      <c r="C145" s="14" t="s">
        <v>21</v>
      </c>
      <c r="D145" s="13" t="s">
        <v>117</v>
      </c>
      <c r="E145" s="10" t="str">
        <f xml:space="preserve"> VLOOKUP(D145,Tableau4[],2,FALSE)</f>
        <v>KOETE Florent</v>
      </c>
      <c r="F145" s="14" t="s">
        <v>23</v>
      </c>
      <c r="G145" s="14" t="s">
        <v>503</v>
      </c>
      <c r="H145" s="15">
        <v>45777.848611111112</v>
      </c>
      <c r="I145" s="15">
        <v>45782.371527777781</v>
      </c>
      <c r="J145" s="14" t="s">
        <v>504</v>
      </c>
      <c r="K145" s="14" t="s">
        <v>505</v>
      </c>
      <c r="L145" s="14" t="s">
        <v>59</v>
      </c>
      <c r="M145" s="14" t="s">
        <v>29</v>
      </c>
      <c r="N145" s="14" t="s">
        <v>29</v>
      </c>
      <c r="O145" s="14" t="s">
        <v>191</v>
      </c>
      <c r="P145" s="14" t="s">
        <v>31</v>
      </c>
      <c r="Q145" s="14" t="s">
        <v>29</v>
      </c>
      <c r="R145" s="16" t="str">
        <f>IF(AND(M145="",N145=""),"",
   IF(AND(M145&lt;&gt;"",N145&lt;&gt;""),
      IFERROR(VLOOKUP(M145,Tableau3[],2,FALSE),0) + IFERROR(VLOOKUP(N145,Tableau3[],2,FALSE),0),
      IF(M145&lt;&gt;"",
         IFERROR(VLOOKUP(M145,Tableau3[],2,FALSE),0),
         IFERROR(VLOOKUP(N145,Tableau3[],2,FALSE),0)
      )
   )
)</f>
        <v/>
      </c>
      <c r="S145" s="16" t="str">
        <f>IF(AND(M145="",N145=""),"",
   IF(AND(M145&lt;&gt;"",N145&lt;&gt;""),
      IFERROR(VLOOKUP(M145,Tableau6[],2,FALSE),0) + IFERROR(VLOOKUP(N145,Tableau6[],2,FALSE),0),
      IF(M145&lt;&gt;"",
         IFERROR(VLOOKUP(M145,Tableau6[],2,FALSE),0),
         IFERROR(VLOOKUP(N145,Tableau6[],2,FALSE),0)
      )
   )
)</f>
        <v/>
      </c>
    </row>
    <row r="146" spans="1:19">
      <c r="A146" s="18" t="s">
        <v>19</v>
      </c>
      <c r="B146" s="18" t="s">
        <v>51</v>
      </c>
      <c r="C146" s="18" t="s">
        <v>21</v>
      </c>
      <c r="D146" s="17" t="s">
        <v>117</v>
      </c>
      <c r="E146" s="10" t="str">
        <f xml:space="preserve"> VLOOKUP(D146,Tableau4[],2,FALSE)</f>
        <v>KOETE Florent</v>
      </c>
      <c r="F146" s="18" t="s">
        <v>23</v>
      </c>
      <c r="G146" s="18" t="s">
        <v>506</v>
      </c>
      <c r="H146" s="19">
        <v>45784.689583333333</v>
      </c>
      <c r="I146" s="19">
        <v>45786.868055555555</v>
      </c>
      <c r="J146" s="18" t="s">
        <v>507</v>
      </c>
      <c r="K146" s="18" t="s">
        <v>508</v>
      </c>
      <c r="L146" s="18" t="s">
        <v>36</v>
      </c>
      <c r="M146" s="18" t="s">
        <v>29</v>
      </c>
      <c r="N146" s="18" t="s">
        <v>29</v>
      </c>
      <c r="O146" s="18" t="s">
        <v>45</v>
      </c>
      <c r="P146" s="18" t="s">
        <v>31</v>
      </c>
      <c r="Q146" s="18" t="s">
        <v>29</v>
      </c>
      <c r="R146" s="12" t="str">
        <f>IF(AND(M146="",N146=""),"",
   IF(AND(M146&lt;&gt;"",N146&lt;&gt;""),
      IFERROR(VLOOKUP(M146,Tableau3[],2,FALSE),0) + IFERROR(VLOOKUP(N146,Tableau3[],2,FALSE),0),
      IF(M146&lt;&gt;"",
         IFERROR(VLOOKUP(M146,Tableau3[],2,FALSE),0),
         IFERROR(VLOOKUP(N146,Tableau3[],2,FALSE),0)
      )
   )
)</f>
        <v/>
      </c>
      <c r="S146" s="12" t="str">
        <f>IF(AND(M146="",N146=""),"",
   IF(AND(M146&lt;&gt;"",N146&lt;&gt;""),
      IFERROR(VLOOKUP(M146,Tableau6[],2,FALSE),0) + IFERROR(VLOOKUP(N146,Tableau6[],2,FALSE),0),
      IF(M146&lt;&gt;"",
         IFERROR(VLOOKUP(M146,Tableau6[],2,FALSE),0),
         IFERROR(VLOOKUP(N146,Tableau6[],2,FALSE),0)
      )
   )
)</f>
        <v/>
      </c>
    </row>
    <row r="147" spans="1:19">
      <c r="A147" s="14" t="s">
        <v>19</v>
      </c>
      <c r="B147" s="14" t="s">
        <v>51</v>
      </c>
      <c r="C147" s="14" t="s">
        <v>21</v>
      </c>
      <c r="D147" s="13" t="s">
        <v>117</v>
      </c>
      <c r="E147" s="10" t="str">
        <f xml:space="preserve"> VLOOKUP(D147,Tableau4[],2,FALSE)</f>
        <v>KOETE Florent</v>
      </c>
      <c r="F147" s="14" t="s">
        <v>23</v>
      </c>
      <c r="G147" s="14" t="s">
        <v>509</v>
      </c>
      <c r="H147" s="15">
        <v>45777.85</v>
      </c>
      <c r="I147" s="15">
        <v>45784.486805555556</v>
      </c>
      <c r="J147" s="14" t="s">
        <v>510</v>
      </c>
      <c r="K147" s="14" t="s">
        <v>511</v>
      </c>
      <c r="L147" s="14" t="s">
        <v>59</v>
      </c>
      <c r="M147" s="14" t="s">
        <v>29</v>
      </c>
      <c r="N147" s="14" t="s">
        <v>29</v>
      </c>
      <c r="O147" s="14" t="s">
        <v>512</v>
      </c>
      <c r="P147" s="14" t="s">
        <v>31</v>
      </c>
      <c r="Q147" s="14" t="s">
        <v>29</v>
      </c>
      <c r="R147" s="16" t="str">
        <f>IF(AND(M147="",N147=""),"",
   IF(AND(M147&lt;&gt;"",N147&lt;&gt;""),
      IFERROR(VLOOKUP(M147,Tableau3[],2,FALSE),0) + IFERROR(VLOOKUP(N147,Tableau3[],2,FALSE),0),
      IF(M147&lt;&gt;"",
         IFERROR(VLOOKUP(M147,Tableau3[],2,FALSE),0),
         IFERROR(VLOOKUP(N147,Tableau3[],2,FALSE),0)
      )
   )
)</f>
        <v/>
      </c>
      <c r="S147" s="16" t="str">
        <f>IF(AND(M147="",N147=""),"",
   IF(AND(M147&lt;&gt;"",N147&lt;&gt;""),
      IFERROR(VLOOKUP(M147,Tableau6[],2,FALSE),0) + IFERROR(VLOOKUP(N147,Tableau6[],2,FALSE),0),
      IF(M147&lt;&gt;"",
         IFERROR(VLOOKUP(M147,Tableau6[],2,FALSE),0),
         IFERROR(VLOOKUP(N147,Tableau6[],2,FALSE),0)
      )
   )
)</f>
        <v/>
      </c>
    </row>
    <row r="148" spans="1:19">
      <c r="A148" s="18" t="s">
        <v>19</v>
      </c>
      <c r="B148" s="18" t="s">
        <v>51</v>
      </c>
      <c r="C148" s="18" t="s">
        <v>21</v>
      </c>
      <c r="D148" s="17" t="s">
        <v>117</v>
      </c>
      <c r="E148" s="10" t="str">
        <f xml:space="preserve"> VLOOKUP(D148,Tableau4[],2,FALSE)</f>
        <v>KOETE Florent</v>
      </c>
      <c r="F148" s="18" t="s">
        <v>23</v>
      </c>
      <c r="G148" s="18" t="s">
        <v>513</v>
      </c>
      <c r="H148" s="19">
        <v>45784.683333333334</v>
      </c>
      <c r="I148" s="19">
        <v>45786.488888888889</v>
      </c>
      <c r="J148" s="18" t="s">
        <v>510</v>
      </c>
      <c r="K148" s="18" t="s">
        <v>511</v>
      </c>
      <c r="L148" s="18" t="s">
        <v>59</v>
      </c>
      <c r="M148" s="18" t="s">
        <v>29</v>
      </c>
      <c r="N148" s="18" t="s">
        <v>29</v>
      </c>
      <c r="O148" s="18" t="s">
        <v>45</v>
      </c>
      <c r="P148" s="18" t="s">
        <v>31</v>
      </c>
      <c r="Q148" s="18" t="s">
        <v>29</v>
      </c>
      <c r="R148" s="12" t="str">
        <f>IF(AND(M148="",N148=""),"",
   IF(AND(M148&lt;&gt;"",N148&lt;&gt;""),
      IFERROR(VLOOKUP(M148,Tableau3[],2,FALSE),0) + IFERROR(VLOOKUP(N148,Tableau3[],2,FALSE),0),
      IF(M148&lt;&gt;"",
         IFERROR(VLOOKUP(M148,Tableau3[],2,FALSE),0),
         IFERROR(VLOOKUP(N148,Tableau3[],2,FALSE),0)
      )
   )
)</f>
        <v/>
      </c>
      <c r="S148" s="12" t="str">
        <f>IF(AND(M148="",N148=""),"",
   IF(AND(M148&lt;&gt;"",N148&lt;&gt;""),
      IFERROR(VLOOKUP(M148,Tableau6[],2,FALSE),0) + IFERROR(VLOOKUP(N148,Tableau6[],2,FALSE),0),
      IF(M148&lt;&gt;"",
         IFERROR(VLOOKUP(M148,Tableau6[],2,FALSE),0),
         IFERROR(VLOOKUP(N148,Tableau6[],2,FALSE),0)
      )
   )
)</f>
        <v/>
      </c>
    </row>
    <row r="149" spans="1:19">
      <c r="A149" s="14" t="s">
        <v>19</v>
      </c>
      <c r="B149" s="14" t="s">
        <v>51</v>
      </c>
      <c r="C149" s="14" t="s">
        <v>21</v>
      </c>
      <c r="D149" s="13" t="s">
        <v>117</v>
      </c>
      <c r="E149" s="10" t="str">
        <f xml:space="preserve"> VLOOKUP(D149,Tableau4[],2,FALSE)</f>
        <v>KOETE Florent</v>
      </c>
      <c r="F149" s="14" t="s">
        <v>23</v>
      </c>
      <c r="G149" s="14" t="s">
        <v>514</v>
      </c>
      <c r="H149" s="15">
        <v>45777.854166666664</v>
      </c>
      <c r="I149" s="15">
        <v>45782.35833333333</v>
      </c>
      <c r="J149" s="14" t="s">
        <v>515</v>
      </c>
      <c r="K149" s="14" t="s">
        <v>516</v>
      </c>
      <c r="L149" s="14" t="s">
        <v>59</v>
      </c>
      <c r="M149" s="14" t="s">
        <v>29</v>
      </c>
      <c r="N149" s="14" t="s">
        <v>29</v>
      </c>
      <c r="O149" s="14" t="s">
        <v>512</v>
      </c>
      <c r="P149" s="14" t="s">
        <v>31</v>
      </c>
      <c r="Q149" s="14" t="s">
        <v>29</v>
      </c>
      <c r="R149" s="16" t="str">
        <f>IF(AND(M149="",N149=""),"",
   IF(AND(M149&lt;&gt;"",N149&lt;&gt;""),
      IFERROR(VLOOKUP(M149,Tableau3[],2,FALSE),0) + IFERROR(VLOOKUP(N149,Tableau3[],2,FALSE),0),
      IF(M149&lt;&gt;"",
         IFERROR(VLOOKUP(M149,Tableau3[],2,FALSE),0),
         IFERROR(VLOOKUP(N149,Tableau3[],2,FALSE),0)
      )
   )
)</f>
        <v/>
      </c>
      <c r="S149" s="16" t="str">
        <f>IF(AND(M149="",N149=""),"",
   IF(AND(M149&lt;&gt;"",N149&lt;&gt;""),
      IFERROR(VLOOKUP(M149,Tableau6[],2,FALSE),0) + IFERROR(VLOOKUP(N149,Tableau6[],2,FALSE),0),
      IF(M149&lt;&gt;"",
         IFERROR(VLOOKUP(M149,Tableau6[],2,FALSE),0),
         IFERROR(VLOOKUP(N149,Tableau6[],2,FALSE),0)
      )
   )
)</f>
        <v/>
      </c>
    </row>
    <row r="150" spans="1:19">
      <c r="A150" s="18" t="s">
        <v>19</v>
      </c>
      <c r="B150" s="18" t="s">
        <v>51</v>
      </c>
      <c r="C150" s="18" t="s">
        <v>21</v>
      </c>
      <c r="D150" s="17" t="s">
        <v>117</v>
      </c>
      <c r="E150" s="10" t="str">
        <f xml:space="preserve"> VLOOKUP(D150,Tableau4[],2,FALSE)</f>
        <v>KOETE Florent</v>
      </c>
      <c r="F150" s="18" t="s">
        <v>23</v>
      </c>
      <c r="G150" s="18" t="s">
        <v>517</v>
      </c>
      <c r="H150" s="19">
        <v>45784.694444444445</v>
      </c>
      <c r="I150" s="19">
        <v>45790.559027777781</v>
      </c>
      <c r="J150" s="18" t="s">
        <v>518</v>
      </c>
      <c r="K150" s="18" t="s">
        <v>519</v>
      </c>
      <c r="L150" s="18" t="s">
        <v>59</v>
      </c>
      <c r="M150" s="18" t="s">
        <v>29</v>
      </c>
      <c r="N150" s="18" t="s">
        <v>29</v>
      </c>
      <c r="O150" s="18" t="s">
        <v>150</v>
      </c>
      <c r="P150" s="18" t="s">
        <v>31</v>
      </c>
      <c r="Q150" s="18" t="s">
        <v>29</v>
      </c>
      <c r="R150" s="12" t="str">
        <f>IF(AND(M150="",N150=""),"",
   IF(AND(M150&lt;&gt;"",N150&lt;&gt;""),
      IFERROR(VLOOKUP(M150,Tableau3[],2,FALSE),0) + IFERROR(VLOOKUP(N150,Tableau3[],2,FALSE),0),
      IF(M150&lt;&gt;"",
         IFERROR(VLOOKUP(M150,Tableau3[],2,FALSE),0),
         IFERROR(VLOOKUP(N150,Tableau3[],2,FALSE),0)
      )
   )
)</f>
        <v/>
      </c>
      <c r="S150" s="12" t="str">
        <f>IF(AND(M150="",N150=""),"",
   IF(AND(M150&lt;&gt;"",N150&lt;&gt;""),
      IFERROR(VLOOKUP(M150,Tableau6[],2,FALSE),0) + IFERROR(VLOOKUP(N150,Tableau6[],2,FALSE),0),
      IF(M150&lt;&gt;"",
         IFERROR(VLOOKUP(M150,Tableau6[],2,FALSE),0),
         IFERROR(VLOOKUP(N150,Tableau6[],2,FALSE),0)
      )
   )
)</f>
        <v/>
      </c>
    </row>
    <row r="151" spans="1:19">
      <c r="A151" s="14" t="s">
        <v>19</v>
      </c>
      <c r="B151" s="14" t="s">
        <v>20</v>
      </c>
      <c r="C151" s="14" t="s">
        <v>21</v>
      </c>
      <c r="D151" s="13" t="s">
        <v>117</v>
      </c>
      <c r="E151" s="10" t="str">
        <f xml:space="preserve"> VLOOKUP(D151,Tableau4[],2,FALSE)</f>
        <v>KOETE Florent</v>
      </c>
      <c r="F151" s="14" t="s">
        <v>23</v>
      </c>
      <c r="G151" s="14" t="s">
        <v>520</v>
      </c>
      <c r="H151" s="15">
        <v>45777.850694444445</v>
      </c>
      <c r="I151" s="15">
        <v>45779.80972222222</v>
      </c>
      <c r="J151" s="14" t="s">
        <v>521</v>
      </c>
      <c r="K151" s="14" t="s">
        <v>522</v>
      </c>
      <c r="L151" s="14" t="s">
        <v>36</v>
      </c>
      <c r="M151" s="14" t="s">
        <v>29</v>
      </c>
      <c r="N151" s="14" t="s">
        <v>29</v>
      </c>
      <c r="O151" s="14" t="s">
        <v>45</v>
      </c>
      <c r="P151" s="14" t="s">
        <v>31</v>
      </c>
      <c r="Q151" s="14" t="s">
        <v>29</v>
      </c>
      <c r="R151" s="16" t="str">
        <f>IF(AND(M151="",N151=""),"",
   IF(AND(M151&lt;&gt;"",N151&lt;&gt;""),
      IFERROR(VLOOKUP(M151,Tableau3[],2,FALSE),0) + IFERROR(VLOOKUP(N151,Tableau3[],2,FALSE),0),
      IF(M151&lt;&gt;"",
         IFERROR(VLOOKUP(M151,Tableau3[],2,FALSE),0),
         IFERROR(VLOOKUP(N151,Tableau3[],2,FALSE),0)
      )
   )
)</f>
        <v/>
      </c>
      <c r="S151" s="16" t="str">
        <f>IF(AND(M151="",N151=""),"",
   IF(AND(M151&lt;&gt;"",N151&lt;&gt;""),
      IFERROR(VLOOKUP(M151,Tableau6[],2,FALSE),0) + IFERROR(VLOOKUP(N151,Tableau6[],2,FALSE),0),
      IF(M151&lt;&gt;"",
         IFERROR(VLOOKUP(M151,Tableau6[],2,FALSE),0),
         IFERROR(VLOOKUP(N151,Tableau6[],2,FALSE),0)
      )
   )
)</f>
        <v/>
      </c>
    </row>
    <row r="152" spans="1:19">
      <c r="A152" s="18" t="s">
        <v>19</v>
      </c>
      <c r="B152" s="18" t="s">
        <v>20</v>
      </c>
      <c r="C152" s="18" t="s">
        <v>21</v>
      </c>
      <c r="D152" s="17" t="s">
        <v>117</v>
      </c>
      <c r="E152" s="10" t="str">
        <f xml:space="preserve"> VLOOKUP(D152,Tableau4[],2,FALSE)</f>
        <v>KOETE Florent</v>
      </c>
      <c r="F152" s="18" t="s">
        <v>23</v>
      </c>
      <c r="G152" s="18" t="s">
        <v>523</v>
      </c>
      <c r="H152" s="19">
        <v>45777.853472222225</v>
      </c>
      <c r="I152" s="19">
        <v>45789.678472222222</v>
      </c>
      <c r="J152" s="18" t="s">
        <v>524</v>
      </c>
      <c r="K152" s="18" t="s">
        <v>525</v>
      </c>
      <c r="L152" s="18" t="s">
        <v>36</v>
      </c>
      <c r="M152" s="18" t="s">
        <v>29</v>
      </c>
      <c r="N152" s="18" t="s">
        <v>29</v>
      </c>
      <c r="O152" s="18" t="s">
        <v>288</v>
      </c>
      <c r="P152" s="18" t="s">
        <v>31</v>
      </c>
      <c r="Q152" s="18" t="s">
        <v>29</v>
      </c>
      <c r="R152" s="12" t="str">
        <f>IF(AND(M152="",N152=""),"",
   IF(AND(M152&lt;&gt;"",N152&lt;&gt;""),
      IFERROR(VLOOKUP(M152,Tableau3[],2,FALSE),0) + IFERROR(VLOOKUP(N152,Tableau3[],2,FALSE),0),
      IF(M152&lt;&gt;"",
         IFERROR(VLOOKUP(M152,Tableau3[],2,FALSE),0),
         IFERROR(VLOOKUP(N152,Tableau3[],2,FALSE),0)
      )
   )
)</f>
        <v/>
      </c>
      <c r="S152" s="12" t="str">
        <f>IF(AND(M152="",N152=""),"",
   IF(AND(M152&lt;&gt;"",N152&lt;&gt;""),
      IFERROR(VLOOKUP(M152,Tableau6[],2,FALSE),0) + IFERROR(VLOOKUP(N152,Tableau6[],2,FALSE),0),
      IF(M152&lt;&gt;"",
         IFERROR(VLOOKUP(M152,Tableau6[],2,FALSE),0),
         IFERROR(VLOOKUP(N152,Tableau6[],2,FALSE),0)
      )
   )
)</f>
        <v/>
      </c>
    </row>
    <row r="153" spans="1:19">
      <c r="A153" s="14" t="s">
        <v>19</v>
      </c>
      <c r="B153" s="14" t="s">
        <v>20</v>
      </c>
      <c r="C153" s="14" t="s">
        <v>21</v>
      </c>
      <c r="D153" s="13" t="s">
        <v>117</v>
      </c>
      <c r="E153" s="10" t="str">
        <f xml:space="preserve"> VLOOKUP(D153,Tableau4[],2,FALSE)</f>
        <v>KOETE Florent</v>
      </c>
      <c r="F153" s="14" t="s">
        <v>23</v>
      </c>
      <c r="G153" s="14" t="s">
        <v>526</v>
      </c>
      <c r="H153" s="15">
        <v>45777.852777777778</v>
      </c>
      <c r="I153" s="15">
        <v>45783.390972222223</v>
      </c>
      <c r="J153" s="14" t="s">
        <v>527</v>
      </c>
      <c r="K153" s="14" t="s">
        <v>528</v>
      </c>
      <c r="L153" s="14" t="s">
        <v>36</v>
      </c>
      <c r="M153" s="14" t="s">
        <v>29</v>
      </c>
      <c r="N153" s="14" t="s">
        <v>29</v>
      </c>
      <c r="O153" s="14" t="s">
        <v>45</v>
      </c>
      <c r="P153" s="14" t="s">
        <v>31</v>
      </c>
      <c r="Q153" s="14" t="s">
        <v>29</v>
      </c>
      <c r="R153" s="16" t="str">
        <f>IF(AND(M153="",N153=""),"",
   IF(AND(M153&lt;&gt;"",N153&lt;&gt;""),
      IFERROR(VLOOKUP(M153,Tableau3[],2,FALSE),0) + IFERROR(VLOOKUP(N153,Tableau3[],2,FALSE),0),
      IF(M153&lt;&gt;"",
         IFERROR(VLOOKUP(M153,Tableau3[],2,FALSE),0),
         IFERROR(VLOOKUP(N153,Tableau3[],2,FALSE),0)
      )
   )
)</f>
        <v/>
      </c>
      <c r="S153" s="16" t="str">
        <f>IF(AND(M153="",N153=""),"",
   IF(AND(M153&lt;&gt;"",N153&lt;&gt;""),
      IFERROR(VLOOKUP(M153,Tableau6[],2,FALSE),0) + IFERROR(VLOOKUP(N153,Tableau6[],2,FALSE),0),
      IF(M153&lt;&gt;"",
         IFERROR(VLOOKUP(M153,Tableau6[],2,FALSE),0),
         IFERROR(VLOOKUP(N153,Tableau6[],2,FALSE),0)
      )
   )
)</f>
        <v/>
      </c>
    </row>
    <row r="154" spans="1:19">
      <c r="A154" s="18" t="s">
        <v>19</v>
      </c>
      <c r="B154" s="18" t="s">
        <v>20</v>
      </c>
      <c r="C154" s="18" t="s">
        <v>21</v>
      </c>
      <c r="D154" s="17" t="s">
        <v>117</v>
      </c>
      <c r="E154" s="10" t="str">
        <f xml:space="preserve"> VLOOKUP(D154,Tableau4[],2,FALSE)</f>
        <v>KOETE Florent</v>
      </c>
      <c r="F154" s="18" t="s">
        <v>23</v>
      </c>
      <c r="G154" s="18" t="s">
        <v>529</v>
      </c>
      <c r="H154" s="19">
        <v>45777.853472222225</v>
      </c>
      <c r="I154" s="19">
        <v>45779.326388888891</v>
      </c>
      <c r="J154" s="18" t="s">
        <v>530</v>
      </c>
      <c r="K154" s="18" t="s">
        <v>531</v>
      </c>
      <c r="L154" s="18" t="s">
        <v>36</v>
      </c>
      <c r="M154" s="18" t="s">
        <v>29</v>
      </c>
      <c r="N154" s="18" t="s">
        <v>29</v>
      </c>
      <c r="O154" s="18" t="s">
        <v>45</v>
      </c>
      <c r="P154" s="18" t="s">
        <v>31</v>
      </c>
      <c r="Q154" s="18" t="s">
        <v>29</v>
      </c>
      <c r="R154" s="12" t="str">
        <f>IF(AND(M154="",N154=""),"",
   IF(AND(M154&lt;&gt;"",N154&lt;&gt;""),
      IFERROR(VLOOKUP(M154,Tableau3[],2,FALSE),0) + IFERROR(VLOOKUP(N154,Tableau3[],2,FALSE),0),
      IF(M154&lt;&gt;"",
         IFERROR(VLOOKUP(M154,Tableau3[],2,FALSE),0),
         IFERROR(VLOOKUP(N154,Tableau3[],2,FALSE),0)
      )
   )
)</f>
        <v/>
      </c>
      <c r="S154" s="12" t="str">
        <f>IF(AND(M154="",N154=""),"",
   IF(AND(M154&lt;&gt;"",N154&lt;&gt;""),
      IFERROR(VLOOKUP(M154,Tableau6[],2,FALSE),0) + IFERROR(VLOOKUP(N154,Tableau6[],2,FALSE),0),
      IF(M154&lt;&gt;"",
         IFERROR(VLOOKUP(M154,Tableau6[],2,FALSE),0),
         IFERROR(VLOOKUP(N154,Tableau6[],2,FALSE),0)
      )
   )
)</f>
        <v/>
      </c>
    </row>
    <row r="155" spans="1:19">
      <c r="A155" s="14" t="s">
        <v>19</v>
      </c>
      <c r="B155" s="14" t="s">
        <v>20</v>
      </c>
      <c r="C155" s="14" t="s">
        <v>21</v>
      </c>
      <c r="D155" s="13" t="s">
        <v>117</v>
      </c>
      <c r="E155" s="10" t="str">
        <f xml:space="preserve"> VLOOKUP(D155,Tableau4[],2,FALSE)</f>
        <v>KOETE Florent</v>
      </c>
      <c r="F155" s="14" t="s">
        <v>23</v>
      </c>
      <c r="G155" s="14" t="s">
        <v>532</v>
      </c>
      <c r="H155" s="15">
        <v>45777.852777777778</v>
      </c>
      <c r="I155" s="15">
        <v>45779.322916666664</v>
      </c>
      <c r="J155" s="14" t="s">
        <v>533</v>
      </c>
      <c r="K155" s="14" t="s">
        <v>534</v>
      </c>
      <c r="L155" s="14" t="s">
        <v>36</v>
      </c>
      <c r="M155" s="14" t="s">
        <v>29</v>
      </c>
      <c r="N155" s="14" t="s">
        <v>29</v>
      </c>
      <c r="O155" s="14" t="s">
        <v>45</v>
      </c>
      <c r="P155" s="14" t="s">
        <v>31</v>
      </c>
      <c r="Q155" s="14" t="s">
        <v>29</v>
      </c>
      <c r="R155" s="16" t="str">
        <f>IF(AND(M155="",N155=""),"",
   IF(AND(M155&lt;&gt;"",N155&lt;&gt;""),
      IFERROR(VLOOKUP(M155,Tableau3[],2,FALSE),0) + IFERROR(VLOOKUP(N155,Tableau3[],2,FALSE),0),
      IF(M155&lt;&gt;"",
         IFERROR(VLOOKUP(M155,Tableau3[],2,FALSE),0),
         IFERROR(VLOOKUP(N155,Tableau3[],2,FALSE),0)
      )
   )
)</f>
        <v/>
      </c>
      <c r="S155" s="16" t="str">
        <f>IF(AND(M155="",N155=""),"",
   IF(AND(M155&lt;&gt;"",N155&lt;&gt;""),
      IFERROR(VLOOKUP(M155,Tableau6[],2,FALSE),0) + IFERROR(VLOOKUP(N155,Tableau6[],2,FALSE),0),
      IF(M155&lt;&gt;"",
         IFERROR(VLOOKUP(M155,Tableau6[],2,FALSE),0),
         IFERROR(VLOOKUP(N155,Tableau6[],2,FALSE),0)
      )
   )
)</f>
        <v/>
      </c>
    </row>
    <row r="156" spans="1:19">
      <c r="A156" s="18" t="s">
        <v>19</v>
      </c>
      <c r="B156" s="18" t="s">
        <v>20</v>
      </c>
      <c r="C156" s="18" t="s">
        <v>21</v>
      </c>
      <c r="D156" s="17" t="s">
        <v>117</v>
      </c>
      <c r="E156" s="10" t="str">
        <f xml:space="preserve"> VLOOKUP(D156,Tableau4[],2,FALSE)</f>
        <v>KOETE Florent</v>
      </c>
      <c r="F156" s="18" t="s">
        <v>23</v>
      </c>
      <c r="G156" s="18" t="s">
        <v>535</v>
      </c>
      <c r="H156" s="19">
        <v>45777.853472222225</v>
      </c>
      <c r="I156" s="19">
        <v>45779.824305555558</v>
      </c>
      <c r="J156" s="18" t="s">
        <v>536</v>
      </c>
      <c r="K156" s="18" t="s">
        <v>537</v>
      </c>
      <c r="L156" s="18" t="s">
        <v>36</v>
      </c>
      <c r="M156" s="18" t="s">
        <v>29</v>
      </c>
      <c r="N156" s="18" t="s">
        <v>29</v>
      </c>
      <c r="O156" s="18" t="s">
        <v>45</v>
      </c>
      <c r="P156" s="18" t="s">
        <v>31</v>
      </c>
      <c r="Q156" s="18" t="s">
        <v>29</v>
      </c>
      <c r="R156" s="12" t="str">
        <f>IF(AND(M156="",N156=""),"",
   IF(AND(M156&lt;&gt;"",N156&lt;&gt;""),
      IFERROR(VLOOKUP(M156,Tableau3[],2,FALSE),0) + IFERROR(VLOOKUP(N156,Tableau3[],2,FALSE),0),
      IF(M156&lt;&gt;"",
         IFERROR(VLOOKUP(M156,Tableau3[],2,FALSE),0),
         IFERROR(VLOOKUP(N156,Tableau3[],2,FALSE),0)
      )
   )
)</f>
        <v/>
      </c>
      <c r="S156" s="12" t="str">
        <f>IF(AND(M156="",N156=""),"",
   IF(AND(M156&lt;&gt;"",N156&lt;&gt;""),
      IFERROR(VLOOKUP(M156,Tableau6[],2,FALSE),0) + IFERROR(VLOOKUP(N156,Tableau6[],2,FALSE),0),
      IF(M156&lt;&gt;"",
         IFERROR(VLOOKUP(M156,Tableau6[],2,FALSE),0),
         IFERROR(VLOOKUP(N156,Tableau6[],2,FALSE),0)
      )
   )
)</f>
        <v/>
      </c>
    </row>
    <row r="157" spans="1:19">
      <c r="A157" s="14" t="s">
        <v>19</v>
      </c>
      <c r="B157" s="14" t="s">
        <v>20</v>
      </c>
      <c r="C157" s="14" t="s">
        <v>21</v>
      </c>
      <c r="D157" s="13" t="s">
        <v>117</v>
      </c>
      <c r="E157" s="10" t="str">
        <f xml:space="preserve"> VLOOKUP(D157,Tableau4[],2,FALSE)</f>
        <v>KOETE Florent</v>
      </c>
      <c r="F157" s="14" t="s">
        <v>23</v>
      </c>
      <c r="G157" s="14" t="s">
        <v>538</v>
      </c>
      <c r="H157" s="15">
        <v>45777.85</v>
      </c>
      <c r="I157" s="15">
        <v>45779.301388888889</v>
      </c>
      <c r="J157" s="14" t="s">
        <v>539</v>
      </c>
      <c r="K157" s="14" t="s">
        <v>540</v>
      </c>
      <c r="L157" s="14" t="s">
        <v>36</v>
      </c>
      <c r="M157" s="14" t="s">
        <v>29</v>
      </c>
      <c r="N157" s="14" t="s">
        <v>29</v>
      </c>
      <c r="O157" s="14" t="s">
        <v>45</v>
      </c>
      <c r="P157" s="14" t="s">
        <v>31</v>
      </c>
      <c r="Q157" s="14" t="s">
        <v>29</v>
      </c>
      <c r="R157" s="16" t="str">
        <f>IF(AND(M157="",N157=""),"",
   IF(AND(M157&lt;&gt;"",N157&lt;&gt;""),
      IFERROR(VLOOKUP(M157,Tableau3[],2,FALSE),0) + IFERROR(VLOOKUP(N157,Tableau3[],2,FALSE),0),
      IF(M157&lt;&gt;"",
         IFERROR(VLOOKUP(M157,Tableau3[],2,FALSE),0),
         IFERROR(VLOOKUP(N157,Tableau3[],2,FALSE),0)
      )
   )
)</f>
        <v/>
      </c>
      <c r="S157" s="16" t="str">
        <f>IF(AND(M157="",N157=""),"",
   IF(AND(M157&lt;&gt;"",N157&lt;&gt;""),
      IFERROR(VLOOKUP(M157,Tableau6[],2,FALSE),0) + IFERROR(VLOOKUP(N157,Tableau6[],2,FALSE),0),
      IF(M157&lt;&gt;"",
         IFERROR(VLOOKUP(M157,Tableau6[],2,FALSE),0),
         IFERROR(VLOOKUP(N157,Tableau6[],2,FALSE),0)
      )
   )
)</f>
        <v/>
      </c>
    </row>
    <row r="158" spans="1:19">
      <c r="A158" s="18" t="s">
        <v>19</v>
      </c>
      <c r="B158" s="18" t="s">
        <v>29</v>
      </c>
      <c r="C158" s="18" t="s">
        <v>21</v>
      </c>
      <c r="D158" s="17" t="s">
        <v>117</v>
      </c>
      <c r="E158" s="10" t="str">
        <f xml:space="preserve"> VLOOKUP(D158,Tableau4[],2,FALSE)</f>
        <v>KOETE Florent</v>
      </c>
      <c r="F158" s="18" t="s">
        <v>23</v>
      </c>
      <c r="G158" s="18" t="s">
        <v>541</v>
      </c>
      <c r="H158" s="19">
        <v>45777.850694444445</v>
      </c>
      <c r="I158" s="19">
        <v>45779.758333333331</v>
      </c>
      <c r="J158" s="18" t="s">
        <v>29</v>
      </c>
      <c r="K158" s="18" t="s">
        <v>29</v>
      </c>
      <c r="L158" s="18" t="s">
        <v>59</v>
      </c>
      <c r="M158" s="18" t="s">
        <v>29</v>
      </c>
      <c r="N158" s="18" t="s">
        <v>29</v>
      </c>
      <c r="O158" s="18" t="s">
        <v>45</v>
      </c>
      <c r="P158" s="18" t="s">
        <v>31</v>
      </c>
      <c r="Q158" s="18" t="s">
        <v>29</v>
      </c>
      <c r="R158" s="12" t="str">
        <f>IF(AND(M158="",N158=""),"",
   IF(AND(M158&lt;&gt;"",N158&lt;&gt;""),
      IFERROR(VLOOKUP(M158,Tableau3[],2,FALSE),0) + IFERROR(VLOOKUP(N158,Tableau3[],2,FALSE),0),
      IF(M158&lt;&gt;"",
         IFERROR(VLOOKUP(M158,Tableau3[],2,FALSE),0),
         IFERROR(VLOOKUP(N158,Tableau3[],2,FALSE),0)
      )
   )
)</f>
        <v/>
      </c>
      <c r="S158" s="12" t="str">
        <f>IF(AND(M158="",N158=""),"",
   IF(AND(M158&lt;&gt;"",N158&lt;&gt;""),
      IFERROR(VLOOKUP(M158,Tableau6[],2,FALSE),0) + IFERROR(VLOOKUP(N158,Tableau6[],2,FALSE),0),
      IF(M158&lt;&gt;"",
         IFERROR(VLOOKUP(M158,Tableau6[],2,FALSE),0),
         IFERROR(VLOOKUP(N158,Tableau6[],2,FALSE),0)
      )
   )
)</f>
        <v/>
      </c>
    </row>
    <row r="159" spans="1:19">
      <c r="A159" s="14" t="s">
        <v>19</v>
      </c>
      <c r="B159" s="14" t="s">
        <v>51</v>
      </c>
      <c r="C159" s="14" t="s">
        <v>21</v>
      </c>
      <c r="D159" s="13" t="s">
        <v>117</v>
      </c>
      <c r="E159" s="10" t="str">
        <f xml:space="preserve"> VLOOKUP(D159,Tableau4[],2,FALSE)</f>
        <v>KOETE Florent</v>
      </c>
      <c r="F159" s="14" t="s">
        <v>23</v>
      </c>
      <c r="G159" s="14" t="s">
        <v>542</v>
      </c>
      <c r="H159" s="15">
        <v>45777.853472222225</v>
      </c>
      <c r="I159" s="15">
        <v>45779.915972222225</v>
      </c>
      <c r="J159" s="14" t="s">
        <v>543</v>
      </c>
      <c r="K159" s="14" t="s">
        <v>544</v>
      </c>
      <c r="L159" s="14" t="s">
        <v>59</v>
      </c>
      <c r="M159" s="14" t="s">
        <v>29</v>
      </c>
      <c r="N159" s="14" t="s">
        <v>29</v>
      </c>
      <c r="O159" s="14" t="s">
        <v>512</v>
      </c>
      <c r="P159" s="14" t="s">
        <v>31</v>
      </c>
      <c r="Q159" s="14" t="s">
        <v>29</v>
      </c>
      <c r="R159" s="16" t="str">
        <f>IF(AND(M159="",N159=""),"",
   IF(AND(M159&lt;&gt;"",N159&lt;&gt;""),
      IFERROR(VLOOKUP(M159,Tableau3[],2,FALSE),0) + IFERROR(VLOOKUP(N159,Tableau3[],2,FALSE),0),
      IF(M159&lt;&gt;"",
         IFERROR(VLOOKUP(M159,Tableau3[],2,FALSE),0),
         IFERROR(VLOOKUP(N159,Tableau3[],2,FALSE),0)
      )
   )
)</f>
        <v/>
      </c>
      <c r="S159" s="16" t="str">
        <f>IF(AND(M159="",N159=""),"",
   IF(AND(M159&lt;&gt;"",N159&lt;&gt;""),
      IFERROR(VLOOKUP(M159,Tableau6[],2,FALSE),0) + IFERROR(VLOOKUP(N159,Tableau6[],2,FALSE),0),
      IF(M159&lt;&gt;"",
         IFERROR(VLOOKUP(M159,Tableau6[],2,FALSE),0),
         IFERROR(VLOOKUP(N159,Tableau6[],2,FALSE),0)
      )
   )
)</f>
        <v/>
      </c>
    </row>
    <row r="160" spans="1:19">
      <c r="A160" s="18" t="s">
        <v>19</v>
      </c>
      <c r="B160" s="18" t="s">
        <v>51</v>
      </c>
      <c r="C160" s="18" t="s">
        <v>21</v>
      </c>
      <c r="D160" s="17" t="s">
        <v>117</v>
      </c>
      <c r="E160" s="10" t="str">
        <f xml:space="preserve"> VLOOKUP(D160,Tableau4[],2,FALSE)</f>
        <v>KOETE Florent</v>
      </c>
      <c r="F160" s="18" t="s">
        <v>23</v>
      </c>
      <c r="G160" s="18" t="s">
        <v>545</v>
      </c>
      <c r="H160" s="19">
        <v>45777.853472222225</v>
      </c>
      <c r="I160" s="19">
        <v>45782.371527777781</v>
      </c>
      <c r="J160" s="18" t="s">
        <v>546</v>
      </c>
      <c r="K160" s="18" t="s">
        <v>547</v>
      </c>
      <c r="L160" s="18" t="s">
        <v>36</v>
      </c>
      <c r="M160" s="18" t="s">
        <v>29</v>
      </c>
      <c r="N160" s="18" t="s">
        <v>29</v>
      </c>
      <c r="O160" s="18" t="s">
        <v>191</v>
      </c>
      <c r="P160" s="18" t="s">
        <v>31</v>
      </c>
      <c r="Q160" s="18" t="s">
        <v>29</v>
      </c>
      <c r="R160" s="12" t="str">
        <f>IF(AND(M160="",N160=""),"",
   IF(AND(M160&lt;&gt;"",N160&lt;&gt;""),
      IFERROR(VLOOKUP(M160,Tableau3[],2,FALSE),0) + IFERROR(VLOOKUP(N160,Tableau3[],2,FALSE),0),
      IF(M160&lt;&gt;"",
         IFERROR(VLOOKUP(M160,Tableau3[],2,FALSE),0),
         IFERROR(VLOOKUP(N160,Tableau3[],2,FALSE),0)
      )
   )
)</f>
        <v/>
      </c>
      <c r="S160" s="12" t="str">
        <f>IF(AND(M160="",N160=""),"",
   IF(AND(M160&lt;&gt;"",N160&lt;&gt;""),
      IFERROR(VLOOKUP(M160,Tableau6[],2,FALSE),0) + IFERROR(VLOOKUP(N160,Tableau6[],2,FALSE),0),
      IF(M160&lt;&gt;"",
         IFERROR(VLOOKUP(M160,Tableau6[],2,FALSE),0),
         IFERROR(VLOOKUP(N160,Tableau6[],2,FALSE),0)
      )
   )
)</f>
        <v/>
      </c>
    </row>
    <row r="161" spans="1:19">
      <c r="A161" s="14" t="s">
        <v>19</v>
      </c>
      <c r="B161" s="14" t="s">
        <v>51</v>
      </c>
      <c r="C161" s="14" t="s">
        <v>21</v>
      </c>
      <c r="D161" s="13" t="s">
        <v>117</v>
      </c>
      <c r="E161" s="10" t="str">
        <f xml:space="preserve"> VLOOKUP(D161,Tableau4[],2,FALSE)</f>
        <v>KOETE Florent</v>
      </c>
      <c r="F161" s="14" t="s">
        <v>23</v>
      </c>
      <c r="G161" s="14" t="s">
        <v>548</v>
      </c>
      <c r="H161" s="15">
        <v>45777.854166666664</v>
      </c>
      <c r="I161" s="15">
        <v>45779.758333333331</v>
      </c>
      <c r="J161" s="14" t="s">
        <v>549</v>
      </c>
      <c r="K161" s="14" t="s">
        <v>550</v>
      </c>
      <c r="L161" s="14" t="s">
        <v>59</v>
      </c>
      <c r="M161" s="14" t="s">
        <v>29</v>
      </c>
      <c r="N161" s="14" t="s">
        <v>29</v>
      </c>
      <c r="O161" s="14" t="s">
        <v>45</v>
      </c>
      <c r="P161" s="14" t="s">
        <v>31</v>
      </c>
      <c r="Q161" s="14" t="s">
        <v>29</v>
      </c>
      <c r="R161" s="16" t="str">
        <f>IF(AND(M161="",N161=""),"",
   IF(AND(M161&lt;&gt;"",N161&lt;&gt;""),
      IFERROR(VLOOKUP(M161,Tableau3[],2,FALSE),0) + IFERROR(VLOOKUP(N161,Tableau3[],2,FALSE),0),
      IF(M161&lt;&gt;"",
         IFERROR(VLOOKUP(M161,Tableau3[],2,FALSE),0),
         IFERROR(VLOOKUP(N161,Tableau3[],2,FALSE),0)
      )
   )
)</f>
        <v/>
      </c>
      <c r="S161" s="16" t="str">
        <f>IF(AND(M161="",N161=""),"",
   IF(AND(M161&lt;&gt;"",N161&lt;&gt;""),
      IFERROR(VLOOKUP(M161,Tableau6[],2,FALSE),0) + IFERROR(VLOOKUP(N161,Tableau6[],2,FALSE),0),
      IF(M161&lt;&gt;"",
         IFERROR(VLOOKUP(M161,Tableau6[],2,FALSE),0),
         IFERROR(VLOOKUP(N161,Tableau6[],2,FALSE),0)
      )
   )
)</f>
        <v/>
      </c>
    </row>
    <row r="162" spans="1:19">
      <c r="A162" s="18" t="s">
        <v>19</v>
      </c>
      <c r="B162" s="18" t="s">
        <v>51</v>
      </c>
      <c r="C162" s="18" t="s">
        <v>21</v>
      </c>
      <c r="D162" s="17" t="s">
        <v>117</v>
      </c>
      <c r="E162" s="10" t="str">
        <f xml:space="preserve"> VLOOKUP(D162,Tableau4[],2,FALSE)</f>
        <v>KOETE Florent</v>
      </c>
      <c r="F162" s="18" t="s">
        <v>23</v>
      </c>
      <c r="G162" s="18" t="s">
        <v>551</v>
      </c>
      <c r="H162" s="19">
        <v>45777.853472222225</v>
      </c>
      <c r="I162" s="19">
        <v>45779.926388888889</v>
      </c>
      <c r="J162" s="18" t="s">
        <v>552</v>
      </c>
      <c r="K162" s="18" t="s">
        <v>553</v>
      </c>
      <c r="L162" s="18" t="s">
        <v>36</v>
      </c>
      <c r="M162" s="18" t="s">
        <v>48</v>
      </c>
      <c r="N162" s="18" t="s">
        <v>29</v>
      </c>
      <c r="O162" s="18" t="s">
        <v>554</v>
      </c>
      <c r="P162" s="18" t="s">
        <v>31</v>
      </c>
      <c r="Q162" s="18" t="s">
        <v>29</v>
      </c>
      <c r="R162" s="12">
        <f>IF(AND(M162="",N162=""),"",
   IF(AND(M162&lt;&gt;"",N162&lt;&gt;""),
      IFERROR(VLOOKUP(M162,Tableau3[],2,FALSE),0) + IFERROR(VLOOKUP(N162,Tableau3[],2,FALSE),0),
      IF(M162&lt;&gt;"",
         IFERROR(VLOOKUP(M162,Tableau3[],2,FALSE),0),
         IFERROR(VLOOKUP(N162,Tableau3[],2,FALSE),0)
      )
   )
)</f>
        <v>288.77</v>
      </c>
      <c r="S162" s="12">
        <f>IF(AND(M162="",N162=""),"",
   IF(AND(M162&lt;&gt;"",N162&lt;&gt;""),
      IFERROR(VLOOKUP(M162,Tableau6[],2,FALSE),0) + IFERROR(VLOOKUP(N162,Tableau6[],2,FALSE),0),
      IF(M162&lt;&gt;"",
         IFERROR(VLOOKUP(M162,Tableau6[],2,FALSE),0),
         IFERROR(VLOOKUP(N162,Tableau6[],2,FALSE),0)
      )
   )
)</f>
        <v>173.26</v>
      </c>
    </row>
    <row r="163" spans="1:19">
      <c r="A163" s="14" t="s">
        <v>19</v>
      </c>
      <c r="B163" s="14" t="s">
        <v>20</v>
      </c>
      <c r="C163" s="14" t="s">
        <v>21</v>
      </c>
      <c r="D163" s="13" t="s">
        <v>117</v>
      </c>
      <c r="E163" s="10" t="str">
        <f xml:space="preserve"> VLOOKUP(D163,Tableau4[],2,FALSE)</f>
        <v>KOETE Florent</v>
      </c>
      <c r="F163" s="14" t="s">
        <v>23</v>
      </c>
      <c r="G163" s="14" t="s">
        <v>555</v>
      </c>
      <c r="H163" s="15">
        <v>45777.854166666664</v>
      </c>
      <c r="I163" s="15">
        <v>45779.935416666667</v>
      </c>
      <c r="J163" s="14" t="s">
        <v>556</v>
      </c>
      <c r="K163" s="14" t="s">
        <v>557</v>
      </c>
      <c r="L163" s="14" t="s">
        <v>27</v>
      </c>
      <c r="M163" s="14" t="s">
        <v>28</v>
      </c>
      <c r="N163" s="14" t="s">
        <v>29</v>
      </c>
      <c r="O163" s="14" t="s">
        <v>30</v>
      </c>
      <c r="P163" s="14" t="s">
        <v>31</v>
      </c>
      <c r="Q163" s="14" t="s">
        <v>29</v>
      </c>
      <c r="R163" s="16">
        <f>IF(AND(M163="",N163=""),"",
   IF(AND(M163&lt;&gt;"",N163&lt;&gt;""),
      IFERROR(VLOOKUP(M163,Tableau3[],2,FALSE),0) + IFERROR(VLOOKUP(N163,Tableau3[],2,FALSE),0),
      IF(M163&lt;&gt;"",
         IFERROR(VLOOKUP(M163,Tableau3[],2,FALSE),0),
         IFERROR(VLOOKUP(N163,Tableau3[],2,FALSE),0)
      )
   )
)</f>
        <v>84.4</v>
      </c>
      <c r="S163" s="16">
        <f>IF(AND(M163="",N163=""),"",
   IF(AND(M163&lt;&gt;"",N163&lt;&gt;""),
      IFERROR(VLOOKUP(M163,Tableau6[],2,FALSE),0) + IFERROR(VLOOKUP(N163,Tableau6[],2,FALSE),0),
      IF(M163&lt;&gt;"",
         IFERROR(VLOOKUP(M163,Tableau6[],2,FALSE),0),
         IFERROR(VLOOKUP(N163,Tableau6[],2,FALSE),0)
      )
   )
)</f>
        <v>50.64</v>
      </c>
    </row>
    <row r="164" spans="1:19">
      <c r="A164" s="18" t="s">
        <v>19</v>
      </c>
      <c r="B164" s="18" t="s">
        <v>51</v>
      </c>
      <c r="C164" s="18" t="s">
        <v>21</v>
      </c>
      <c r="D164" s="17" t="s">
        <v>117</v>
      </c>
      <c r="E164" s="10" t="str">
        <f xml:space="preserve"> VLOOKUP(D164,Tableau4[],2,FALSE)</f>
        <v>KOETE Florent</v>
      </c>
      <c r="F164" s="18" t="s">
        <v>23</v>
      </c>
      <c r="G164" s="18" t="s">
        <v>558</v>
      </c>
      <c r="H164" s="19">
        <v>45777.854166666664</v>
      </c>
      <c r="I164" s="19">
        <v>45783.870833333334</v>
      </c>
      <c r="J164" s="18" t="s">
        <v>559</v>
      </c>
      <c r="K164" s="18" t="s">
        <v>560</v>
      </c>
      <c r="L164" s="18" t="s">
        <v>36</v>
      </c>
      <c r="M164" s="18" t="s">
        <v>29</v>
      </c>
      <c r="N164" s="18" t="s">
        <v>29</v>
      </c>
      <c r="O164" s="18" t="s">
        <v>45</v>
      </c>
      <c r="P164" s="18" t="s">
        <v>31</v>
      </c>
      <c r="Q164" s="18" t="s">
        <v>29</v>
      </c>
      <c r="R164" s="12" t="str">
        <f>IF(AND(M164="",N164=""),"",
   IF(AND(M164&lt;&gt;"",N164&lt;&gt;""),
      IFERROR(VLOOKUP(M164,Tableau3[],2,FALSE),0) + IFERROR(VLOOKUP(N164,Tableau3[],2,FALSE),0),
      IF(M164&lt;&gt;"",
         IFERROR(VLOOKUP(M164,Tableau3[],2,FALSE),0),
         IFERROR(VLOOKUP(N164,Tableau3[],2,FALSE),0)
      )
   )
)</f>
        <v/>
      </c>
      <c r="S164" s="12" t="str">
        <f>IF(AND(M164="",N164=""),"",
   IF(AND(M164&lt;&gt;"",N164&lt;&gt;""),
      IFERROR(VLOOKUP(M164,Tableau6[],2,FALSE),0) + IFERROR(VLOOKUP(N164,Tableau6[],2,FALSE),0),
      IF(M164&lt;&gt;"",
         IFERROR(VLOOKUP(M164,Tableau6[],2,FALSE),0),
         IFERROR(VLOOKUP(N164,Tableau6[],2,FALSE),0)
      )
   )
)</f>
        <v/>
      </c>
    </row>
    <row r="165" spans="1:19">
      <c r="A165" s="14" t="s">
        <v>19</v>
      </c>
      <c r="B165" s="14" t="s">
        <v>51</v>
      </c>
      <c r="C165" s="14" t="s">
        <v>21</v>
      </c>
      <c r="D165" s="13" t="s">
        <v>117</v>
      </c>
      <c r="E165" s="10" t="str">
        <f xml:space="preserve"> VLOOKUP(D165,Tableau4[],2,FALSE)</f>
        <v>KOETE Florent</v>
      </c>
      <c r="F165" s="14" t="s">
        <v>23</v>
      </c>
      <c r="G165" s="14" t="s">
        <v>561</v>
      </c>
      <c r="H165" s="15">
        <v>45777.854166666664</v>
      </c>
      <c r="I165" s="15">
        <v>45779.813194444447</v>
      </c>
      <c r="J165" s="14" t="s">
        <v>562</v>
      </c>
      <c r="K165" s="14" t="s">
        <v>563</v>
      </c>
      <c r="L165" s="14" t="s">
        <v>36</v>
      </c>
      <c r="M165" s="14" t="s">
        <v>29</v>
      </c>
      <c r="N165" s="14" t="s">
        <v>29</v>
      </c>
      <c r="O165" s="14" t="s">
        <v>30</v>
      </c>
      <c r="P165" s="14" t="s">
        <v>31</v>
      </c>
      <c r="Q165" s="14" t="s">
        <v>29</v>
      </c>
      <c r="R165" s="16" t="str">
        <f>IF(AND(M165="",N165=""),"",
   IF(AND(M165&lt;&gt;"",N165&lt;&gt;""),
      IFERROR(VLOOKUP(M165,Tableau3[],2,FALSE),0) + IFERROR(VLOOKUP(N165,Tableau3[],2,FALSE),0),
      IF(M165&lt;&gt;"",
         IFERROR(VLOOKUP(M165,Tableau3[],2,FALSE),0),
         IFERROR(VLOOKUP(N165,Tableau3[],2,FALSE),0)
      )
   )
)</f>
        <v/>
      </c>
      <c r="S165" s="16" t="str">
        <f>IF(AND(M165="",N165=""),"",
   IF(AND(M165&lt;&gt;"",N165&lt;&gt;""),
      IFERROR(VLOOKUP(M165,Tableau6[],2,FALSE),0) + IFERROR(VLOOKUP(N165,Tableau6[],2,FALSE),0),
      IF(M165&lt;&gt;"",
         IFERROR(VLOOKUP(M165,Tableau6[],2,FALSE),0),
         IFERROR(VLOOKUP(N165,Tableau6[],2,FALSE),0)
      )
   )
)</f>
        <v/>
      </c>
    </row>
    <row r="166" spans="1:19">
      <c r="A166" s="18" t="s">
        <v>19</v>
      </c>
      <c r="B166" s="18" t="s">
        <v>29</v>
      </c>
      <c r="C166" s="18" t="s">
        <v>21</v>
      </c>
      <c r="D166" s="17" t="s">
        <v>117</v>
      </c>
      <c r="E166" s="10" t="str">
        <f xml:space="preserve"> VLOOKUP(D166,Tableau4[],2,FALSE)</f>
        <v>KOETE Florent</v>
      </c>
      <c r="F166" s="18" t="s">
        <v>23</v>
      </c>
      <c r="G166" s="18" t="s">
        <v>564</v>
      </c>
      <c r="H166" s="19">
        <v>45777.854166666664</v>
      </c>
      <c r="I166" s="19">
        <v>45779.938194444447</v>
      </c>
      <c r="J166" s="18" t="s">
        <v>29</v>
      </c>
      <c r="K166" s="18" t="s">
        <v>29</v>
      </c>
      <c r="L166" s="18" t="s">
        <v>36</v>
      </c>
      <c r="M166" s="18" t="s">
        <v>48</v>
      </c>
      <c r="N166" s="18" t="s">
        <v>29</v>
      </c>
      <c r="O166" s="18" t="s">
        <v>565</v>
      </c>
      <c r="P166" s="18" t="s">
        <v>31</v>
      </c>
      <c r="Q166" s="18" t="s">
        <v>29</v>
      </c>
      <c r="R166" s="12">
        <f>IF(AND(M166="",N166=""),"",
   IF(AND(M166&lt;&gt;"",N166&lt;&gt;""),
      IFERROR(VLOOKUP(M166,Tableau3[],2,FALSE),0) + IFERROR(VLOOKUP(N166,Tableau3[],2,FALSE),0),
      IF(M166&lt;&gt;"",
         IFERROR(VLOOKUP(M166,Tableau3[],2,FALSE),0),
         IFERROR(VLOOKUP(N166,Tableau3[],2,FALSE),0)
      )
   )
)</f>
        <v>288.77</v>
      </c>
      <c r="S166" s="12">
        <f>IF(AND(M166="",N166=""),"",
   IF(AND(M166&lt;&gt;"",N166&lt;&gt;""),
      IFERROR(VLOOKUP(M166,Tableau6[],2,FALSE),0) + IFERROR(VLOOKUP(N166,Tableau6[],2,FALSE),0),
      IF(M166&lt;&gt;"",
         IFERROR(VLOOKUP(M166,Tableau6[],2,FALSE),0),
         IFERROR(VLOOKUP(N166,Tableau6[],2,FALSE),0)
      )
   )
)</f>
        <v>173.26</v>
      </c>
    </row>
    <row r="167" spans="1:19">
      <c r="A167" s="14" t="s">
        <v>19</v>
      </c>
      <c r="B167" s="14" t="s">
        <v>20</v>
      </c>
      <c r="C167" s="14" t="s">
        <v>21</v>
      </c>
      <c r="D167" s="13" t="s">
        <v>85</v>
      </c>
      <c r="E167" s="10" t="str">
        <f xml:space="preserve"> VLOOKUP(D167,Tableau4[],2,FALSE)</f>
        <v>Manuel</v>
      </c>
      <c r="F167" s="14" t="s">
        <v>23</v>
      </c>
      <c r="G167" s="14" t="s">
        <v>566</v>
      </c>
      <c r="H167" s="15">
        <v>45776.6875</v>
      </c>
      <c r="I167" s="15">
        <v>45782.365277777775</v>
      </c>
      <c r="J167" s="14" t="s">
        <v>567</v>
      </c>
      <c r="K167" s="14" t="s">
        <v>568</v>
      </c>
      <c r="L167" s="14" t="s">
        <v>59</v>
      </c>
      <c r="M167" s="14" t="s">
        <v>29</v>
      </c>
      <c r="N167" s="14" t="s">
        <v>29</v>
      </c>
      <c r="O167" s="14" t="s">
        <v>274</v>
      </c>
      <c r="P167" s="14" t="s">
        <v>31</v>
      </c>
      <c r="Q167" s="14" t="s">
        <v>29</v>
      </c>
      <c r="R167" s="16" t="str">
        <f>IF(AND(M167="",N167=""),"",
   IF(AND(M167&lt;&gt;"",N167&lt;&gt;""),
      IFERROR(VLOOKUP(M167,Tableau3[],2,FALSE),0) + IFERROR(VLOOKUP(N167,Tableau3[],2,FALSE),0),
      IF(M167&lt;&gt;"",
         IFERROR(VLOOKUP(M167,Tableau3[],2,FALSE),0),
         IFERROR(VLOOKUP(N167,Tableau3[],2,FALSE),0)
      )
   )
)</f>
        <v/>
      </c>
      <c r="S167" s="16" t="str">
        <f>IF(AND(M167="",N167=""),"",
   IF(AND(M167&lt;&gt;"",N167&lt;&gt;""),
      IFERROR(VLOOKUP(M167,Tableau6[],2,FALSE),0) + IFERROR(VLOOKUP(N167,Tableau6[],2,FALSE),0),
      IF(M167&lt;&gt;"",
         IFERROR(VLOOKUP(M167,Tableau6[],2,FALSE),0),
         IFERROR(VLOOKUP(N167,Tableau6[],2,FALSE),0)
      )
   )
)</f>
        <v/>
      </c>
    </row>
    <row r="168" spans="1:19">
      <c r="A168" s="18" t="s">
        <v>19</v>
      </c>
      <c r="B168" s="18" t="s">
        <v>51</v>
      </c>
      <c r="C168" s="18" t="s">
        <v>21</v>
      </c>
      <c r="D168" s="17" t="s">
        <v>85</v>
      </c>
      <c r="E168" s="10" t="str">
        <f xml:space="preserve"> VLOOKUP(D168,Tableau4[],2,FALSE)</f>
        <v>Manuel</v>
      </c>
      <c r="F168" s="18" t="s">
        <v>23</v>
      </c>
      <c r="G168" s="18" t="s">
        <v>569</v>
      </c>
      <c r="H168" s="19">
        <v>45779.599305555559</v>
      </c>
      <c r="I168" s="19">
        <v>45782.913888888892</v>
      </c>
      <c r="J168" s="18" t="s">
        <v>570</v>
      </c>
      <c r="K168" s="18" t="s">
        <v>571</v>
      </c>
      <c r="L168" s="18" t="s">
        <v>59</v>
      </c>
      <c r="M168" s="18" t="s">
        <v>29</v>
      </c>
      <c r="N168" s="18" t="s">
        <v>29</v>
      </c>
      <c r="O168" s="18" t="s">
        <v>288</v>
      </c>
      <c r="P168" s="18" t="s">
        <v>31</v>
      </c>
      <c r="Q168" s="18" t="s">
        <v>29</v>
      </c>
      <c r="R168" s="12" t="str">
        <f>IF(AND(M168="",N168=""),"",
   IF(AND(M168&lt;&gt;"",N168&lt;&gt;""),
      IFERROR(VLOOKUP(M168,Tableau3[],2,FALSE),0) + IFERROR(VLOOKUP(N168,Tableau3[],2,FALSE),0),
      IF(M168&lt;&gt;"",
         IFERROR(VLOOKUP(M168,Tableau3[],2,FALSE),0),
         IFERROR(VLOOKUP(N168,Tableau3[],2,FALSE),0)
      )
   )
)</f>
        <v/>
      </c>
      <c r="S168" s="12" t="str">
        <f>IF(AND(M168="",N168=""),"",
   IF(AND(M168&lt;&gt;"",N168&lt;&gt;""),
      IFERROR(VLOOKUP(M168,Tableau6[],2,FALSE),0) + IFERROR(VLOOKUP(N168,Tableau6[],2,FALSE),0),
      IF(M168&lt;&gt;"",
         IFERROR(VLOOKUP(M168,Tableau6[],2,FALSE),0),
         IFERROR(VLOOKUP(N168,Tableau6[],2,FALSE),0)
      )
   )
)</f>
        <v/>
      </c>
    </row>
    <row r="169" spans="1:19">
      <c r="A169" s="14" t="s">
        <v>19</v>
      </c>
      <c r="B169" s="14" t="s">
        <v>20</v>
      </c>
      <c r="C169" s="14" t="s">
        <v>21</v>
      </c>
      <c r="D169" s="13" t="s">
        <v>85</v>
      </c>
      <c r="E169" s="10" t="str">
        <f xml:space="preserve"> VLOOKUP(D169,Tableau4[],2,FALSE)</f>
        <v>Manuel</v>
      </c>
      <c r="F169" s="14" t="s">
        <v>23</v>
      </c>
      <c r="G169" s="14" t="s">
        <v>572</v>
      </c>
      <c r="H169" s="15">
        <v>45777.790972222225</v>
      </c>
      <c r="I169" s="15">
        <v>45782.765972222223</v>
      </c>
      <c r="J169" s="14" t="s">
        <v>573</v>
      </c>
      <c r="K169" s="14" t="s">
        <v>574</v>
      </c>
      <c r="L169" s="14" t="s">
        <v>36</v>
      </c>
      <c r="M169" s="14" t="s">
        <v>91</v>
      </c>
      <c r="N169" s="14" t="s">
        <v>29</v>
      </c>
      <c r="O169" s="14" t="s">
        <v>30</v>
      </c>
      <c r="P169" s="14" t="s">
        <v>31</v>
      </c>
      <c r="Q169" s="14" t="s">
        <v>29</v>
      </c>
      <c r="R169" s="16">
        <f>IF(AND(M169="",N169=""),"",
   IF(AND(M169&lt;&gt;"",N169&lt;&gt;""),
      IFERROR(VLOOKUP(M169,Tableau3[],2,FALSE),0) + IFERROR(VLOOKUP(N169,Tableau3[],2,FALSE),0),
      IF(M169&lt;&gt;"",
         IFERROR(VLOOKUP(M169,Tableau3[],2,FALSE),0),
         IFERROR(VLOOKUP(N169,Tableau3[],2,FALSE),0)
      )
   )
)</f>
        <v>201.3</v>
      </c>
      <c r="S169" s="16">
        <f>IF(AND(M169="",N169=""),"",
   IF(AND(M169&lt;&gt;"",N169&lt;&gt;""),
      IFERROR(VLOOKUP(M169,Tableau6[],2,FALSE),0) + IFERROR(VLOOKUP(N169,Tableau6[],2,FALSE),0),
      IF(M169&lt;&gt;"",
         IFERROR(VLOOKUP(M169,Tableau6[],2,FALSE),0),
         IFERROR(VLOOKUP(N169,Tableau6[],2,FALSE),0)
      )
   )
)</f>
        <v>120.78</v>
      </c>
    </row>
    <row r="170" spans="1:19">
      <c r="A170" s="18" t="s">
        <v>19</v>
      </c>
      <c r="B170" s="18" t="s">
        <v>20</v>
      </c>
      <c r="C170" s="18" t="s">
        <v>21</v>
      </c>
      <c r="D170" s="17" t="s">
        <v>85</v>
      </c>
      <c r="E170" s="10" t="str">
        <f xml:space="preserve"> VLOOKUP(D170,Tableau4[],2,FALSE)</f>
        <v>Manuel</v>
      </c>
      <c r="F170" s="18" t="s">
        <v>23</v>
      </c>
      <c r="G170" s="18" t="s">
        <v>575</v>
      </c>
      <c r="H170" s="19">
        <v>45777.722916666666</v>
      </c>
      <c r="I170" s="19">
        <v>45779.887499999997</v>
      </c>
      <c r="J170" s="18" t="s">
        <v>576</v>
      </c>
      <c r="K170" s="18" t="s">
        <v>577</v>
      </c>
      <c r="L170" s="18" t="s">
        <v>36</v>
      </c>
      <c r="M170" s="18" t="s">
        <v>48</v>
      </c>
      <c r="N170" s="18" t="s">
        <v>29</v>
      </c>
      <c r="O170" s="18" t="s">
        <v>30</v>
      </c>
      <c r="P170" s="18" t="s">
        <v>31</v>
      </c>
      <c r="Q170" s="18" t="s">
        <v>29</v>
      </c>
      <c r="R170" s="12">
        <f>IF(AND(M170="",N170=""),"",
   IF(AND(M170&lt;&gt;"",N170&lt;&gt;""),
      IFERROR(VLOOKUP(M170,Tableau3[],2,FALSE),0) + IFERROR(VLOOKUP(N170,Tableau3[],2,FALSE),0),
      IF(M170&lt;&gt;"",
         IFERROR(VLOOKUP(M170,Tableau3[],2,FALSE),0),
         IFERROR(VLOOKUP(N170,Tableau3[],2,FALSE),0)
      )
   )
)</f>
        <v>288.77</v>
      </c>
      <c r="S170" s="12">
        <f>IF(AND(M170="",N170=""),"",
   IF(AND(M170&lt;&gt;"",N170&lt;&gt;""),
      IFERROR(VLOOKUP(M170,Tableau6[],2,FALSE),0) + IFERROR(VLOOKUP(N170,Tableau6[],2,FALSE),0),
      IF(M170&lt;&gt;"",
         IFERROR(VLOOKUP(M170,Tableau6[],2,FALSE),0),
         IFERROR(VLOOKUP(N170,Tableau6[],2,FALSE),0)
      )
   )
)</f>
        <v>173.26</v>
      </c>
    </row>
    <row r="171" spans="1:19">
      <c r="A171" s="14" t="s">
        <v>19</v>
      </c>
      <c r="B171" s="14" t="s">
        <v>20</v>
      </c>
      <c r="C171" s="14" t="s">
        <v>21</v>
      </c>
      <c r="D171" s="13" t="s">
        <v>85</v>
      </c>
      <c r="E171" s="10" t="str">
        <f xml:space="preserve"> VLOOKUP(D171,Tableau4[],2,FALSE)</f>
        <v>Manuel</v>
      </c>
      <c r="F171" s="14" t="s">
        <v>23</v>
      </c>
      <c r="G171" s="14" t="s">
        <v>578</v>
      </c>
      <c r="H171" s="15">
        <v>45779.942361111112</v>
      </c>
      <c r="I171" s="15">
        <v>45782.921527777777</v>
      </c>
      <c r="J171" s="14" t="s">
        <v>579</v>
      </c>
      <c r="K171" s="14" t="s">
        <v>580</v>
      </c>
      <c r="L171" s="14" t="s">
        <v>36</v>
      </c>
      <c r="M171" s="14" t="s">
        <v>91</v>
      </c>
      <c r="N171" s="14" t="s">
        <v>29</v>
      </c>
      <c r="O171" s="14" t="s">
        <v>30</v>
      </c>
      <c r="P171" s="14" t="s">
        <v>31</v>
      </c>
      <c r="Q171" s="14" t="s">
        <v>29</v>
      </c>
      <c r="R171" s="16">
        <f>IF(AND(M171="",N171=""),"",
   IF(AND(M171&lt;&gt;"",N171&lt;&gt;""),
      IFERROR(VLOOKUP(M171,Tableau3[],2,FALSE),0) + IFERROR(VLOOKUP(N171,Tableau3[],2,FALSE),0),
      IF(M171&lt;&gt;"",
         IFERROR(VLOOKUP(M171,Tableau3[],2,FALSE),0),
         IFERROR(VLOOKUP(N171,Tableau3[],2,FALSE),0)
      )
   )
)</f>
        <v>201.3</v>
      </c>
      <c r="S171" s="16">
        <f>IF(AND(M171="",N171=""),"",
   IF(AND(M171&lt;&gt;"",N171&lt;&gt;""),
      IFERROR(VLOOKUP(M171,Tableau6[],2,FALSE),0) + IFERROR(VLOOKUP(N171,Tableau6[],2,FALSE),0),
      IF(M171&lt;&gt;"",
         IFERROR(VLOOKUP(M171,Tableau6[],2,FALSE),0),
         IFERROR(VLOOKUP(N171,Tableau6[],2,FALSE),0)
      )
   )
)</f>
        <v>120.78</v>
      </c>
    </row>
    <row r="172" spans="1:19">
      <c r="A172" s="18" t="s">
        <v>19</v>
      </c>
      <c r="B172" s="18" t="s">
        <v>20</v>
      </c>
      <c r="C172" s="18" t="s">
        <v>21</v>
      </c>
      <c r="D172" s="17" t="s">
        <v>85</v>
      </c>
      <c r="E172" s="10" t="str">
        <f xml:space="preserve"> VLOOKUP(D172,Tableau4[],2,FALSE)</f>
        <v>Manuel</v>
      </c>
      <c r="F172" s="18" t="s">
        <v>23</v>
      </c>
      <c r="G172" s="18" t="s">
        <v>581</v>
      </c>
      <c r="H172" s="19">
        <v>45777.955555555556</v>
      </c>
      <c r="I172" s="19">
        <v>45779.828472222223</v>
      </c>
      <c r="J172" s="18" t="s">
        <v>582</v>
      </c>
      <c r="K172" s="18" t="s">
        <v>583</v>
      </c>
      <c r="L172" s="18" t="s">
        <v>41</v>
      </c>
      <c r="M172" s="18" t="s">
        <v>78</v>
      </c>
      <c r="N172" s="18" t="s">
        <v>29</v>
      </c>
      <c r="O172" s="18" t="s">
        <v>30</v>
      </c>
      <c r="P172" s="18" t="s">
        <v>31</v>
      </c>
      <c r="Q172" s="18" t="s">
        <v>29</v>
      </c>
      <c r="R172" s="12">
        <f>IF(AND(M172="",N172=""),"",
   IF(AND(M172&lt;&gt;"",N172&lt;&gt;""),
      IFERROR(VLOOKUP(M172,Tableau3[],2,FALSE),0) + IFERROR(VLOOKUP(N172,Tableau3[],2,FALSE),0),
      IF(M172&lt;&gt;"",
         IFERROR(VLOOKUP(M172,Tableau3[],2,FALSE),0),
         IFERROR(VLOOKUP(N172,Tableau3[],2,FALSE),0)
      )
   )
)</f>
        <v>139.26</v>
      </c>
      <c r="S172" s="12">
        <f>IF(AND(M172="",N172=""),"",
   IF(AND(M172&lt;&gt;"",N172&lt;&gt;""),
      IFERROR(VLOOKUP(M172,Tableau6[],2,FALSE),0) + IFERROR(VLOOKUP(N172,Tableau6[],2,FALSE),0),
      IF(M172&lt;&gt;"",
         IFERROR(VLOOKUP(M172,Tableau6[],2,FALSE),0),
         IFERROR(VLOOKUP(N172,Tableau6[],2,FALSE),0)
      )
   )
)</f>
        <v>83.56</v>
      </c>
    </row>
    <row r="173" spans="1:19">
      <c r="A173" s="14" t="s">
        <v>19</v>
      </c>
      <c r="B173" s="14" t="s">
        <v>20</v>
      </c>
      <c r="C173" s="14" t="s">
        <v>21</v>
      </c>
      <c r="D173" s="13" t="s">
        <v>85</v>
      </c>
      <c r="E173" s="10" t="str">
        <f xml:space="preserve"> VLOOKUP(D173,Tableau4[],2,FALSE)</f>
        <v>Manuel</v>
      </c>
      <c r="F173" s="14" t="s">
        <v>23</v>
      </c>
      <c r="G173" s="14" t="s">
        <v>584</v>
      </c>
      <c r="H173" s="15">
        <v>45782.897916666669</v>
      </c>
      <c r="I173" s="15">
        <v>45791.39166666667</v>
      </c>
      <c r="J173" s="14" t="s">
        <v>585</v>
      </c>
      <c r="K173" s="14" t="s">
        <v>586</v>
      </c>
      <c r="L173" s="14" t="s">
        <v>59</v>
      </c>
      <c r="M173" s="14" t="s">
        <v>28</v>
      </c>
      <c r="N173" s="14" t="s">
        <v>29</v>
      </c>
      <c r="O173" s="14" t="s">
        <v>30</v>
      </c>
      <c r="P173" s="14" t="s">
        <v>31</v>
      </c>
      <c r="Q173" s="14" t="s">
        <v>29</v>
      </c>
      <c r="R173" s="16">
        <f>IF(AND(M173="",N173=""),"",
   IF(AND(M173&lt;&gt;"",N173&lt;&gt;""),
      IFERROR(VLOOKUP(M173,Tableau3[],2,FALSE),0) + IFERROR(VLOOKUP(N173,Tableau3[],2,FALSE),0),
      IF(M173&lt;&gt;"",
         IFERROR(VLOOKUP(M173,Tableau3[],2,FALSE),0),
         IFERROR(VLOOKUP(N173,Tableau3[],2,FALSE),0)
      )
   )
)</f>
        <v>84.4</v>
      </c>
      <c r="S173" s="16">
        <f>IF(AND(M173="",N173=""),"",
   IF(AND(M173&lt;&gt;"",N173&lt;&gt;""),
      IFERROR(VLOOKUP(M173,Tableau6[],2,FALSE),0) + IFERROR(VLOOKUP(N173,Tableau6[],2,FALSE),0),
      IF(M173&lt;&gt;"",
         IFERROR(VLOOKUP(M173,Tableau6[],2,FALSE),0),
         IFERROR(VLOOKUP(N173,Tableau6[],2,FALSE),0)
      )
   )
)</f>
        <v>50.64</v>
      </c>
    </row>
    <row r="174" spans="1:19">
      <c r="A174" s="18" t="s">
        <v>19</v>
      </c>
      <c r="B174" s="18" t="s">
        <v>51</v>
      </c>
      <c r="C174" s="18" t="s">
        <v>21</v>
      </c>
      <c r="D174" s="17" t="s">
        <v>85</v>
      </c>
      <c r="E174" s="10" t="str">
        <f xml:space="preserve"> VLOOKUP(D174,Tableau4[],2,FALSE)</f>
        <v>Manuel</v>
      </c>
      <c r="F174" s="18" t="s">
        <v>23</v>
      </c>
      <c r="G174" s="18" t="s">
        <v>587</v>
      </c>
      <c r="H174" s="19">
        <v>45782.9</v>
      </c>
      <c r="I174" s="19">
        <v>45783.777777777781</v>
      </c>
      <c r="J174" s="18" t="s">
        <v>588</v>
      </c>
      <c r="K174" s="18" t="s">
        <v>589</v>
      </c>
      <c r="L174" s="18" t="s">
        <v>36</v>
      </c>
      <c r="M174" s="18" t="s">
        <v>48</v>
      </c>
      <c r="N174" s="18" t="s">
        <v>29</v>
      </c>
      <c r="O174" s="18" t="s">
        <v>30</v>
      </c>
      <c r="P174" s="18" t="s">
        <v>31</v>
      </c>
      <c r="Q174" s="18" t="s">
        <v>29</v>
      </c>
      <c r="R174" s="12">
        <f>IF(AND(M174="",N174=""),"",
   IF(AND(M174&lt;&gt;"",N174&lt;&gt;""),
      IFERROR(VLOOKUP(M174,Tableau3[],2,FALSE),0) + IFERROR(VLOOKUP(N174,Tableau3[],2,FALSE),0),
      IF(M174&lt;&gt;"",
         IFERROR(VLOOKUP(M174,Tableau3[],2,FALSE),0),
         IFERROR(VLOOKUP(N174,Tableau3[],2,FALSE),0)
      )
   )
)</f>
        <v>288.77</v>
      </c>
      <c r="S174" s="12">
        <f>IF(AND(M174="",N174=""),"",
   IF(AND(M174&lt;&gt;"",N174&lt;&gt;""),
      IFERROR(VLOOKUP(M174,Tableau6[],2,FALSE),0) + IFERROR(VLOOKUP(N174,Tableau6[],2,FALSE),0),
      IF(M174&lt;&gt;"",
         IFERROR(VLOOKUP(M174,Tableau6[],2,FALSE),0),
         IFERROR(VLOOKUP(N174,Tableau6[],2,FALSE),0)
      )
   )
)</f>
        <v>173.26</v>
      </c>
    </row>
    <row r="175" spans="1:19">
      <c r="A175" s="14" t="s">
        <v>19</v>
      </c>
      <c r="B175" s="14" t="s">
        <v>51</v>
      </c>
      <c r="C175" s="14" t="s">
        <v>21</v>
      </c>
      <c r="D175" s="13" t="s">
        <v>85</v>
      </c>
      <c r="E175" s="10" t="str">
        <f xml:space="preserve"> VLOOKUP(D175,Tableau4[],2,FALSE)</f>
        <v>Manuel</v>
      </c>
      <c r="F175" s="14" t="s">
        <v>23</v>
      </c>
      <c r="G175" s="14" t="s">
        <v>590</v>
      </c>
      <c r="H175" s="15">
        <v>45782.634722222225</v>
      </c>
      <c r="I175" s="15">
        <v>45783.65347222222</v>
      </c>
      <c r="J175" s="14" t="s">
        <v>591</v>
      </c>
      <c r="K175" s="14" t="s">
        <v>592</v>
      </c>
      <c r="L175" s="14" t="s">
        <v>36</v>
      </c>
      <c r="M175" s="14" t="s">
        <v>103</v>
      </c>
      <c r="N175" s="14" t="s">
        <v>29</v>
      </c>
      <c r="O175" s="14" t="s">
        <v>30</v>
      </c>
      <c r="P175" s="14" t="s">
        <v>31</v>
      </c>
      <c r="Q175" s="14" t="s">
        <v>29</v>
      </c>
      <c r="R175" s="16">
        <f>IF(AND(M175="",N175=""),"",
   IF(AND(M175&lt;&gt;"",N175&lt;&gt;""),
      IFERROR(VLOOKUP(M175,Tableau3[],2,FALSE),0) + IFERROR(VLOOKUP(N175,Tableau3[],2,FALSE),0),
      IF(M175&lt;&gt;"",
         IFERROR(VLOOKUP(M175,Tableau3[],2,FALSE),0),
         IFERROR(VLOOKUP(N175,Tableau3[],2,FALSE),0)
      )
   )
)</f>
        <v>176.12</v>
      </c>
      <c r="S175" s="16">
        <f>IF(AND(M175="",N175=""),"",
   IF(AND(M175&lt;&gt;"",N175&lt;&gt;""),
      IFERROR(VLOOKUP(M175,Tableau6[],2,FALSE),0) + IFERROR(VLOOKUP(N175,Tableau6[],2,FALSE),0),
      IF(M175&lt;&gt;"",
         IFERROR(VLOOKUP(M175,Tableau6[],2,FALSE),0),
         IFERROR(VLOOKUP(N175,Tableau6[],2,FALSE),0)
      )
   )
)</f>
        <v>105.67</v>
      </c>
    </row>
    <row r="176" spans="1:19">
      <c r="A176" s="18" t="s">
        <v>19</v>
      </c>
      <c r="B176" s="18" t="s">
        <v>51</v>
      </c>
      <c r="C176" s="18" t="s">
        <v>21</v>
      </c>
      <c r="D176" s="17" t="s">
        <v>85</v>
      </c>
      <c r="E176" s="10" t="str">
        <f xml:space="preserve"> VLOOKUP(D176,Tableau4[],2,FALSE)</f>
        <v>Manuel</v>
      </c>
      <c r="F176" s="18" t="s">
        <v>23</v>
      </c>
      <c r="G176" s="18" t="s">
        <v>593</v>
      </c>
      <c r="H176" s="19">
        <v>45783.794444444444</v>
      </c>
      <c r="I176" s="19">
        <v>45789.904861111114</v>
      </c>
      <c r="J176" s="18" t="s">
        <v>594</v>
      </c>
      <c r="K176" s="18" t="s">
        <v>595</v>
      </c>
      <c r="L176" s="18" t="s">
        <v>36</v>
      </c>
      <c r="M176" s="18" t="s">
        <v>91</v>
      </c>
      <c r="N176" s="18" t="s">
        <v>29</v>
      </c>
      <c r="O176" s="18" t="s">
        <v>30</v>
      </c>
      <c r="P176" s="18" t="s">
        <v>31</v>
      </c>
      <c r="Q176" s="18" t="s">
        <v>29</v>
      </c>
      <c r="R176" s="12">
        <f>IF(AND(M176="",N176=""),"",
   IF(AND(M176&lt;&gt;"",N176&lt;&gt;""),
      IFERROR(VLOOKUP(M176,Tableau3[],2,FALSE),0) + IFERROR(VLOOKUP(N176,Tableau3[],2,FALSE),0),
      IF(M176&lt;&gt;"",
         IFERROR(VLOOKUP(M176,Tableau3[],2,FALSE),0),
         IFERROR(VLOOKUP(N176,Tableau3[],2,FALSE),0)
      )
   )
)</f>
        <v>201.3</v>
      </c>
      <c r="S176" s="12">
        <f>IF(AND(M176="",N176=""),"",
   IF(AND(M176&lt;&gt;"",N176&lt;&gt;""),
      IFERROR(VLOOKUP(M176,Tableau6[],2,FALSE),0) + IFERROR(VLOOKUP(N176,Tableau6[],2,FALSE),0),
      IF(M176&lt;&gt;"",
         IFERROR(VLOOKUP(M176,Tableau6[],2,FALSE),0),
         IFERROR(VLOOKUP(N176,Tableau6[],2,FALSE),0)
      )
   )
)</f>
        <v>120.78</v>
      </c>
    </row>
    <row r="177" spans="1:19">
      <c r="A177" s="14" t="s">
        <v>19</v>
      </c>
      <c r="B177" s="14" t="s">
        <v>20</v>
      </c>
      <c r="C177" s="14" t="s">
        <v>21</v>
      </c>
      <c r="D177" s="13" t="s">
        <v>79</v>
      </c>
      <c r="E177" s="10" t="str">
        <f xml:space="preserve"> VLOOKUP(D177,Tableau4[],2,FALSE)</f>
        <v>Carlos DANIEL</v>
      </c>
      <c r="F177" s="14" t="s">
        <v>209</v>
      </c>
      <c r="G177" s="14" t="s">
        <v>596</v>
      </c>
      <c r="H177" s="15">
        <v>45764.825694444444</v>
      </c>
      <c r="I177" s="15">
        <v>45783.936805555553</v>
      </c>
      <c r="J177" s="14" t="s">
        <v>597</v>
      </c>
      <c r="K177" s="14" t="s">
        <v>598</v>
      </c>
      <c r="L177" s="14"/>
      <c r="M177" s="14" t="s">
        <v>29</v>
      </c>
      <c r="N177" s="14" t="s">
        <v>29</v>
      </c>
      <c r="O177" s="14" t="s">
        <v>599</v>
      </c>
      <c r="P177" s="14" t="s">
        <v>31</v>
      </c>
      <c r="Q177" s="14" t="s">
        <v>29</v>
      </c>
      <c r="R177" s="16" t="str">
        <f>IF(AND(M177="",N177=""),"",
   IF(AND(M177&lt;&gt;"",N177&lt;&gt;""),
      IFERROR(VLOOKUP(M177,Tableau3[],2,FALSE),0) + IFERROR(VLOOKUP(N177,Tableau3[],2,FALSE),0),
      IF(M177&lt;&gt;"",
         IFERROR(VLOOKUP(M177,Tableau3[],2,FALSE),0),
         IFERROR(VLOOKUP(N177,Tableau3[],2,FALSE),0)
      )
   )
)</f>
        <v/>
      </c>
      <c r="S177" s="16" t="str">
        <f>IF(AND(M177="",N177=""),"",
   IF(AND(M177&lt;&gt;"",N177&lt;&gt;""),
      IFERROR(VLOOKUP(M177,Tableau6[],2,FALSE),0) + IFERROR(VLOOKUP(N177,Tableau6[],2,FALSE),0),
      IF(M177&lt;&gt;"",
         IFERROR(VLOOKUP(M177,Tableau6[],2,FALSE),0),
         IFERROR(VLOOKUP(N177,Tableau6[],2,FALSE),0)
      )
   )
)</f>
        <v/>
      </c>
    </row>
    <row r="178" spans="1:19">
      <c r="A178" s="18" t="s">
        <v>19</v>
      </c>
      <c r="B178" s="18" t="s">
        <v>20</v>
      </c>
      <c r="C178" s="18" t="s">
        <v>21</v>
      </c>
      <c r="D178" s="17" t="s">
        <v>79</v>
      </c>
      <c r="E178" s="10" t="str">
        <f xml:space="preserve"> VLOOKUP(D178,Tableau4[],2,FALSE)</f>
        <v>Carlos DANIEL</v>
      </c>
      <c r="F178" s="18" t="s">
        <v>209</v>
      </c>
      <c r="G178" s="18" t="s">
        <v>600</v>
      </c>
      <c r="H178" s="19">
        <v>45764.001388888886</v>
      </c>
      <c r="I178" s="19">
        <v>45784.004166666666</v>
      </c>
      <c r="J178" s="18" t="s">
        <v>601</v>
      </c>
      <c r="K178" s="18" t="s">
        <v>602</v>
      </c>
      <c r="L178" s="18"/>
      <c r="M178" s="18" t="s">
        <v>116</v>
      </c>
      <c r="N178" s="18" t="s">
        <v>29</v>
      </c>
      <c r="O178" s="18" t="s">
        <v>603</v>
      </c>
      <c r="P178" s="18" t="s">
        <v>31</v>
      </c>
      <c r="Q178" s="18" t="s">
        <v>29</v>
      </c>
      <c r="R178" s="12">
        <f>IF(AND(M178="",N178=""),"",
   IF(AND(M178&lt;&gt;"",N178&lt;&gt;""),
      IFERROR(VLOOKUP(M178,Tableau3[],2,FALSE),0) + IFERROR(VLOOKUP(N178,Tableau3[],2,FALSE),0),
      IF(M178&lt;&gt;"",
         IFERROR(VLOOKUP(M178,Tableau3[],2,FALSE),0),
         IFERROR(VLOOKUP(N178,Tableau3[],2,FALSE),0)
      )
   )
)</f>
        <v>240</v>
      </c>
      <c r="S178" s="12">
        <f>IF(AND(M178="",N178=""),"",
   IF(AND(M178&lt;&gt;"",N178&lt;&gt;""),
      IFERROR(VLOOKUP(M178,Tableau6[],2,FALSE),0) + IFERROR(VLOOKUP(N178,Tableau6[],2,FALSE),0),
      IF(M178&lt;&gt;"",
         IFERROR(VLOOKUP(M178,Tableau6[],2,FALSE),0),
         IFERROR(VLOOKUP(N178,Tableau6[],2,FALSE),0)
      )
   )
)</f>
        <v>144</v>
      </c>
    </row>
    <row r="179" spans="1:19">
      <c r="A179" s="14" t="s">
        <v>19</v>
      </c>
      <c r="B179" s="14" t="s">
        <v>160</v>
      </c>
      <c r="C179" s="14" t="s">
        <v>21</v>
      </c>
      <c r="D179" s="13" t="s">
        <v>79</v>
      </c>
      <c r="E179" s="10" t="str">
        <f xml:space="preserve"> VLOOKUP(D179,Tableau4[],2,FALSE)</f>
        <v>Carlos DANIEL</v>
      </c>
      <c r="F179" s="14" t="s">
        <v>23</v>
      </c>
      <c r="G179" s="14" t="s">
        <v>604</v>
      </c>
      <c r="H179" s="15">
        <v>45785.929166666669</v>
      </c>
      <c r="I179" s="15">
        <v>45789.656944444447</v>
      </c>
      <c r="J179" s="14" t="s">
        <v>605</v>
      </c>
      <c r="K179" s="14" t="s">
        <v>606</v>
      </c>
      <c r="L179" s="14" t="s">
        <v>27</v>
      </c>
      <c r="M179" s="14" t="s">
        <v>64</v>
      </c>
      <c r="N179" s="14" t="s">
        <v>29</v>
      </c>
      <c r="O179" s="14" t="s">
        <v>30</v>
      </c>
      <c r="P179" s="14" t="s">
        <v>31</v>
      </c>
      <c r="Q179" s="14" t="s">
        <v>29</v>
      </c>
      <c r="R179" s="16">
        <f>IF(AND(M179="",N179=""),"",
   IF(AND(M179&lt;&gt;"",N179&lt;&gt;""),
      IFERROR(VLOOKUP(M179,Tableau3[],2,FALSE),0) + IFERROR(VLOOKUP(N179,Tableau3[],2,FALSE),0),
      IF(M179&lt;&gt;"",
         IFERROR(VLOOKUP(M179,Tableau3[],2,FALSE),0),
         IFERROR(VLOOKUP(N179,Tableau3[],2,FALSE),0)
      )
   )
)</f>
        <v>169.5</v>
      </c>
      <c r="S179" s="16">
        <f>IF(AND(M179="",N179=""),"",
   IF(AND(M179&lt;&gt;"",N179&lt;&gt;""),
      IFERROR(VLOOKUP(M179,Tableau6[],2,FALSE),0) + IFERROR(VLOOKUP(N179,Tableau6[],2,FALSE),0),
      IF(M179&lt;&gt;"",
         IFERROR(VLOOKUP(M179,Tableau6[],2,FALSE),0),
         IFERROR(VLOOKUP(N179,Tableau6[],2,FALSE),0)
      )
   )
)</f>
        <v>101.7</v>
      </c>
    </row>
    <row r="180" spans="1:19">
      <c r="A180" s="18" t="s">
        <v>19</v>
      </c>
      <c r="B180" s="18" t="s">
        <v>51</v>
      </c>
      <c r="C180" s="18" t="s">
        <v>21</v>
      </c>
      <c r="D180" s="17" t="s">
        <v>79</v>
      </c>
      <c r="E180" s="10" t="str">
        <f xml:space="preserve"> VLOOKUP(D180,Tableau4[],2,FALSE)</f>
        <v>Carlos DANIEL</v>
      </c>
      <c r="F180" s="18" t="s">
        <v>23</v>
      </c>
      <c r="G180" s="18" t="s">
        <v>607</v>
      </c>
      <c r="H180" s="19">
        <v>45776.879861111112</v>
      </c>
      <c r="I180" s="19">
        <v>45779.445833333331</v>
      </c>
      <c r="J180" s="18" t="s">
        <v>608</v>
      </c>
      <c r="K180" s="18" t="s">
        <v>609</v>
      </c>
      <c r="L180" s="18" t="s">
        <v>36</v>
      </c>
      <c r="M180" s="18" t="s">
        <v>96</v>
      </c>
      <c r="N180" s="18" t="s">
        <v>29</v>
      </c>
      <c r="O180" s="18" t="s">
        <v>30</v>
      </c>
      <c r="P180" s="18" t="s">
        <v>31</v>
      </c>
      <c r="Q180" s="18" t="s">
        <v>29</v>
      </c>
      <c r="R180" s="12">
        <f>IF(AND(M180="",N180=""),"",
   IF(AND(M180&lt;&gt;"",N180&lt;&gt;""),
      IFERROR(VLOOKUP(M180,Tableau3[],2,FALSE),0) + IFERROR(VLOOKUP(N180,Tableau3[],2,FALSE),0),
      IF(M180&lt;&gt;"",
         IFERROR(VLOOKUP(M180,Tableau3[],2,FALSE),0),
         IFERROR(VLOOKUP(N180,Tableau3[],2,FALSE),0)
      )
   )
)</f>
        <v>280.14999999999998</v>
      </c>
      <c r="S180" s="12">
        <f>IF(AND(M180="",N180=""),"",
   IF(AND(M180&lt;&gt;"",N180&lt;&gt;""),
      IFERROR(VLOOKUP(M180,Tableau6[],2,FALSE),0) + IFERROR(VLOOKUP(N180,Tableau6[],2,FALSE),0),
      IF(M180&lt;&gt;"",
         IFERROR(VLOOKUP(M180,Tableau6[],2,FALSE),0),
         IFERROR(VLOOKUP(N180,Tableau6[],2,FALSE),0)
      )
   )
)</f>
        <v>168.09</v>
      </c>
    </row>
    <row r="181" spans="1:19">
      <c r="A181" s="14" t="s">
        <v>19</v>
      </c>
      <c r="B181" s="14" t="s">
        <v>160</v>
      </c>
      <c r="C181" s="14" t="s">
        <v>21</v>
      </c>
      <c r="D181" s="13" t="s">
        <v>79</v>
      </c>
      <c r="E181" s="10" t="str">
        <f xml:space="preserve"> VLOOKUP(D181,Tableau4[],2,FALSE)</f>
        <v>Carlos DANIEL</v>
      </c>
      <c r="F181" s="14" t="s">
        <v>23</v>
      </c>
      <c r="G181" s="14" t="s">
        <v>610</v>
      </c>
      <c r="H181" s="15">
        <v>45787.86041666667</v>
      </c>
      <c r="I181" s="15">
        <v>45790.956250000003</v>
      </c>
      <c r="J181" s="14" t="s">
        <v>611</v>
      </c>
      <c r="K181" s="14" t="s">
        <v>612</v>
      </c>
      <c r="L181" s="14" t="s">
        <v>36</v>
      </c>
      <c r="M181" s="14" t="s">
        <v>103</v>
      </c>
      <c r="N181" s="14" t="s">
        <v>29</v>
      </c>
      <c r="O181" s="14" t="s">
        <v>30</v>
      </c>
      <c r="P181" s="14" t="s">
        <v>31</v>
      </c>
      <c r="Q181" s="14" t="s">
        <v>29</v>
      </c>
      <c r="R181" s="16">
        <f>IF(AND(M181="",N181=""),"",
   IF(AND(M181&lt;&gt;"",N181&lt;&gt;""),
      IFERROR(VLOOKUP(M181,Tableau3[],2,FALSE),0) + IFERROR(VLOOKUP(N181,Tableau3[],2,FALSE),0),
      IF(M181&lt;&gt;"",
         IFERROR(VLOOKUP(M181,Tableau3[],2,FALSE),0),
         IFERROR(VLOOKUP(N181,Tableau3[],2,FALSE),0)
      )
   )
)</f>
        <v>176.12</v>
      </c>
      <c r="S181" s="16">
        <f>IF(AND(M181="",N181=""),"",
   IF(AND(M181&lt;&gt;"",N181&lt;&gt;""),
      IFERROR(VLOOKUP(M181,Tableau6[],2,FALSE),0) + IFERROR(VLOOKUP(N181,Tableau6[],2,FALSE),0),
      IF(M181&lt;&gt;"",
         IFERROR(VLOOKUP(M181,Tableau6[],2,FALSE),0),
         IFERROR(VLOOKUP(N181,Tableau6[],2,FALSE),0)
      )
   )
)</f>
        <v>105.67</v>
      </c>
    </row>
    <row r="182" spans="1:19">
      <c r="A182" s="18" t="s">
        <v>19</v>
      </c>
      <c r="B182" s="18" t="s">
        <v>160</v>
      </c>
      <c r="C182" s="18" t="s">
        <v>21</v>
      </c>
      <c r="D182" s="17" t="s">
        <v>79</v>
      </c>
      <c r="E182" s="10" t="str">
        <f xml:space="preserve"> VLOOKUP(D182,Tableau4[],2,FALSE)</f>
        <v>Carlos DANIEL</v>
      </c>
      <c r="F182" s="18" t="s">
        <v>23</v>
      </c>
      <c r="G182" s="18" t="s">
        <v>613</v>
      </c>
      <c r="H182" s="19">
        <v>45790.029861111114</v>
      </c>
      <c r="I182" s="19">
        <v>45791.357638888891</v>
      </c>
      <c r="J182" s="18" t="s">
        <v>614</v>
      </c>
      <c r="K182" s="18" t="s">
        <v>615</v>
      </c>
      <c r="L182" s="18" t="s">
        <v>29</v>
      </c>
      <c r="M182" s="18" t="s">
        <v>29</v>
      </c>
      <c r="N182" s="18" t="s">
        <v>29</v>
      </c>
      <c r="O182" s="18" t="s">
        <v>37</v>
      </c>
      <c r="P182" s="18" t="s">
        <v>31</v>
      </c>
      <c r="Q182" s="18" t="s">
        <v>29</v>
      </c>
      <c r="R182" s="12" t="str">
        <f>IF(AND(M182="",N182=""),"",
   IF(AND(M182&lt;&gt;"",N182&lt;&gt;""),
      IFERROR(VLOOKUP(M182,Tableau3[],2,FALSE),0) + IFERROR(VLOOKUP(N182,Tableau3[],2,FALSE),0),
      IF(M182&lt;&gt;"",
         IFERROR(VLOOKUP(M182,Tableau3[],2,FALSE),0),
         IFERROR(VLOOKUP(N182,Tableau3[],2,FALSE),0)
      )
   )
)</f>
        <v/>
      </c>
      <c r="S182" s="12" t="str">
        <f>IF(AND(M182="",N182=""),"",
   IF(AND(M182&lt;&gt;"",N182&lt;&gt;""),
      IFERROR(VLOOKUP(M182,Tableau6[],2,FALSE),0) + IFERROR(VLOOKUP(N182,Tableau6[],2,FALSE),0),
      IF(M182&lt;&gt;"",
         IFERROR(VLOOKUP(M182,Tableau6[],2,FALSE),0),
         IFERROR(VLOOKUP(N182,Tableau6[],2,FALSE),0)
      )
   )
)</f>
        <v/>
      </c>
    </row>
    <row r="183" spans="1:19">
      <c r="A183" s="14" t="s">
        <v>19</v>
      </c>
      <c r="B183" s="14" t="s">
        <v>160</v>
      </c>
      <c r="C183" s="14" t="s">
        <v>21</v>
      </c>
      <c r="D183" s="13" t="s">
        <v>79</v>
      </c>
      <c r="E183" s="10" t="str">
        <f xml:space="preserve"> VLOOKUP(D183,Tableau4[],2,FALSE)</f>
        <v>Carlos DANIEL</v>
      </c>
      <c r="F183" s="14" t="s">
        <v>23</v>
      </c>
      <c r="G183" s="14" t="s">
        <v>616</v>
      </c>
      <c r="H183" s="15">
        <v>45789.927083333336</v>
      </c>
      <c r="I183" s="15">
        <v>45792.494444444441</v>
      </c>
      <c r="J183" s="14" t="s">
        <v>617</v>
      </c>
      <c r="K183" s="14" t="s">
        <v>618</v>
      </c>
      <c r="L183" s="14" t="s">
        <v>36</v>
      </c>
      <c r="M183" s="14" t="s">
        <v>103</v>
      </c>
      <c r="N183" s="14" t="s">
        <v>29</v>
      </c>
      <c r="O183" s="14" t="s">
        <v>30</v>
      </c>
      <c r="P183" s="14" t="s">
        <v>31</v>
      </c>
      <c r="Q183" s="14" t="s">
        <v>29</v>
      </c>
      <c r="R183" s="16">
        <f>IF(AND(M183="",N183=""),"",
   IF(AND(M183&lt;&gt;"",N183&lt;&gt;""),
      IFERROR(VLOOKUP(M183,Tableau3[],2,FALSE),0) + IFERROR(VLOOKUP(N183,Tableau3[],2,FALSE),0),
      IF(M183&lt;&gt;"",
         IFERROR(VLOOKUP(M183,Tableau3[],2,FALSE),0),
         IFERROR(VLOOKUP(N183,Tableau3[],2,FALSE),0)
      )
   )
)</f>
        <v>176.12</v>
      </c>
      <c r="S183" s="16">
        <f>IF(AND(M183="",N183=""),"",
   IF(AND(M183&lt;&gt;"",N183&lt;&gt;""),
      IFERROR(VLOOKUP(M183,Tableau6[],2,FALSE),0) + IFERROR(VLOOKUP(N183,Tableau6[],2,FALSE),0),
      IF(M183&lt;&gt;"",
         IFERROR(VLOOKUP(M183,Tableau6[],2,FALSE),0),
         IFERROR(VLOOKUP(N183,Tableau6[],2,FALSE),0)
      )
   )
)</f>
        <v>105.67</v>
      </c>
    </row>
    <row r="184" spans="1:19">
      <c r="A184" s="18" t="s">
        <v>19</v>
      </c>
      <c r="B184" s="18" t="s">
        <v>160</v>
      </c>
      <c r="C184" s="18" t="s">
        <v>21</v>
      </c>
      <c r="D184" s="17" t="s">
        <v>79</v>
      </c>
      <c r="E184" s="10" t="str">
        <f xml:space="preserve"> VLOOKUP(D184,Tableau4[],2,FALSE)</f>
        <v>Carlos DANIEL</v>
      </c>
      <c r="F184" s="18" t="s">
        <v>23</v>
      </c>
      <c r="G184" s="18" t="s">
        <v>619</v>
      </c>
      <c r="H184" s="19">
        <v>45785.931250000001</v>
      </c>
      <c r="I184" s="19">
        <v>45786.634027777778</v>
      </c>
      <c r="J184" s="18" t="s">
        <v>620</v>
      </c>
      <c r="K184" s="18" t="s">
        <v>621</v>
      </c>
      <c r="L184" s="18" t="s">
        <v>27</v>
      </c>
      <c r="M184" s="18" t="s">
        <v>64</v>
      </c>
      <c r="N184" s="18" t="s">
        <v>29</v>
      </c>
      <c r="O184" s="18" t="s">
        <v>30</v>
      </c>
      <c r="P184" s="18" t="s">
        <v>31</v>
      </c>
      <c r="Q184" s="18" t="s">
        <v>29</v>
      </c>
      <c r="R184" s="12">
        <f>IF(AND(M184="",N184=""),"",
   IF(AND(M184&lt;&gt;"",N184&lt;&gt;""),
      IFERROR(VLOOKUP(M184,Tableau3[],2,FALSE),0) + IFERROR(VLOOKUP(N184,Tableau3[],2,FALSE),0),
      IF(M184&lt;&gt;"",
         IFERROR(VLOOKUP(M184,Tableau3[],2,FALSE),0),
         IFERROR(VLOOKUP(N184,Tableau3[],2,FALSE),0)
      )
   )
)</f>
        <v>169.5</v>
      </c>
      <c r="S184" s="12">
        <f>IF(AND(M184="",N184=""),"",
   IF(AND(M184&lt;&gt;"",N184&lt;&gt;""),
      IFERROR(VLOOKUP(M184,Tableau6[],2,FALSE),0) + IFERROR(VLOOKUP(N184,Tableau6[],2,FALSE),0),
      IF(M184&lt;&gt;"",
         IFERROR(VLOOKUP(M184,Tableau6[],2,FALSE),0),
         IFERROR(VLOOKUP(N184,Tableau6[],2,FALSE),0)
      )
   )
)</f>
        <v>101.7</v>
      </c>
    </row>
    <row r="185" spans="1:19">
      <c r="A185" s="14" t="s">
        <v>19</v>
      </c>
      <c r="B185" s="14" t="s">
        <v>160</v>
      </c>
      <c r="C185" s="14" t="s">
        <v>21</v>
      </c>
      <c r="D185" s="13" t="s">
        <v>79</v>
      </c>
      <c r="E185" s="10" t="str">
        <f xml:space="preserve"> VLOOKUP(D185,Tableau4[],2,FALSE)</f>
        <v>Carlos DANIEL</v>
      </c>
      <c r="F185" s="14" t="s">
        <v>23</v>
      </c>
      <c r="G185" s="14" t="s">
        <v>622</v>
      </c>
      <c r="H185" s="15">
        <v>45783.933333333334</v>
      </c>
      <c r="I185" s="15">
        <v>45786.870833333334</v>
      </c>
      <c r="J185" s="14" t="s">
        <v>623</v>
      </c>
      <c r="K185" s="14" t="s">
        <v>624</v>
      </c>
      <c r="L185" s="14" t="s">
        <v>36</v>
      </c>
      <c r="M185" s="14" t="s">
        <v>29</v>
      </c>
      <c r="N185" s="14" t="s">
        <v>29</v>
      </c>
      <c r="O185" s="14" t="s">
        <v>274</v>
      </c>
      <c r="P185" s="14" t="s">
        <v>31</v>
      </c>
      <c r="Q185" s="14" t="s">
        <v>29</v>
      </c>
      <c r="R185" s="16" t="str">
        <f>IF(AND(M185="",N185=""),"",
   IF(AND(M185&lt;&gt;"",N185&lt;&gt;""),
      IFERROR(VLOOKUP(M185,Tableau3[],2,FALSE),0) + IFERROR(VLOOKUP(N185,Tableau3[],2,FALSE),0),
      IF(M185&lt;&gt;"",
         IFERROR(VLOOKUP(M185,Tableau3[],2,FALSE),0),
         IFERROR(VLOOKUP(N185,Tableau3[],2,FALSE),0)
      )
   )
)</f>
        <v/>
      </c>
      <c r="S185" s="16" t="str">
        <f>IF(AND(M185="",N185=""),"",
   IF(AND(M185&lt;&gt;"",N185&lt;&gt;""),
      IFERROR(VLOOKUP(M185,Tableau6[],2,FALSE),0) + IFERROR(VLOOKUP(N185,Tableau6[],2,FALSE),0),
      IF(M185&lt;&gt;"",
         IFERROR(VLOOKUP(M185,Tableau6[],2,FALSE),0),
         IFERROR(VLOOKUP(N185,Tableau6[],2,FALSE),0)
      )
   )
)</f>
        <v/>
      </c>
    </row>
    <row r="186" spans="1:19">
      <c r="A186" s="18" t="s">
        <v>19</v>
      </c>
      <c r="B186" s="18" t="s">
        <v>160</v>
      </c>
      <c r="C186" s="18" t="s">
        <v>21</v>
      </c>
      <c r="D186" s="17" t="s">
        <v>79</v>
      </c>
      <c r="E186" s="10" t="str">
        <f xml:space="preserve"> VLOOKUP(D186,Tableau4[],2,FALSE)</f>
        <v>Carlos DANIEL</v>
      </c>
      <c r="F186" s="18" t="s">
        <v>23</v>
      </c>
      <c r="G186" s="18" t="s">
        <v>625</v>
      </c>
      <c r="H186" s="19">
        <v>45784.089583333334</v>
      </c>
      <c r="I186" s="19">
        <v>45791.72152777778</v>
      </c>
      <c r="J186" s="18" t="s">
        <v>626</v>
      </c>
      <c r="K186" s="18" t="s">
        <v>627</v>
      </c>
      <c r="L186" s="18" t="s">
        <v>36</v>
      </c>
      <c r="M186" s="18" t="s">
        <v>91</v>
      </c>
      <c r="N186" s="18" t="s">
        <v>29</v>
      </c>
      <c r="O186" s="18" t="s">
        <v>554</v>
      </c>
      <c r="P186" s="18" t="s">
        <v>31</v>
      </c>
      <c r="Q186" s="18" t="s">
        <v>29</v>
      </c>
      <c r="R186" s="12">
        <f>IF(AND(M186="",N186=""),"",
   IF(AND(M186&lt;&gt;"",N186&lt;&gt;""),
      IFERROR(VLOOKUP(M186,Tableau3[],2,FALSE),0) + IFERROR(VLOOKUP(N186,Tableau3[],2,FALSE),0),
      IF(M186&lt;&gt;"",
         IFERROR(VLOOKUP(M186,Tableau3[],2,FALSE),0),
         IFERROR(VLOOKUP(N186,Tableau3[],2,FALSE),0)
      )
   )
)</f>
        <v>201.3</v>
      </c>
      <c r="S186" s="12">
        <f>IF(AND(M186="",N186=""),"",
   IF(AND(M186&lt;&gt;"",N186&lt;&gt;""),
      IFERROR(VLOOKUP(M186,Tableau6[],2,FALSE),0) + IFERROR(VLOOKUP(N186,Tableau6[],2,FALSE),0),
      IF(M186&lt;&gt;"",
         IFERROR(VLOOKUP(M186,Tableau6[],2,FALSE),0),
         IFERROR(VLOOKUP(N186,Tableau6[],2,FALSE),0)
      )
   )
)</f>
        <v>120.78</v>
      </c>
    </row>
    <row r="187" spans="1:19">
      <c r="A187" s="14" t="s">
        <v>19</v>
      </c>
      <c r="B187" s="14" t="s">
        <v>160</v>
      </c>
      <c r="C187" s="14" t="s">
        <v>21</v>
      </c>
      <c r="D187" s="13" t="s">
        <v>79</v>
      </c>
      <c r="E187" s="10" t="str">
        <f xml:space="preserve"> VLOOKUP(D187,Tableau4[],2,FALSE)</f>
        <v>Carlos DANIEL</v>
      </c>
      <c r="F187" s="14" t="s">
        <v>23</v>
      </c>
      <c r="G187" s="14" t="s">
        <v>628</v>
      </c>
      <c r="H187" s="15">
        <v>45783.008333333331</v>
      </c>
      <c r="I187" s="15">
        <v>45789.67291666667</v>
      </c>
      <c r="J187" s="14" t="s">
        <v>629</v>
      </c>
      <c r="K187" s="14" t="s">
        <v>630</v>
      </c>
      <c r="L187" s="14" t="s">
        <v>36</v>
      </c>
      <c r="M187" s="14" t="s">
        <v>91</v>
      </c>
      <c r="N187" s="14" t="s">
        <v>77</v>
      </c>
      <c r="O187" s="14" t="s">
        <v>554</v>
      </c>
      <c r="P187" s="14" t="s">
        <v>31</v>
      </c>
      <c r="Q187" s="14" t="s">
        <v>29</v>
      </c>
      <c r="R187" s="16">
        <f>IF(AND(M187="",N187=""),"",
   IF(AND(M187&lt;&gt;"",N187&lt;&gt;""),
      IFERROR(VLOOKUP(M187,Tableau3[],2,FALSE),0) + IFERROR(VLOOKUP(N187,Tableau3[],2,FALSE),0),
      IF(M187&lt;&gt;"",
         IFERROR(VLOOKUP(M187,Tableau3[],2,FALSE),0),
         IFERROR(VLOOKUP(N187,Tableau3[],2,FALSE),0)
      )
   )
)</f>
        <v>375.5</v>
      </c>
      <c r="S187" s="16">
        <f>IF(AND(M187="",N187=""),"",
   IF(AND(M187&lt;&gt;"",N187&lt;&gt;""),
      IFERROR(VLOOKUP(M187,Tableau6[],2,FALSE),0) + IFERROR(VLOOKUP(N187,Tableau6[],2,FALSE),0),
      IF(M187&lt;&gt;"",
         IFERROR(VLOOKUP(M187,Tableau6[],2,FALSE),0),
         IFERROR(VLOOKUP(N187,Tableau6[],2,FALSE),0)
      )
   )
)</f>
        <v>225.3</v>
      </c>
    </row>
    <row r="188" spans="1:19">
      <c r="A188" s="18" t="s">
        <v>19</v>
      </c>
      <c r="B188" s="18" t="s">
        <v>160</v>
      </c>
      <c r="C188" s="18" t="s">
        <v>21</v>
      </c>
      <c r="D188" s="17" t="s">
        <v>79</v>
      </c>
      <c r="E188" s="10" t="str">
        <f xml:space="preserve"> VLOOKUP(D188,Tableau4[],2,FALSE)</f>
        <v>Carlos DANIEL</v>
      </c>
      <c r="F188" s="18" t="s">
        <v>23</v>
      </c>
      <c r="G188" s="18" t="s">
        <v>631</v>
      </c>
      <c r="H188" s="19">
        <v>45787.095138888886</v>
      </c>
      <c r="I188" s="19">
        <v>45790.938194444447</v>
      </c>
      <c r="J188" s="18" t="s">
        <v>632</v>
      </c>
      <c r="K188" s="18" t="s">
        <v>633</v>
      </c>
      <c r="L188" s="18" t="s">
        <v>36</v>
      </c>
      <c r="M188" s="18" t="s">
        <v>103</v>
      </c>
      <c r="N188" s="18" t="s">
        <v>29</v>
      </c>
      <c r="O188" s="18" t="s">
        <v>30</v>
      </c>
      <c r="P188" s="18" t="s">
        <v>31</v>
      </c>
      <c r="Q188" s="18" t="s">
        <v>29</v>
      </c>
      <c r="R188" s="12">
        <f>IF(AND(M188="",N188=""),"",
   IF(AND(M188&lt;&gt;"",N188&lt;&gt;""),
      IFERROR(VLOOKUP(M188,Tableau3[],2,FALSE),0) + IFERROR(VLOOKUP(N188,Tableau3[],2,FALSE),0),
      IF(M188&lt;&gt;"",
         IFERROR(VLOOKUP(M188,Tableau3[],2,FALSE),0),
         IFERROR(VLOOKUP(N188,Tableau3[],2,FALSE),0)
      )
   )
)</f>
        <v>176.12</v>
      </c>
      <c r="S188" s="12">
        <f>IF(AND(M188="",N188=""),"",
   IF(AND(M188&lt;&gt;"",N188&lt;&gt;""),
      IFERROR(VLOOKUP(M188,Tableau6[],2,FALSE),0) + IFERROR(VLOOKUP(N188,Tableau6[],2,FALSE),0),
      IF(M188&lt;&gt;"",
         IFERROR(VLOOKUP(M188,Tableau6[],2,FALSE),0),
         IFERROR(VLOOKUP(N188,Tableau6[],2,FALSE),0)
      )
   )
)</f>
        <v>105.67</v>
      </c>
    </row>
    <row r="189" spans="1:19">
      <c r="A189" s="14" t="s">
        <v>19</v>
      </c>
      <c r="B189" s="14" t="s">
        <v>51</v>
      </c>
      <c r="C189" s="14" t="s">
        <v>21</v>
      </c>
      <c r="D189" s="13" t="s">
        <v>79</v>
      </c>
      <c r="E189" s="10" t="str">
        <f xml:space="preserve"> VLOOKUP(D189,Tableau4[],2,FALSE)</f>
        <v>Carlos DANIEL</v>
      </c>
      <c r="F189" s="14" t="s">
        <v>209</v>
      </c>
      <c r="G189" s="14" t="s">
        <v>634</v>
      </c>
      <c r="H189" s="15">
        <v>45787.094444444447</v>
      </c>
      <c r="I189" s="15">
        <v>45793.770138888889</v>
      </c>
      <c r="J189" s="14" t="s">
        <v>635</v>
      </c>
      <c r="K189" s="14" t="s">
        <v>636</v>
      </c>
      <c r="L189" s="14"/>
      <c r="M189" s="14" t="s">
        <v>29</v>
      </c>
      <c r="N189" s="14" t="s">
        <v>29</v>
      </c>
      <c r="O189" s="14" t="s">
        <v>603</v>
      </c>
      <c r="P189" s="14" t="s">
        <v>31</v>
      </c>
      <c r="Q189" s="14" t="s">
        <v>29</v>
      </c>
      <c r="R189" s="16" t="str">
        <f>IF(AND(M189="",N189=""),"",
   IF(AND(M189&lt;&gt;"",N189&lt;&gt;""),
      IFERROR(VLOOKUP(M189,Tableau3[],2,FALSE),0) + IFERROR(VLOOKUP(N189,Tableau3[],2,FALSE),0),
      IF(M189&lt;&gt;"",
         IFERROR(VLOOKUP(M189,Tableau3[],2,FALSE),0),
         IFERROR(VLOOKUP(N189,Tableau3[],2,FALSE),0)
      )
   )
)</f>
        <v/>
      </c>
      <c r="S189" s="16" t="str">
        <f>IF(AND(M189="",N189=""),"",
   IF(AND(M189&lt;&gt;"",N189&lt;&gt;""),
      IFERROR(VLOOKUP(M189,Tableau6[],2,FALSE),0) + IFERROR(VLOOKUP(N189,Tableau6[],2,FALSE),0),
      IF(M189&lt;&gt;"",
         IFERROR(VLOOKUP(M189,Tableau6[],2,FALSE),0),
         IFERROR(VLOOKUP(N189,Tableau6[],2,FALSE),0)
      )
   )
)</f>
        <v/>
      </c>
    </row>
    <row r="190" spans="1:19">
      <c r="A190" s="18" t="s">
        <v>19</v>
      </c>
      <c r="B190" s="18" t="s">
        <v>160</v>
      </c>
      <c r="C190" s="18" t="s">
        <v>21</v>
      </c>
      <c r="D190" s="17" t="s">
        <v>79</v>
      </c>
      <c r="E190" s="10" t="str">
        <f xml:space="preserve"> VLOOKUP(D190,Tableau4[],2,FALSE)</f>
        <v>Carlos DANIEL</v>
      </c>
      <c r="F190" s="18" t="s">
        <v>23</v>
      </c>
      <c r="G190" s="18" t="s">
        <v>637</v>
      </c>
      <c r="H190" s="19">
        <v>45787.051388888889</v>
      </c>
      <c r="I190" s="19">
        <v>45790.863194444442</v>
      </c>
      <c r="J190" s="18" t="s">
        <v>638</v>
      </c>
      <c r="K190" s="18" t="s">
        <v>639</v>
      </c>
      <c r="L190" s="18" t="s">
        <v>36</v>
      </c>
      <c r="M190" s="18" t="s">
        <v>103</v>
      </c>
      <c r="N190" s="18" t="s">
        <v>29</v>
      </c>
      <c r="O190" s="18" t="s">
        <v>30</v>
      </c>
      <c r="P190" s="18" t="s">
        <v>31</v>
      </c>
      <c r="Q190" s="18" t="s">
        <v>29</v>
      </c>
      <c r="R190" s="12">
        <f>IF(AND(M190="",N190=""),"",
   IF(AND(M190&lt;&gt;"",N190&lt;&gt;""),
      IFERROR(VLOOKUP(M190,Tableau3[],2,FALSE),0) + IFERROR(VLOOKUP(N190,Tableau3[],2,FALSE),0),
      IF(M190&lt;&gt;"",
         IFERROR(VLOOKUP(M190,Tableau3[],2,FALSE),0),
         IFERROR(VLOOKUP(N190,Tableau3[],2,FALSE),0)
      )
   )
)</f>
        <v>176.12</v>
      </c>
      <c r="S190" s="12">
        <f>IF(AND(M190="",N190=""),"",
   IF(AND(M190&lt;&gt;"",N190&lt;&gt;""),
      IFERROR(VLOOKUP(M190,Tableau6[],2,FALSE),0) + IFERROR(VLOOKUP(N190,Tableau6[],2,FALSE),0),
      IF(M190&lt;&gt;"",
         IFERROR(VLOOKUP(M190,Tableau6[],2,FALSE),0),
         IFERROR(VLOOKUP(N190,Tableau6[],2,FALSE),0)
      )
   )
)</f>
        <v>105.67</v>
      </c>
    </row>
    <row r="191" spans="1:19">
      <c r="A191" s="14" t="s">
        <v>19</v>
      </c>
      <c r="B191" s="14" t="s">
        <v>160</v>
      </c>
      <c r="C191" s="14" t="s">
        <v>21</v>
      </c>
      <c r="D191" s="13" t="s">
        <v>79</v>
      </c>
      <c r="E191" s="10" t="str">
        <f xml:space="preserve"> VLOOKUP(D191,Tableau4[],2,FALSE)</f>
        <v>Carlos DANIEL</v>
      </c>
      <c r="F191" s="14" t="s">
        <v>23</v>
      </c>
      <c r="G191" s="14" t="s">
        <v>640</v>
      </c>
      <c r="H191" s="15">
        <v>45787.094444444447</v>
      </c>
      <c r="I191" s="15">
        <v>45789.667361111111</v>
      </c>
      <c r="J191" s="14" t="s">
        <v>641</v>
      </c>
      <c r="K191" s="14" t="s">
        <v>642</v>
      </c>
      <c r="L191" s="14" t="s">
        <v>36</v>
      </c>
      <c r="M191" s="14" t="s">
        <v>103</v>
      </c>
      <c r="N191" s="14" t="s">
        <v>29</v>
      </c>
      <c r="O191" s="14" t="s">
        <v>30</v>
      </c>
      <c r="P191" s="14" t="s">
        <v>31</v>
      </c>
      <c r="Q191" s="14" t="s">
        <v>29</v>
      </c>
      <c r="R191" s="16">
        <f>IF(AND(M191="",N191=""),"",
   IF(AND(M191&lt;&gt;"",N191&lt;&gt;""),
      IFERROR(VLOOKUP(M191,Tableau3[],2,FALSE),0) + IFERROR(VLOOKUP(N191,Tableau3[],2,FALSE),0),
      IF(M191&lt;&gt;"",
         IFERROR(VLOOKUP(M191,Tableau3[],2,FALSE),0),
         IFERROR(VLOOKUP(N191,Tableau3[],2,FALSE),0)
      )
   )
)</f>
        <v>176.12</v>
      </c>
      <c r="S191" s="16">
        <f>IF(AND(M191="",N191=""),"",
   IF(AND(M191&lt;&gt;"",N191&lt;&gt;""),
      IFERROR(VLOOKUP(M191,Tableau6[],2,FALSE),0) + IFERROR(VLOOKUP(N191,Tableau6[],2,FALSE),0),
      IF(M191&lt;&gt;"",
         IFERROR(VLOOKUP(M191,Tableau6[],2,FALSE),0),
         IFERROR(VLOOKUP(N191,Tableau6[],2,FALSE),0)
      )
   )
)</f>
        <v>105.67</v>
      </c>
    </row>
    <row r="192" spans="1:19">
      <c r="A192" s="18" t="s">
        <v>19</v>
      </c>
      <c r="B192" s="18" t="s">
        <v>160</v>
      </c>
      <c r="C192" s="18" t="s">
        <v>21</v>
      </c>
      <c r="D192" s="17" t="s">
        <v>79</v>
      </c>
      <c r="E192" s="10" t="str">
        <f xml:space="preserve"> VLOOKUP(D192,Tableau4[],2,FALSE)</f>
        <v>Carlos DANIEL</v>
      </c>
      <c r="F192" s="18" t="s">
        <v>23</v>
      </c>
      <c r="G192" s="18" t="s">
        <v>643</v>
      </c>
      <c r="H192" s="19">
        <v>45787.052083333336</v>
      </c>
      <c r="I192" s="19">
        <v>45790.90902777778</v>
      </c>
      <c r="J192" s="18" t="s">
        <v>644</v>
      </c>
      <c r="K192" s="18" t="s">
        <v>645</v>
      </c>
      <c r="L192" s="18" t="s">
        <v>59</v>
      </c>
      <c r="M192" s="18" t="s">
        <v>29</v>
      </c>
      <c r="N192" s="18" t="s">
        <v>29</v>
      </c>
      <c r="O192" s="18" t="s">
        <v>191</v>
      </c>
      <c r="P192" s="18" t="s">
        <v>31</v>
      </c>
      <c r="Q192" s="18" t="s">
        <v>29</v>
      </c>
      <c r="R192" s="12" t="str">
        <f>IF(AND(M192="",N192=""),"",
   IF(AND(M192&lt;&gt;"",N192&lt;&gt;""),
      IFERROR(VLOOKUP(M192,Tableau3[],2,FALSE),0) + IFERROR(VLOOKUP(N192,Tableau3[],2,FALSE),0),
      IF(M192&lt;&gt;"",
         IFERROR(VLOOKUP(M192,Tableau3[],2,FALSE),0),
         IFERROR(VLOOKUP(N192,Tableau3[],2,FALSE),0)
      )
   )
)</f>
        <v/>
      </c>
      <c r="S192" s="12" t="str">
        <f>IF(AND(M192="",N192=""),"",
   IF(AND(M192&lt;&gt;"",N192&lt;&gt;""),
      IFERROR(VLOOKUP(M192,Tableau6[],2,FALSE),0) + IFERROR(VLOOKUP(N192,Tableau6[],2,FALSE),0),
      IF(M192&lt;&gt;"",
         IFERROR(VLOOKUP(M192,Tableau6[],2,FALSE),0),
         IFERROR(VLOOKUP(N192,Tableau6[],2,FALSE),0)
      )
   )
)</f>
        <v/>
      </c>
    </row>
    <row r="193" spans="1:19">
      <c r="A193" s="14" t="s">
        <v>19</v>
      </c>
      <c r="B193" s="14" t="s">
        <v>160</v>
      </c>
      <c r="C193" s="14" t="s">
        <v>21</v>
      </c>
      <c r="D193" s="13" t="s">
        <v>79</v>
      </c>
      <c r="E193" s="10" t="str">
        <f xml:space="preserve"> VLOOKUP(D193,Tableau4[],2,FALSE)</f>
        <v>Carlos DANIEL</v>
      </c>
      <c r="F193" s="14" t="s">
        <v>23</v>
      </c>
      <c r="G193" s="14" t="s">
        <v>646</v>
      </c>
      <c r="H193" s="15">
        <v>45790.756944444445</v>
      </c>
      <c r="I193" s="15">
        <v>45792.782638888886</v>
      </c>
      <c r="J193" s="14" t="s">
        <v>647</v>
      </c>
      <c r="K193" s="14" t="s">
        <v>648</v>
      </c>
      <c r="L193" s="14" t="s">
        <v>36</v>
      </c>
      <c r="M193" s="14" t="s">
        <v>91</v>
      </c>
      <c r="N193" s="14" t="s">
        <v>141</v>
      </c>
      <c r="O193" s="14" t="s">
        <v>30</v>
      </c>
      <c r="P193" s="14" t="s">
        <v>31</v>
      </c>
      <c r="Q193" s="14" t="s">
        <v>29</v>
      </c>
      <c r="R193" s="16">
        <f>IF(AND(M193="",N193=""),"",
   IF(AND(M193&lt;&gt;"",N193&lt;&gt;""),
      IFERROR(VLOOKUP(M193,Tableau3[],2,FALSE),0) + IFERROR(VLOOKUP(N193,Tableau3[],2,FALSE),0),
      IF(M193&lt;&gt;"",
         IFERROR(VLOOKUP(M193,Tableau3[],2,FALSE),0),
         IFERROR(VLOOKUP(N193,Tableau3[],2,FALSE),0)
      )
   )
)</f>
        <v>574.40000000000009</v>
      </c>
      <c r="S193" s="16">
        <f>IF(AND(M193="",N193=""),"",
   IF(AND(M193&lt;&gt;"",N193&lt;&gt;""),
      IFERROR(VLOOKUP(M193,Tableau6[],2,FALSE),0) + IFERROR(VLOOKUP(N193,Tableau6[],2,FALSE),0),
      IF(M193&lt;&gt;"",
         IFERROR(VLOOKUP(M193,Tableau6[],2,FALSE),0),
         IFERROR(VLOOKUP(N193,Tableau6[],2,FALSE),0)
      )
   )
)</f>
        <v>344.64</v>
      </c>
    </row>
    <row r="194" spans="1:19">
      <c r="A194" s="18" t="s">
        <v>19</v>
      </c>
      <c r="B194" s="18" t="s">
        <v>160</v>
      </c>
      <c r="C194" s="18" t="s">
        <v>21</v>
      </c>
      <c r="D194" s="17" t="s">
        <v>79</v>
      </c>
      <c r="E194" s="10" t="str">
        <f xml:space="preserve"> VLOOKUP(D194,Tableau4[],2,FALSE)</f>
        <v>Carlos DANIEL</v>
      </c>
      <c r="F194" s="18" t="s">
        <v>304</v>
      </c>
      <c r="G194" s="18" t="s">
        <v>649</v>
      </c>
      <c r="H194" s="19">
        <v>45789.804861111108</v>
      </c>
      <c r="I194" s="19">
        <v>45792.771527777775</v>
      </c>
      <c r="J194" s="18" t="s">
        <v>650</v>
      </c>
      <c r="K194" s="18" t="s">
        <v>651</v>
      </c>
      <c r="L194" s="18" t="s">
        <v>36</v>
      </c>
      <c r="M194" s="18" t="s">
        <v>91</v>
      </c>
      <c r="N194" s="18" t="s">
        <v>29</v>
      </c>
      <c r="O194" s="18" t="s">
        <v>30</v>
      </c>
      <c r="P194" s="18" t="s">
        <v>31</v>
      </c>
      <c r="Q194" s="18" t="s">
        <v>29</v>
      </c>
      <c r="R194" s="12">
        <f>IF(AND(M194="",N194=""),"",
   IF(AND(M194&lt;&gt;"",N194&lt;&gt;""),
      IFERROR(VLOOKUP(M194,Tableau3[],2,FALSE),0) + IFERROR(VLOOKUP(N194,Tableau3[],2,FALSE),0),
      IF(M194&lt;&gt;"",
         IFERROR(VLOOKUP(M194,Tableau3[],2,FALSE),0),
         IFERROR(VLOOKUP(N194,Tableau3[],2,FALSE),0)
      )
   )
)</f>
        <v>201.3</v>
      </c>
      <c r="S194" s="12">
        <f>IF(AND(M194="",N194=""),"",
   IF(AND(M194&lt;&gt;"",N194&lt;&gt;""),
      IFERROR(VLOOKUP(M194,Tableau6[],2,FALSE),0) + IFERROR(VLOOKUP(N194,Tableau6[],2,FALSE),0),
      IF(M194&lt;&gt;"",
         IFERROR(VLOOKUP(M194,Tableau6[],2,FALSE),0),
         IFERROR(VLOOKUP(N194,Tableau6[],2,FALSE),0)
      )
   )
)</f>
        <v>120.78</v>
      </c>
    </row>
    <row r="195" spans="1:19">
      <c r="A195" s="14" t="s">
        <v>19</v>
      </c>
      <c r="B195" s="14" t="s">
        <v>160</v>
      </c>
      <c r="C195" s="14" t="s">
        <v>21</v>
      </c>
      <c r="D195" s="13" t="s">
        <v>79</v>
      </c>
      <c r="E195" s="10" t="str">
        <f xml:space="preserve"> VLOOKUP(D195,Tableau4[],2,FALSE)</f>
        <v>Carlos DANIEL</v>
      </c>
      <c r="F195" s="14" t="s">
        <v>23</v>
      </c>
      <c r="G195" s="14" t="s">
        <v>652</v>
      </c>
      <c r="H195" s="15">
        <v>45792.979166666664</v>
      </c>
      <c r="I195" s="15">
        <v>45793.529861111114</v>
      </c>
      <c r="J195" s="14" t="s">
        <v>653</v>
      </c>
      <c r="K195" s="14" t="s">
        <v>654</v>
      </c>
      <c r="L195" s="14" t="s">
        <v>36</v>
      </c>
      <c r="M195" s="14" t="s">
        <v>103</v>
      </c>
      <c r="N195" s="14" t="s">
        <v>29</v>
      </c>
      <c r="O195" s="14" t="s">
        <v>30</v>
      </c>
      <c r="P195" s="14" t="s">
        <v>31</v>
      </c>
      <c r="Q195" s="14" t="s">
        <v>29</v>
      </c>
      <c r="R195" s="16">
        <f>IF(AND(M195="",N195=""),"",
   IF(AND(M195&lt;&gt;"",N195&lt;&gt;""),
      IFERROR(VLOOKUP(M195,Tableau3[],2,FALSE),0) + IFERROR(VLOOKUP(N195,Tableau3[],2,FALSE),0),
      IF(M195&lt;&gt;"",
         IFERROR(VLOOKUP(M195,Tableau3[],2,FALSE),0),
         IFERROR(VLOOKUP(N195,Tableau3[],2,FALSE),0)
      )
   )
)</f>
        <v>176.12</v>
      </c>
      <c r="S195" s="16">
        <f>IF(AND(M195="",N195=""),"",
   IF(AND(M195&lt;&gt;"",N195&lt;&gt;""),
      IFERROR(VLOOKUP(M195,Tableau6[],2,FALSE),0) + IFERROR(VLOOKUP(N195,Tableau6[],2,FALSE),0),
      IF(M195&lt;&gt;"",
         IFERROR(VLOOKUP(M195,Tableau6[],2,FALSE),0),
         IFERROR(VLOOKUP(N195,Tableau6[],2,FALSE),0)
      )
   )
)</f>
        <v>105.67</v>
      </c>
    </row>
    <row r="196" spans="1:19">
      <c r="A196" s="18" t="s">
        <v>19</v>
      </c>
      <c r="B196" s="18" t="s">
        <v>29</v>
      </c>
      <c r="C196" s="18" t="s">
        <v>21</v>
      </c>
      <c r="D196" s="17" t="s">
        <v>79</v>
      </c>
      <c r="E196" s="10" t="str">
        <f xml:space="preserve"> VLOOKUP(D196,Tableau4[],2,FALSE)</f>
        <v>Carlos DANIEL</v>
      </c>
      <c r="F196" s="18" t="s">
        <v>304</v>
      </c>
      <c r="G196" s="18" t="s">
        <v>655</v>
      </c>
      <c r="H196" s="19">
        <v>45792.979166666664</v>
      </c>
      <c r="I196" s="19">
        <v>45794.020833333336</v>
      </c>
      <c r="J196" s="18" t="s">
        <v>29</v>
      </c>
      <c r="K196" s="18" t="s">
        <v>29</v>
      </c>
      <c r="L196" s="18" t="s">
        <v>27</v>
      </c>
      <c r="M196" s="18" t="s">
        <v>28</v>
      </c>
      <c r="N196" s="18" t="s">
        <v>29</v>
      </c>
      <c r="O196" s="18" t="s">
        <v>30</v>
      </c>
      <c r="P196" s="18" t="s">
        <v>31</v>
      </c>
      <c r="Q196" s="18" t="s">
        <v>29</v>
      </c>
      <c r="R196" s="12">
        <f>IF(AND(M196="",N196=""),"",
   IF(AND(M196&lt;&gt;"",N196&lt;&gt;""),
      IFERROR(VLOOKUP(M196,Tableau3[],2,FALSE),0) + IFERROR(VLOOKUP(N196,Tableau3[],2,FALSE),0),
      IF(M196&lt;&gt;"",
         IFERROR(VLOOKUP(M196,Tableau3[],2,FALSE),0),
         IFERROR(VLOOKUP(N196,Tableau3[],2,FALSE),0)
      )
   )
)</f>
        <v>84.4</v>
      </c>
      <c r="S196" s="12">
        <f>IF(AND(M196="",N196=""),"",
   IF(AND(M196&lt;&gt;"",N196&lt;&gt;""),
      IFERROR(VLOOKUP(M196,Tableau6[],2,FALSE),0) + IFERROR(VLOOKUP(N196,Tableau6[],2,FALSE),0),
      IF(M196&lt;&gt;"",
         IFERROR(VLOOKUP(M196,Tableau6[],2,FALSE),0),
         IFERROR(VLOOKUP(N196,Tableau6[],2,FALSE),0)
      )
   )
)</f>
        <v>50.64</v>
      </c>
    </row>
    <row r="197" spans="1:19">
      <c r="A197" s="14" t="s">
        <v>19</v>
      </c>
      <c r="B197" s="14" t="s">
        <v>160</v>
      </c>
      <c r="C197" s="14" t="s">
        <v>21</v>
      </c>
      <c r="D197" s="13" t="s">
        <v>79</v>
      </c>
      <c r="E197" s="10" t="str">
        <f xml:space="preserve"> VLOOKUP(D197,Tableau4[],2,FALSE)</f>
        <v>Carlos DANIEL</v>
      </c>
      <c r="F197" s="14" t="s">
        <v>23</v>
      </c>
      <c r="G197" s="14" t="s">
        <v>656</v>
      </c>
      <c r="H197" s="15">
        <v>45797.792361111111</v>
      </c>
      <c r="I197" s="15">
        <v>45797.768055555556</v>
      </c>
      <c r="J197" s="14" t="s">
        <v>657</v>
      </c>
      <c r="K197" s="14" t="s">
        <v>658</v>
      </c>
      <c r="L197" s="14" t="s">
        <v>27</v>
      </c>
      <c r="M197" s="14" t="s">
        <v>78</v>
      </c>
      <c r="N197" s="14" t="s">
        <v>29</v>
      </c>
      <c r="O197" s="14" t="s">
        <v>30</v>
      </c>
      <c r="P197" s="14" t="s">
        <v>31</v>
      </c>
      <c r="Q197" s="14" t="s">
        <v>29</v>
      </c>
      <c r="R197" s="16">
        <f>IF(AND(M197="",N197=""),"",
   IF(AND(M197&lt;&gt;"",N197&lt;&gt;""),
      IFERROR(VLOOKUP(M197,Tableau3[],2,FALSE),0) + IFERROR(VLOOKUP(N197,Tableau3[],2,FALSE),0),
      IF(M197&lt;&gt;"",
         IFERROR(VLOOKUP(M197,Tableau3[],2,FALSE),0),
         IFERROR(VLOOKUP(N197,Tableau3[],2,FALSE),0)
      )
   )
)</f>
        <v>139.26</v>
      </c>
      <c r="S197" s="16">
        <f>IF(AND(M197="",N197=""),"",
   IF(AND(M197&lt;&gt;"",N197&lt;&gt;""),
      IFERROR(VLOOKUP(M197,Tableau6[],2,FALSE),0) + IFERROR(VLOOKUP(N197,Tableau6[],2,FALSE),0),
      IF(M197&lt;&gt;"",
         IFERROR(VLOOKUP(M197,Tableau6[],2,FALSE),0),
         IFERROR(VLOOKUP(N197,Tableau6[],2,FALSE),0)
      )
   )
)</f>
        <v>83.56</v>
      </c>
    </row>
    <row r="198" spans="1:19">
      <c r="A198" s="18" t="s">
        <v>19</v>
      </c>
      <c r="B198" s="18" t="s">
        <v>160</v>
      </c>
      <c r="C198" s="18" t="s">
        <v>21</v>
      </c>
      <c r="D198" s="17" t="s">
        <v>79</v>
      </c>
      <c r="E198" s="10" t="str">
        <f xml:space="preserve"> VLOOKUP(D198,Tableau4[],2,FALSE)</f>
        <v>Carlos DANIEL</v>
      </c>
      <c r="F198" s="18" t="s">
        <v>23</v>
      </c>
      <c r="G198" s="18" t="s">
        <v>659</v>
      </c>
      <c r="H198" s="19">
        <v>45797.792361111111</v>
      </c>
      <c r="I198" s="19">
        <v>45797.768055555556</v>
      </c>
      <c r="J198" s="18" t="s">
        <v>660</v>
      </c>
      <c r="K198" s="18" t="s">
        <v>661</v>
      </c>
      <c r="L198" s="18" t="s">
        <v>36</v>
      </c>
      <c r="M198" s="18" t="s">
        <v>103</v>
      </c>
      <c r="N198" s="18" t="s">
        <v>29</v>
      </c>
      <c r="O198" s="18" t="s">
        <v>30</v>
      </c>
      <c r="P198" s="18" t="s">
        <v>31</v>
      </c>
      <c r="Q198" s="18" t="s">
        <v>29</v>
      </c>
      <c r="R198" s="12">
        <f>IF(AND(M198="",N198=""),"",
   IF(AND(M198&lt;&gt;"",N198&lt;&gt;""),
      IFERROR(VLOOKUP(M198,Tableau3[],2,FALSE),0) + IFERROR(VLOOKUP(N198,Tableau3[],2,FALSE),0),
      IF(M198&lt;&gt;"",
         IFERROR(VLOOKUP(M198,Tableau3[],2,FALSE),0),
         IFERROR(VLOOKUP(N198,Tableau3[],2,FALSE),0)
      )
   )
)</f>
        <v>176.12</v>
      </c>
      <c r="S198" s="12">
        <f>IF(AND(M198="",N198=""),"",
   IF(AND(M198&lt;&gt;"",N198&lt;&gt;""),
      IFERROR(VLOOKUP(M198,Tableau6[],2,FALSE),0) + IFERROR(VLOOKUP(N198,Tableau6[],2,FALSE),0),
      IF(M198&lt;&gt;"",
         IFERROR(VLOOKUP(M198,Tableau6[],2,FALSE),0),
         IFERROR(VLOOKUP(N198,Tableau6[],2,FALSE),0)
      )
   )
)</f>
        <v>105.67</v>
      </c>
    </row>
    <row r="199" spans="1:19">
      <c r="A199" s="14" t="s">
        <v>19</v>
      </c>
      <c r="B199" s="14" t="s">
        <v>51</v>
      </c>
      <c r="C199" s="14" t="s">
        <v>21</v>
      </c>
      <c r="D199" s="13" t="s">
        <v>79</v>
      </c>
      <c r="E199" s="10" t="str">
        <f xml:space="preserve"> VLOOKUP(D199,Tableau4[],2,FALSE)</f>
        <v>Carlos DANIEL</v>
      </c>
      <c r="F199" s="14" t="s">
        <v>23</v>
      </c>
      <c r="G199" s="14" t="s">
        <v>662</v>
      </c>
      <c r="H199" s="15">
        <v>45798.911111111112</v>
      </c>
      <c r="I199" s="15">
        <v>45798.946527777778</v>
      </c>
      <c r="J199" s="14" t="s">
        <v>663</v>
      </c>
      <c r="K199" s="14" t="s">
        <v>664</v>
      </c>
      <c r="L199" s="14" t="s">
        <v>36</v>
      </c>
      <c r="M199" s="14" t="s">
        <v>103</v>
      </c>
      <c r="N199" s="14" t="s">
        <v>29</v>
      </c>
      <c r="O199" s="14" t="s">
        <v>30</v>
      </c>
      <c r="P199" s="14" t="s">
        <v>31</v>
      </c>
      <c r="Q199" s="14" t="s">
        <v>29</v>
      </c>
      <c r="R199" s="16">
        <f>IF(AND(M199="",N199=""),"",
   IF(AND(M199&lt;&gt;"",N199&lt;&gt;""),
      IFERROR(VLOOKUP(M199,Tableau3[],2,FALSE),0) + IFERROR(VLOOKUP(N199,Tableau3[],2,FALSE),0),
      IF(M199&lt;&gt;"",
         IFERROR(VLOOKUP(M199,Tableau3[],2,FALSE),0),
         IFERROR(VLOOKUP(N199,Tableau3[],2,FALSE),0)
      )
   )
)</f>
        <v>176.12</v>
      </c>
      <c r="S199" s="16">
        <f>IF(AND(M199="",N199=""),"",
   IF(AND(M199&lt;&gt;"",N199&lt;&gt;""),
      IFERROR(VLOOKUP(M199,Tableau6[],2,FALSE),0) + IFERROR(VLOOKUP(N199,Tableau6[],2,FALSE),0),
      IF(M199&lt;&gt;"",
         IFERROR(VLOOKUP(M199,Tableau6[],2,FALSE),0),
         IFERROR(VLOOKUP(N199,Tableau6[],2,FALSE),0)
      )
   )
)</f>
        <v>105.67</v>
      </c>
    </row>
    <row r="200" spans="1:19">
      <c r="A200" s="18" t="s">
        <v>19</v>
      </c>
      <c r="B200" s="18" t="s">
        <v>160</v>
      </c>
      <c r="C200" s="18" t="s">
        <v>21</v>
      </c>
      <c r="D200" s="17" t="s">
        <v>79</v>
      </c>
      <c r="E200" s="10" t="str">
        <f xml:space="preserve"> VLOOKUP(D200,Tableau4[],2,FALSE)</f>
        <v>Carlos DANIEL</v>
      </c>
      <c r="F200" s="18" t="s">
        <v>23</v>
      </c>
      <c r="G200" s="18" t="s">
        <v>665</v>
      </c>
      <c r="H200" s="19">
        <v>45797.791666666664</v>
      </c>
      <c r="I200" s="19">
        <v>45800.4</v>
      </c>
      <c r="J200" s="18" t="s">
        <v>666</v>
      </c>
      <c r="K200" s="18" t="s">
        <v>667</v>
      </c>
      <c r="L200" s="18" t="s">
        <v>29</v>
      </c>
      <c r="M200" s="18" t="s">
        <v>29</v>
      </c>
      <c r="N200" s="18" t="s">
        <v>29</v>
      </c>
      <c r="O200" s="18" t="s">
        <v>274</v>
      </c>
      <c r="P200" s="18" t="s">
        <v>31</v>
      </c>
      <c r="Q200" s="18" t="s">
        <v>29</v>
      </c>
      <c r="R200" s="12" t="str">
        <f>IF(AND(M200="",N200=""),"",
   IF(AND(M200&lt;&gt;"",N200&lt;&gt;""),
      IFERROR(VLOOKUP(M200,Tableau3[],2,FALSE),0) + IFERROR(VLOOKUP(N200,Tableau3[],2,FALSE),0),
      IF(M200&lt;&gt;"",
         IFERROR(VLOOKUP(M200,Tableau3[],2,FALSE),0),
         IFERROR(VLOOKUP(N200,Tableau3[],2,FALSE),0)
      )
   )
)</f>
        <v/>
      </c>
      <c r="S200" s="12" t="str">
        <f>IF(AND(M200="",N200=""),"",
   IF(AND(M200&lt;&gt;"",N200&lt;&gt;""),
      IFERROR(VLOOKUP(M200,Tableau6[],2,FALSE),0) + IFERROR(VLOOKUP(N200,Tableau6[],2,FALSE),0),
      IF(M200&lt;&gt;"",
         IFERROR(VLOOKUP(M200,Tableau6[],2,FALSE),0),
         IFERROR(VLOOKUP(N200,Tableau6[],2,FALSE),0)
      )
   )
)</f>
        <v/>
      </c>
    </row>
    <row r="201" spans="1:19">
      <c r="A201" s="14" t="s">
        <v>19</v>
      </c>
      <c r="B201" s="14" t="s">
        <v>160</v>
      </c>
      <c r="C201" s="14" t="s">
        <v>21</v>
      </c>
      <c r="D201" s="13" t="s">
        <v>79</v>
      </c>
      <c r="E201" s="10" t="str">
        <f xml:space="preserve"> VLOOKUP(D201,Tableau4[],2,FALSE)</f>
        <v>Carlos DANIEL</v>
      </c>
      <c r="F201" s="14" t="s">
        <v>23</v>
      </c>
      <c r="G201" s="14" t="s">
        <v>668</v>
      </c>
      <c r="H201" s="15">
        <v>45797.956944444442</v>
      </c>
      <c r="I201" s="15">
        <v>45797.942361111112</v>
      </c>
      <c r="J201" s="14" t="s">
        <v>669</v>
      </c>
      <c r="K201" s="14" t="s">
        <v>670</v>
      </c>
      <c r="L201" s="14" t="s">
        <v>36</v>
      </c>
      <c r="M201" s="14" t="s">
        <v>103</v>
      </c>
      <c r="N201" s="14" t="s">
        <v>29</v>
      </c>
      <c r="O201" s="14" t="s">
        <v>30</v>
      </c>
      <c r="P201" s="14" t="s">
        <v>31</v>
      </c>
      <c r="Q201" s="14" t="s">
        <v>29</v>
      </c>
      <c r="R201" s="16">
        <f>IF(AND(M201="",N201=""),"",
   IF(AND(M201&lt;&gt;"",N201&lt;&gt;""),
      IFERROR(VLOOKUP(M201,Tableau3[],2,FALSE),0) + IFERROR(VLOOKUP(N201,Tableau3[],2,FALSE),0),
      IF(M201&lt;&gt;"",
         IFERROR(VLOOKUP(M201,Tableau3[],2,FALSE),0),
         IFERROR(VLOOKUP(N201,Tableau3[],2,FALSE),0)
      )
   )
)</f>
        <v>176.12</v>
      </c>
      <c r="S201" s="16">
        <f>IF(AND(M201="",N201=""),"",
   IF(AND(M201&lt;&gt;"",N201&lt;&gt;""),
      IFERROR(VLOOKUP(M201,Tableau6[],2,FALSE),0) + IFERROR(VLOOKUP(N201,Tableau6[],2,FALSE),0),
      IF(M201&lt;&gt;"",
         IFERROR(VLOOKUP(M201,Tableau6[],2,FALSE),0),
         IFERROR(VLOOKUP(N201,Tableau6[],2,FALSE),0)
      )
   )
)</f>
        <v>105.67</v>
      </c>
    </row>
    <row r="202" spans="1:19">
      <c r="A202" s="18" t="s">
        <v>19</v>
      </c>
      <c r="B202" s="18" t="s">
        <v>160</v>
      </c>
      <c r="C202" s="18" t="s">
        <v>21</v>
      </c>
      <c r="D202" s="17" t="s">
        <v>79</v>
      </c>
      <c r="E202" s="10" t="str">
        <f xml:space="preserve"> VLOOKUP(D202,Tableau4[],2,FALSE)</f>
        <v>Carlos DANIEL</v>
      </c>
      <c r="F202" s="18" t="s">
        <v>23</v>
      </c>
      <c r="G202" s="18" t="s">
        <v>671</v>
      </c>
      <c r="H202" s="19">
        <v>45797.905555555553</v>
      </c>
      <c r="I202" s="19">
        <v>45797.943055555559</v>
      </c>
      <c r="J202" s="18" t="s">
        <v>672</v>
      </c>
      <c r="K202" s="18" t="s">
        <v>673</v>
      </c>
      <c r="L202" s="18" t="s">
        <v>36</v>
      </c>
      <c r="M202" s="18" t="s">
        <v>103</v>
      </c>
      <c r="N202" s="18" t="s">
        <v>29</v>
      </c>
      <c r="O202" s="18" t="s">
        <v>30</v>
      </c>
      <c r="P202" s="18" t="s">
        <v>31</v>
      </c>
      <c r="Q202" s="18" t="s">
        <v>29</v>
      </c>
      <c r="R202" s="12">
        <f>IF(AND(M202="",N202=""),"",
   IF(AND(M202&lt;&gt;"",N202&lt;&gt;""),
      IFERROR(VLOOKUP(M202,Tableau3[],2,FALSE),0) + IFERROR(VLOOKUP(N202,Tableau3[],2,FALSE),0),
      IF(M202&lt;&gt;"",
         IFERROR(VLOOKUP(M202,Tableau3[],2,FALSE),0),
         IFERROR(VLOOKUP(N202,Tableau3[],2,FALSE),0)
      )
   )
)</f>
        <v>176.12</v>
      </c>
      <c r="S202" s="12">
        <f>IF(AND(M202="",N202=""),"",
   IF(AND(M202&lt;&gt;"",N202&lt;&gt;""),
      IFERROR(VLOOKUP(M202,Tableau6[],2,FALSE),0) + IFERROR(VLOOKUP(N202,Tableau6[],2,FALSE),0),
      IF(M202&lt;&gt;"",
         IFERROR(VLOOKUP(M202,Tableau6[],2,FALSE),0),
         IFERROR(VLOOKUP(N202,Tableau6[],2,FALSE),0)
      )
   )
)</f>
        <v>105.67</v>
      </c>
    </row>
    <row r="203" spans="1:19">
      <c r="A203" s="14" t="s">
        <v>19</v>
      </c>
      <c r="B203" s="14" t="s">
        <v>51</v>
      </c>
      <c r="C203" s="14" t="s">
        <v>21</v>
      </c>
      <c r="D203" s="13" t="s">
        <v>79</v>
      </c>
      <c r="E203" s="10" t="str">
        <f xml:space="preserve"> VLOOKUP(D203,Tableau4[],2,FALSE)</f>
        <v>Carlos DANIEL</v>
      </c>
      <c r="F203" s="14" t="s">
        <v>23</v>
      </c>
      <c r="G203" s="14" t="s">
        <v>674</v>
      </c>
      <c r="H203" s="15">
        <v>45798.740277777775</v>
      </c>
      <c r="I203" s="15">
        <v>45798.945833333331</v>
      </c>
      <c r="J203" s="14" t="s">
        <v>675</v>
      </c>
      <c r="K203" s="14" t="s">
        <v>676</v>
      </c>
      <c r="L203" s="14" t="s">
        <v>36</v>
      </c>
      <c r="M203" s="14" t="s">
        <v>103</v>
      </c>
      <c r="N203" s="14" t="s">
        <v>29</v>
      </c>
      <c r="O203" s="14" t="s">
        <v>30</v>
      </c>
      <c r="P203" s="14" t="s">
        <v>31</v>
      </c>
      <c r="Q203" s="14" t="s">
        <v>29</v>
      </c>
      <c r="R203" s="16">
        <f>IF(AND(M203="",N203=""),"",
   IF(AND(M203&lt;&gt;"",N203&lt;&gt;""),
      IFERROR(VLOOKUP(M203,Tableau3[],2,FALSE),0) + IFERROR(VLOOKUP(N203,Tableau3[],2,FALSE),0),
      IF(M203&lt;&gt;"",
         IFERROR(VLOOKUP(M203,Tableau3[],2,FALSE),0),
         IFERROR(VLOOKUP(N203,Tableau3[],2,FALSE),0)
      )
   )
)</f>
        <v>176.12</v>
      </c>
      <c r="S203" s="16">
        <f>IF(AND(M203="",N203=""),"",
   IF(AND(M203&lt;&gt;"",N203&lt;&gt;""),
      IFERROR(VLOOKUP(M203,Tableau6[],2,FALSE),0) + IFERROR(VLOOKUP(N203,Tableau6[],2,FALSE),0),
      IF(M203&lt;&gt;"",
         IFERROR(VLOOKUP(M203,Tableau6[],2,FALSE),0),
         IFERROR(VLOOKUP(N203,Tableau6[],2,FALSE),0)
      )
   )
)</f>
        <v>105.67</v>
      </c>
    </row>
    <row r="204" spans="1:19">
      <c r="A204" s="18" t="s">
        <v>19</v>
      </c>
      <c r="B204" s="18" t="s">
        <v>20</v>
      </c>
      <c r="C204" s="18" t="s">
        <v>21</v>
      </c>
      <c r="D204" s="17" t="s">
        <v>104</v>
      </c>
      <c r="E204" s="10" t="str">
        <f xml:space="preserve"> VLOOKUP(D204,Tableau4[],2,FALSE)</f>
        <v>Maxime Paul</v>
      </c>
      <c r="F204" s="18" t="s">
        <v>23</v>
      </c>
      <c r="G204" s="18" t="s">
        <v>677</v>
      </c>
      <c r="H204" s="19">
        <v>45772.595138888886</v>
      </c>
      <c r="I204" s="19">
        <v>45779.920138888891</v>
      </c>
      <c r="J204" s="18" t="s">
        <v>678</v>
      </c>
      <c r="K204" s="18" t="s">
        <v>679</v>
      </c>
      <c r="L204" s="18" t="s">
        <v>36</v>
      </c>
      <c r="M204" s="18" t="s">
        <v>29</v>
      </c>
      <c r="N204" s="18" t="s">
        <v>29</v>
      </c>
      <c r="O204" s="18" t="s">
        <v>288</v>
      </c>
      <c r="P204" s="18" t="s">
        <v>31</v>
      </c>
      <c r="Q204" s="18" t="s">
        <v>29</v>
      </c>
      <c r="R204" s="12" t="str">
        <f>IF(AND(M204="",N204=""),"",
   IF(AND(M204&lt;&gt;"",N204&lt;&gt;""),
      IFERROR(VLOOKUP(M204,Tableau3[],2,FALSE),0) + IFERROR(VLOOKUP(N204,Tableau3[],2,FALSE),0),
      IF(M204&lt;&gt;"",
         IFERROR(VLOOKUP(M204,Tableau3[],2,FALSE),0),
         IFERROR(VLOOKUP(N204,Tableau3[],2,FALSE),0)
      )
   )
)</f>
        <v/>
      </c>
      <c r="S204" s="12" t="str">
        <f>IF(AND(M204="",N204=""),"",
   IF(AND(M204&lt;&gt;"",N204&lt;&gt;""),
      IFERROR(VLOOKUP(M204,Tableau6[],2,FALSE),0) + IFERROR(VLOOKUP(N204,Tableau6[],2,FALSE),0),
      IF(M204&lt;&gt;"",
         IFERROR(VLOOKUP(M204,Tableau6[],2,FALSE),0),
         IFERROR(VLOOKUP(N204,Tableau6[],2,FALSE),0)
      )
   )
)</f>
        <v/>
      </c>
    </row>
    <row r="205" spans="1:19">
      <c r="A205" s="14" t="s">
        <v>19</v>
      </c>
      <c r="B205" s="14" t="s">
        <v>160</v>
      </c>
      <c r="C205" s="14" t="s">
        <v>21</v>
      </c>
      <c r="D205" s="13" t="s">
        <v>104</v>
      </c>
      <c r="E205" s="10" t="str">
        <f xml:space="preserve"> VLOOKUP(D205,Tableau4[],2,FALSE)</f>
        <v>Maxime Paul</v>
      </c>
      <c r="F205" s="14" t="s">
        <v>23</v>
      </c>
      <c r="G205" s="14" t="s">
        <v>680</v>
      </c>
      <c r="H205" s="15">
        <v>45776.65902777778</v>
      </c>
      <c r="I205" s="15">
        <v>45782.410416666666</v>
      </c>
      <c r="J205" s="14" t="s">
        <v>681</v>
      </c>
      <c r="K205" s="14" t="s">
        <v>682</v>
      </c>
      <c r="L205" s="14" t="s">
        <v>36</v>
      </c>
      <c r="M205" s="14" t="s">
        <v>29</v>
      </c>
      <c r="N205" s="14" t="s">
        <v>29</v>
      </c>
      <c r="O205" s="14" t="s">
        <v>683</v>
      </c>
      <c r="P205" s="14" t="s">
        <v>31</v>
      </c>
      <c r="Q205" s="14" t="s">
        <v>29</v>
      </c>
      <c r="R205" s="16" t="str">
        <f>IF(AND(M205="",N205=""),"",
   IF(AND(M205&lt;&gt;"",N205&lt;&gt;""),
      IFERROR(VLOOKUP(M205,Tableau3[],2,FALSE),0) + IFERROR(VLOOKUP(N205,Tableau3[],2,FALSE),0),
      IF(M205&lt;&gt;"",
         IFERROR(VLOOKUP(M205,Tableau3[],2,FALSE),0),
         IFERROR(VLOOKUP(N205,Tableau3[],2,FALSE),0)
      )
   )
)</f>
        <v/>
      </c>
      <c r="S205" s="16" t="str">
        <f>IF(AND(M205="",N205=""),"",
   IF(AND(M205&lt;&gt;"",N205&lt;&gt;""),
      IFERROR(VLOOKUP(M205,Tableau6[],2,FALSE),0) + IFERROR(VLOOKUP(N205,Tableau6[],2,FALSE),0),
      IF(M205&lt;&gt;"",
         IFERROR(VLOOKUP(M205,Tableau6[],2,FALSE),0),
         IFERROR(VLOOKUP(N205,Tableau6[],2,FALSE),0)
      )
   )
)</f>
        <v/>
      </c>
    </row>
    <row r="206" spans="1:19">
      <c r="A206" s="18" t="s">
        <v>19</v>
      </c>
      <c r="B206" s="18" t="s">
        <v>20</v>
      </c>
      <c r="C206" s="18" t="s">
        <v>21</v>
      </c>
      <c r="D206" s="17" t="s">
        <v>104</v>
      </c>
      <c r="E206" s="10" t="str">
        <f xml:space="preserve"> VLOOKUP(D206,Tableau4[],2,FALSE)</f>
        <v>Maxime Paul</v>
      </c>
      <c r="F206" s="18" t="s">
        <v>23</v>
      </c>
      <c r="G206" s="18" t="s">
        <v>684</v>
      </c>
      <c r="H206" s="19">
        <v>45779.665972222225</v>
      </c>
      <c r="I206" s="19">
        <v>45782.666666666664</v>
      </c>
      <c r="J206" s="18" t="s">
        <v>685</v>
      </c>
      <c r="K206" s="18" t="s">
        <v>686</v>
      </c>
      <c r="L206" s="18" t="s">
        <v>27</v>
      </c>
      <c r="M206" s="18" t="s">
        <v>28</v>
      </c>
      <c r="N206" s="18" t="s">
        <v>29</v>
      </c>
      <c r="O206" s="18" t="s">
        <v>30</v>
      </c>
      <c r="P206" s="18" t="s">
        <v>31</v>
      </c>
      <c r="Q206" s="18" t="s">
        <v>29</v>
      </c>
      <c r="R206" s="12">
        <f>IF(AND(M206="",N206=""),"",
   IF(AND(M206&lt;&gt;"",N206&lt;&gt;""),
      IFERROR(VLOOKUP(M206,Tableau3[],2,FALSE),0) + IFERROR(VLOOKUP(N206,Tableau3[],2,FALSE),0),
      IF(M206&lt;&gt;"",
         IFERROR(VLOOKUP(M206,Tableau3[],2,FALSE),0),
         IFERROR(VLOOKUP(N206,Tableau3[],2,FALSE),0)
      )
   )
)</f>
        <v>84.4</v>
      </c>
      <c r="S206" s="12">
        <f>IF(AND(M206="",N206=""),"",
   IF(AND(M206&lt;&gt;"",N206&lt;&gt;""),
      IFERROR(VLOOKUP(M206,Tableau6[],2,FALSE),0) + IFERROR(VLOOKUP(N206,Tableau6[],2,FALSE),0),
      IF(M206&lt;&gt;"",
         IFERROR(VLOOKUP(M206,Tableau6[],2,FALSE),0),
         IFERROR(VLOOKUP(N206,Tableau6[],2,FALSE),0)
      )
   )
)</f>
        <v>50.64</v>
      </c>
    </row>
    <row r="207" spans="1:19">
      <c r="A207" s="14" t="s">
        <v>19</v>
      </c>
      <c r="B207" s="14" t="s">
        <v>51</v>
      </c>
      <c r="C207" s="14" t="s">
        <v>21</v>
      </c>
      <c r="D207" s="13" t="s">
        <v>104</v>
      </c>
      <c r="E207" s="10" t="str">
        <f xml:space="preserve"> VLOOKUP(D207,Tableau4[],2,FALSE)</f>
        <v>Maxime Paul</v>
      </c>
      <c r="F207" s="14" t="s">
        <v>23</v>
      </c>
      <c r="G207" s="14" t="s">
        <v>687</v>
      </c>
      <c r="H207" s="15">
        <v>45779.699305555558</v>
      </c>
      <c r="I207" s="15">
        <v>45782.501388888886</v>
      </c>
      <c r="J207" s="14" t="s">
        <v>688</v>
      </c>
      <c r="K207" s="14" t="s">
        <v>689</v>
      </c>
      <c r="L207" s="14" t="s">
        <v>36</v>
      </c>
      <c r="M207" s="14" t="s">
        <v>103</v>
      </c>
      <c r="N207" s="14" t="s">
        <v>29</v>
      </c>
      <c r="O207" s="14" t="s">
        <v>30</v>
      </c>
      <c r="P207" s="14" t="s">
        <v>31</v>
      </c>
      <c r="Q207" s="14" t="s">
        <v>29</v>
      </c>
      <c r="R207" s="16">
        <f>IF(AND(M207="",N207=""),"",
   IF(AND(M207&lt;&gt;"",N207&lt;&gt;""),
      IFERROR(VLOOKUP(M207,Tableau3[],2,FALSE),0) + IFERROR(VLOOKUP(N207,Tableau3[],2,FALSE),0),
      IF(M207&lt;&gt;"",
         IFERROR(VLOOKUP(M207,Tableau3[],2,FALSE),0),
         IFERROR(VLOOKUP(N207,Tableau3[],2,FALSE),0)
      )
   )
)</f>
        <v>176.12</v>
      </c>
      <c r="S207" s="16">
        <f>IF(AND(M207="",N207=""),"",
   IF(AND(M207&lt;&gt;"",N207&lt;&gt;""),
      IFERROR(VLOOKUP(M207,Tableau6[],2,FALSE),0) + IFERROR(VLOOKUP(N207,Tableau6[],2,FALSE),0),
      IF(M207&lt;&gt;"",
         IFERROR(VLOOKUP(M207,Tableau6[],2,FALSE),0),
         IFERROR(VLOOKUP(N207,Tableau6[],2,FALSE),0)
      )
   )
)</f>
        <v>105.67</v>
      </c>
    </row>
    <row r="208" spans="1:19">
      <c r="A208" s="18" t="s">
        <v>19</v>
      </c>
      <c r="B208" s="18" t="s">
        <v>51</v>
      </c>
      <c r="C208" s="18" t="s">
        <v>21</v>
      </c>
      <c r="D208" s="17" t="s">
        <v>104</v>
      </c>
      <c r="E208" s="10" t="str">
        <f xml:space="preserve"> VLOOKUP(D208,Tableau4[],2,FALSE)</f>
        <v>Maxime Paul</v>
      </c>
      <c r="F208" s="18" t="s">
        <v>23</v>
      </c>
      <c r="G208" s="18" t="s">
        <v>690</v>
      </c>
      <c r="H208" s="19">
        <v>45785.224305555559</v>
      </c>
      <c r="I208" s="19">
        <v>45786.35</v>
      </c>
      <c r="J208" s="18" t="s">
        <v>691</v>
      </c>
      <c r="K208" s="18" t="s">
        <v>692</v>
      </c>
      <c r="L208" s="18" t="s">
        <v>36</v>
      </c>
      <c r="M208" s="18" t="s">
        <v>48</v>
      </c>
      <c r="N208" s="18" t="s">
        <v>77</v>
      </c>
      <c r="O208" s="18" t="s">
        <v>30</v>
      </c>
      <c r="P208" s="18" t="s">
        <v>31</v>
      </c>
      <c r="Q208" s="18" t="s">
        <v>29</v>
      </c>
      <c r="R208" s="12">
        <f>IF(AND(M208="",N208=""),"",
   IF(AND(M208&lt;&gt;"",N208&lt;&gt;""),
      IFERROR(VLOOKUP(M208,Tableau3[],2,FALSE),0) + IFERROR(VLOOKUP(N208,Tableau3[],2,FALSE),0),
      IF(M208&lt;&gt;"",
         IFERROR(VLOOKUP(M208,Tableau3[],2,FALSE),0),
         IFERROR(VLOOKUP(N208,Tableau3[],2,FALSE),0)
      )
   )
)</f>
        <v>462.96999999999997</v>
      </c>
      <c r="S208" s="12">
        <f>IF(AND(M208="",N208=""),"",
   IF(AND(M208&lt;&gt;"",N208&lt;&gt;""),
      IFERROR(VLOOKUP(M208,Tableau6[],2,FALSE),0) + IFERROR(VLOOKUP(N208,Tableau6[],2,FALSE),0),
      IF(M208&lt;&gt;"",
         IFERROR(VLOOKUP(M208,Tableau6[],2,FALSE),0),
         IFERROR(VLOOKUP(N208,Tableau6[],2,FALSE),0)
      )
   )
)</f>
        <v>277.77999999999997</v>
      </c>
    </row>
    <row r="209" spans="1:19">
      <c r="A209" s="14" t="s">
        <v>19</v>
      </c>
      <c r="B209" s="14" t="s">
        <v>51</v>
      </c>
      <c r="C209" s="14" t="s">
        <v>21</v>
      </c>
      <c r="D209" s="13" t="s">
        <v>104</v>
      </c>
      <c r="E209" s="10" t="str">
        <f xml:space="preserve"> VLOOKUP(D209,Tableau4[],2,FALSE)</f>
        <v>Maxime Paul</v>
      </c>
      <c r="F209" s="14" t="s">
        <v>23</v>
      </c>
      <c r="G209" s="14" t="s">
        <v>693</v>
      </c>
      <c r="H209" s="15">
        <v>45776.913888888892</v>
      </c>
      <c r="I209" s="15">
        <v>45779.449305555558</v>
      </c>
      <c r="J209" s="14" t="s">
        <v>694</v>
      </c>
      <c r="K209" s="14" t="s">
        <v>695</v>
      </c>
      <c r="L209" s="14" t="s">
        <v>36</v>
      </c>
      <c r="M209" s="14" t="s">
        <v>91</v>
      </c>
      <c r="N209" s="14" t="s">
        <v>29</v>
      </c>
      <c r="O209" s="14" t="s">
        <v>30</v>
      </c>
      <c r="P209" s="14" t="s">
        <v>31</v>
      </c>
      <c r="Q209" s="14" t="s">
        <v>29</v>
      </c>
      <c r="R209" s="16">
        <f>IF(AND(M209="",N209=""),"",
   IF(AND(M209&lt;&gt;"",N209&lt;&gt;""),
      IFERROR(VLOOKUP(M209,Tableau3[],2,FALSE),0) + IFERROR(VLOOKUP(N209,Tableau3[],2,FALSE),0),
      IF(M209&lt;&gt;"",
         IFERROR(VLOOKUP(M209,Tableau3[],2,FALSE),0),
         IFERROR(VLOOKUP(N209,Tableau3[],2,FALSE),0)
      )
   )
)</f>
        <v>201.3</v>
      </c>
      <c r="S209" s="16">
        <f>IF(AND(M209="",N209=""),"",
   IF(AND(M209&lt;&gt;"",N209&lt;&gt;""),
      IFERROR(VLOOKUP(M209,Tableau6[],2,FALSE),0) + IFERROR(VLOOKUP(N209,Tableau6[],2,FALSE),0),
      IF(M209&lt;&gt;"",
         IFERROR(VLOOKUP(M209,Tableau6[],2,FALSE),0),
         IFERROR(VLOOKUP(N209,Tableau6[],2,FALSE),0)
      )
   )
)</f>
        <v>120.78</v>
      </c>
    </row>
    <row r="210" spans="1:19">
      <c r="A210" s="18" t="s">
        <v>19</v>
      </c>
      <c r="B210" s="18" t="s">
        <v>20</v>
      </c>
      <c r="C210" s="18" t="s">
        <v>21</v>
      </c>
      <c r="D210" s="17" t="s">
        <v>104</v>
      </c>
      <c r="E210" s="10" t="str">
        <f xml:space="preserve"> VLOOKUP(D210,Tableau4[],2,FALSE)</f>
        <v>Maxime Paul</v>
      </c>
      <c r="F210" s="18" t="s">
        <v>23</v>
      </c>
      <c r="G210" s="18" t="s">
        <v>696</v>
      </c>
      <c r="H210" s="19">
        <v>45779.702777777777</v>
      </c>
      <c r="I210" s="19">
        <v>45782.695833333331</v>
      </c>
      <c r="J210" s="18" t="s">
        <v>697</v>
      </c>
      <c r="K210" s="18" t="s">
        <v>698</v>
      </c>
      <c r="L210" s="18" t="s">
        <v>36</v>
      </c>
      <c r="M210" s="18" t="s">
        <v>103</v>
      </c>
      <c r="N210" s="18" t="s">
        <v>29</v>
      </c>
      <c r="O210" s="18" t="s">
        <v>30</v>
      </c>
      <c r="P210" s="18" t="s">
        <v>31</v>
      </c>
      <c r="Q210" s="18" t="s">
        <v>29</v>
      </c>
      <c r="R210" s="12">
        <f>IF(AND(M210="",N210=""),"",
   IF(AND(M210&lt;&gt;"",N210&lt;&gt;""),
      IFERROR(VLOOKUP(M210,Tableau3[],2,FALSE),0) + IFERROR(VLOOKUP(N210,Tableau3[],2,FALSE),0),
      IF(M210&lt;&gt;"",
         IFERROR(VLOOKUP(M210,Tableau3[],2,FALSE),0),
         IFERROR(VLOOKUP(N210,Tableau3[],2,FALSE),0)
      )
   )
)</f>
        <v>176.12</v>
      </c>
      <c r="S210" s="12">
        <f>IF(AND(M210="",N210=""),"",
   IF(AND(M210&lt;&gt;"",N210&lt;&gt;""),
      IFERROR(VLOOKUP(M210,Tableau6[],2,FALSE),0) + IFERROR(VLOOKUP(N210,Tableau6[],2,FALSE),0),
      IF(M210&lt;&gt;"",
         IFERROR(VLOOKUP(M210,Tableau6[],2,FALSE),0),
         IFERROR(VLOOKUP(N210,Tableau6[],2,FALSE),0)
      )
   )
)</f>
        <v>105.67</v>
      </c>
    </row>
    <row r="211" spans="1:19">
      <c r="A211" s="14" t="s">
        <v>19</v>
      </c>
      <c r="B211" s="14" t="s">
        <v>51</v>
      </c>
      <c r="C211" s="14" t="s">
        <v>21</v>
      </c>
      <c r="D211" s="13" t="s">
        <v>104</v>
      </c>
      <c r="E211" s="10" t="str">
        <f xml:space="preserve"> VLOOKUP(D211,Tableau4[],2,FALSE)</f>
        <v>Maxime Paul</v>
      </c>
      <c r="F211" s="14" t="s">
        <v>23</v>
      </c>
      <c r="G211" s="14" t="s">
        <v>699</v>
      </c>
      <c r="H211" s="15">
        <v>45782.65625</v>
      </c>
      <c r="I211" s="15">
        <v>45783.375</v>
      </c>
      <c r="J211" s="14" t="s">
        <v>700</v>
      </c>
      <c r="K211" s="14" t="s">
        <v>701</v>
      </c>
      <c r="L211" s="14" t="s">
        <v>36</v>
      </c>
      <c r="M211" s="14" t="s">
        <v>91</v>
      </c>
      <c r="N211" s="14" t="s">
        <v>77</v>
      </c>
      <c r="O211" s="14" t="s">
        <v>30</v>
      </c>
      <c r="P211" s="14" t="s">
        <v>31</v>
      </c>
      <c r="Q211" s="14" t="s">
        <v>29</v>
      </c>
      <c r="R211" s="16">
        <f>IF(AND(M211="",N211=""),"",
   IF(AND(M211&lt;&gt;"",N211&lt;&gt;""),
      IFERROR(VLOOKUP(M211,Tableau3[],2,FALSE),0) + IFERROR(VLOOKUP(N211,Tableau3[],2,FALSE),0),
      IF(M211&lt;&gt;"",
         IFERROR(VLOOKUP(M211,Tableau3[],2,FALSE),0),
         IFERROR(VLOOKUP(N211,Tableau3[],2,FALSE),0)
      )
   )
)</f>
        <v>375.5</v>
      </c>
      <c r="S211" s="16">
        <f>IF(AND(M211="",N211=""),"",
   IF(AND(M211&lt;&gt;"",N211&lt;&gt;""),
      IFERROR(VLOOKUP(M211,Tableau6[],2,FALSE),0) + IFERROR(VLOOKUP(N211,Tableau6[],2,FALSE),0),
      IF(M211&lt;&gt;"",
         IFERROR(VLOOKUP(M211,Tableau6[],2,FALSE),0),
         IFERROR(VLOOKUP(N211,Tableau6[],2,FALSE),0)
      )
   )
)</f>
        <v>225.3</v>
      </c>
    </row>
    <row r="212" spans="1:19">
      <c r="A212" s="18" t="s">
        <v>19</v>
      </c>
      <c r="B212" s="18" t="s">
        <v>51</v>
      </c>
      <c r="C212" s="18" t="s">
        <v>21</v>
      </c>
      <c r="D212" s="17" t="s">
        <v>104</v>
      </c>
      <c r="E212" s="10" t="str">
        <f xml:space="preserve"> VLOOKUP(D212,Tableau4[],2,FALSE)</f>
        <v>Maxime Paul</v>
      </c>
      <c r="F212" s="18" t="s">
        <v>23</v>
      </c>
      <c r="G212" s="18" t="s">
        <v>702</v>
      </c>
      <c r="H212" s="19">
        <v>45780.700694444444</v>
      </c>
      <c r="I212" s="19">
        <v>45783.595833333333</v>
      </c>
      <c r="J212" s="18" t="s">
        <v>703</v>
      </c>
      <c r="K212" s="18" t="s">
        <v>704</v>
      </c>
      <c r="L212" s="18" t="s">
        <v>36</v>
      </c>
      <c r="M212" s="18" t="s">
        <v>29</v>
      </c>
      <c r="N212" s="18" t="s">
        <v>77</v>
      </c>
      <c r="O212" s="18" t="s">
        <v>30</v>
      </c>
      <c r="P212" s="18" t="s">
        <v>31</v>
      </c>
      <c r="Q212" s="18" t="s">
        <v>29</v>
      </c>
      <c r="R212" s="12">
        <f>IF(AND(M212="",N212=""),"",
   IF(AND(M212&lt;&gt;"",N212&lt;&gt;""),
      IFERROR(VLOOKUP(M212,Tableau3[],2,FALSE),0) + IFERROR(VLOOKUP(N212,Tableau3[],2,FALSE),0),
      IF(M212&lt;&gt;"",
         IFERROR(VLOOKUP(M212,Tableau3[],2,FALSE),0),
         IFERROR(VLOOKUP(N212,Tableau3[],2,FALSE),0)
      )
   )
)</f>
        <v>174.2</v>
      </c>
      <c r="S212" s="12">
        <f>IF(AND(M212="",N212=""),"",
   IF(AND(M212&lt;&gt;"",N212&lt;&gt;""),
      IFERROR(VLOOKUP(M212,Tableau6[],2,FALSE),0) + IFERROR(VLOOKUP(N212,Tableau6[],2,FALSE),0),
      IF(M212&lt;&gt;"",
         IFERROR(VLOOKUP(M212,Tableau6[],2,FALSE),0),
         IFERROR(VLOOKUP(N212,Tableau6[],2,FALSE),0)
      )
   )
)</f>
        <v>104.52</v>
      </c>
    </row>
    <row r="213" spans="1:19">
      <c r="A213" s="14" t="s">
        <v>19</v>
      </c>
      <c r="B213" s="14" t="s">
        <v>51</v>
      </c>
      <c r="C213" s="14" t="s">
        <v>21</v>
      </c>
      <c r="D213" s="13" t="s">
        <v>104</v>
      </c>
      <c r="E213" s="10" t="str">
        <f xml:space="preserve"> VLOOKUP(D213,Tableau4[],2,FALSE)</f>
        <v>Maxime Paul</v>
      </c>
      <c r="F213" s="14" t="s">
        <v>23</v>
      </c>
      <c r="G213" s="14" t="s">
        <v>705</v>
      </c>
      <c r="H213" s="15">
        <v>45785.222916666666</v>
      </c>
      <c r="I213" s="15">
        <v>45786.363194444442</v>
      </c>
      <c r="J213" s="14" t="s">
        <v>706</v>
      </c>
      <c r="K213" s="14" t="s">
        <v>707</v>
      </c>
      <c r="L213" s="14" t="s">
        <v>36</v>
      </c>
      <c r="M213" s="14" t="s">
        <v>48</v>
      </c>
      <c r="N213" s="14" t="s">
        <v>77</v>
      </c>
      <c r="O213" s="14" t="s">
        <v>30</v>
      </c>
      <c r="P213" s="14" t="s">
        <v>31</v>
      </c>
      <c r="Q213" s="14" t="s">
        <v>29</v>
      </c>
      <c r="R213" s="16">
        <f>IF(AND(M213="",N213=""),"",
   IF(AND(M213&lt;&gt;"",N213&lt;&gt;""),
      IFERROR(VLOOKUP(M213,Tableau3[],2,FALSE),0) + IFERROR(VLOOKUP(N213,Tableau3[],2,FALSE),0),
      IF(M213&lt;&gt;"",
         IFERROR(VLOOKUP(M213,Tableau3[],2,FALSE),0),
         IFERROR(VLOOKUP(N213,Tableau3[],2,FALSE),0)
      )
   )
)</f>
        <v>462.96999999999997</v>
      </c>
      <c r="S213" s="16">
        <f>IF(AND(M213="",N213=""),"",
   IF(AND(M213&lt;&gt;"",N213&lt;&gt;""),
      IFERROR(VLOOKUP(M213,Tableau6[],2,FALSE),0) + IFERROR(VLOOKUP(N213,Tableau6[],2,FALSE),0),
      IF(M213&lt;&gt;"",
         IFERROR(VLOOKUP(M213,Tableau6[],2,FALSE),0),
         IFERROR(VLOOKUP(N213,Tableau6[],2,FALSE),0)
      )
   )
)</f>
        <v>277.77999999999997</v>
      </c>
    </row>
    <row r="214" spans="1:19">
      <c r="A214" s="18" t="s">
        <v>19</v>
      </c>
      <c r="B214" s="18" t="s">
        <v>51</v>
      </c>
      <c r="C214" s="18" t="s">
        <v>21</v>
      </c>
      <c r="D214" s="17" t="s">
        <v>104</v>
      </c>
      <c r="E214" s="10" t="str">
        <f xml:space="preserve"> VLOOKUP(D214,Tableau4[],2,FALSE)</f>
        <v>Maxime Paul</v>
      </c>
      <c r="F214" s="18" t="s">
        <v>23</v>
      </c>
      <c r="G214" s="18" t="s">
        <v>708</v>
      </c>
      <c r="H214" s="19">
        <v>45783.667361111111</v>
      </c>
      <c r="I214" s="19">
        <v>45790.549305555556</v>
      </c>
      <c r="J214" s="18" t="s">
        <v>709</v>
      </c>
      <c r="K214" s="18" t="s">
        <v>710</v>
      </c>
      <c r="L214" s="18" t="s">
        <v>29</v>
      </c>
      <c r="M214" s="18" t="s">
        <v>29</v>
      </c>
      <c r="N214" s="18" t="s">
        <v>29</v>
      </c>
      <c r="O214" s="18" t="s">
        <v>208</v>
      </c>
      <c r="P214" s="18" t="s">
        <v>31</v>
      </c>
      <c r="Q214" s="18" t="s">
        <v>29</v>
      </c>
      <c r="R214" s="12" t="str">
        <f>IF(AND(M214="",N214=""),"",
   IF(AND(M214&lt;&gt;"",N214&lt;&gt;""),
      IFERROR(VLOOKUP(M214,Tableau3[],2,FALSE),0) + IFERROR(VLOOKUP(N214,Tableau3[],2,FALSE),0),
      IF(M214&lt;&gt;"",
         IFERROR(VLOOKUP(M214,Tableau3[],2,FALSE),0),
         IFERROR(VLOOKUP(N214,Tableau3[],2,FALSE),0)
      )
   )
)</f>
        <v/>
      </c>
      <c r="S214" s="12" t="str">
        <f>IF(AND(M214="",N214=""),"",
   IF(AND(M214&lt;&gt;"",N214&lt;&gt;""),
      IFERROR(VLOOKUP(M214,Tableau6[],2,FALSE),0) + IFERROR(VLOOKUP(N214,Tableau6[],2,FALSE),0),
      IF(M214&lt;&gt;"",
         IFERROR(VLOOKUP(M214,Tableau6[],2,FALSE),0),
         IFERROR(VLOOKUP(N214,Tableau6[],2,FALSE),0)
      )
   )
)</f>
        <v/>
      </c>
    </row>
    <row r="215" spans="1:19">
      <c r="A215" s="14" t="s">
        <v>19</v>
      </c>
      <c r="B215" s="14" t="s">
        <v>51</v>
      </c>
      <c r="C215" s="14" t="s">
        <v>21</v>
      </c>
      <c r="D215" s="13" t="s">
        <v>104</v>
      </c>
      <c r="E215" s="10" t="str">
        <f xml:space="preserve"> VLOOKUP(D215,Tableau4[],2,FALSE)</f>
        <v>Maxime Paul</v>
      </c>
      <c r="F215" s="14" t="s">
        <v>23</v>
      </c>
      <c r="G215" s="14" t="s">
        <v>711</v>
      </c>
      <c r="H215" s="15">
        <v>45779.703472222223</v>
      </c>
      <c r="I215" s="15">
        <v>45782.371527777781</v>
      </c>
      <c r="J215" s="14" t="s">
        <v>712</v>
      </c>
      <c r="K215" s="14" t="s">
        <v>713</v>
      </c>
      <c r="L215" s="14" t="s">
        <v>36</v>
      </c>
      <c r="M215" s="14" t="s">
        <v>29</v>
      </c>
      <c r="N215" s="14" t="s">
        <v>29</v>
      </c>
      <c r="O215" s="14" t="s">
        <v>37</v>
      </c>
      <c r="P215" s="14" t="s">
        <v>31</v>
      </c>
      <c r="Q215" s="14" t="s">
        <v>29</v>
      </c>
      <c r="R215" s="16" t="str">
        <f>IF(AND(M215="",N215=""),"",
   IF(AND(M215&lt;&gt;"",N215&lt;&gt;""),
      IFERROR(VLOOKUP(M215,Tableau3[],2,FALSE),0) + IFERROR(VLOOKUP(N215,Tableau3[],2,FALSE),0),
      IF(M215&lt;&gt;"",
         IFERROR(VLOOKUP(M215,Tableau3[],2,FALSE),0),
         IFERROR(VLOOKUP(N215,Tableau3[],2,FALSE),0)
      )
   )
)</f>
        <v/>
      </c>
      <c r="S215" s="16" t="str">
        <f>IF(AND(M215="",N215=""),"",
   IF(AND(M215&lt;&gt;"",N215&lt;&gt;""),
      IFERROR(VLOOKUP(M215,Tableau6[],2,FALSE),0) + IFERROR(VLOOKUP(N215,Tableau6[],2,FALSE),0),
      IF(M215&lt;&gt;"",
         IFERROR(VLOOKUP(M215,Tableau6[],2,FALSE),0),
         IFERROR(VLOOKUP(N215,Tableau6[],2,FALSE),0)
      )
   )
)</f>
        <v/>
      </c>
    </row>
    <row r="216" spans="1:19">
      <c r="A216" s="18" t="s">
        <v>19</v>
      </c>
      <c r="B216" s="18" t="s">
        <v>51</v>
      </c>
      <c r="C216" s="18" t="s">
        <v>21</v>
      </c>
      <c r="D216" s="17" t="s">
        <v>104</v>
      </c>
      <c r="E216" s="10" t="str">
        <f xml:space="preserve"> VLOOKUP(D216,Tableau4[],2,FALSE)</f>
        <v>Maxime Paul</v>
      </c>
      <c r="F216" s="18" t="s">
        <v>23</v>
      </c>
      <c r="G216" s="18" t="s">
        <v>714</v>
      </c>
      <c r="H216" s="19">
        <v>45782.67083333333</v>
      </c>
      <c r="I216" s="19">
        <v>45783.850694444445</v>
      </c>
      <c r="J216" s="18" t="s">
        <v>715</v>
      </c>
      <c r="K216" s="18" t="s">
        <v>716</v>
      </c>
      <c r="L216" s="18" t="s">
        <v>36</v>
      </c>
      <c r="M216" s="18" t="s">
        <v>48</v>
      </c>
      <c r="N216" s="18" t="s">
        <v>77</v>
      </c>
      <c r="O216" s="18" t="s">
        <v>30</v>
      </c>
      <c r="P216" s="18" t="s">
        <v>31</v>
      </c>
      <c r="Q216" s="18" t="s">
        <v>29</v>
      </c>
      <c r="R216" s="12">
        <f>IF(AND(M216="",N216=""),"",
   IF(AND(M216&lt;&gt;"",N216&lt;&gt;""),
      IFERROR(VLOOKUP(M216,Tableau3[],2,FALSE),0) + IFERROR(VLOOKUP(N216,Tableau3[],2,FALSE),0),
      IF(M216&lt;&gt;"",
         IFERROR(VLOOKUP(M216,Tableau3[],2,FALSE),0),
         IFERROR(VLOOKUP(N216,Tableau3[],2,FALSE),0)
      )
   )
)</f>
        <v>462.96999999999997</v>
      </c>
      <c r="S216" s="12">
        <f>IF(AND(M216="",N216=""),"",
   IF(AND(M216&lt;&gt;"",N216&lt;&gt;""),
      IFERROR(VLOOKUP(M216,Tableau6[],2,FALSE),0) + IFERROR(VLOOKUP(N216,Tableau6[],2,FALSE),0),
      IF(M216&lt;&gt;"",
         IFERROR(VLOOKUP(M216,Tableau6[],2,FALSE),0),
         IFERROR(VLOOKUP(N216,Tableau6[],2,FALSE),0)
      )
   )
)</f>
        <v>277.77999999999997</v>
      </c>
    </row>
    <row r="217" spans="1:19">
      <c r="A217" s="14" t="s">
        <v>19</v>
      </c>
      <c r="B217" s="14" t="s">
        <v>51</v>
      </c>
      <c r="C217" s="14" t="s">
        <v>21</v>
      </c>
      <c r="D217" s="13" t="s">
        <v>104</v>
      </c>
      <c r="E217" s="10" t="str">
        <f xml:space="preserve"> VLOOKUP(D217,Tableau4[],2,FALSE)</f>
        <v>Maxime Paul</v>
      </c>
      <c r="F217" s="14" t="s">
        <v>23</v>
      </c>
      <c r="G217" s="14" t="s">
        <v>717</v>
      </c>
      <c r="H217" s="15">
        <v>45783.666666666664</v>
      </c>
      <c r="I217" s="15">
        <v>45790.486111111109</v>
      </c>
      <c r="J217" s="14" t="s">
        <v>718</v>
      </c>
      <c r="K217" s="14" t="s">
        <v>719</v>
      </c>
      <c r="L217" s="14" t="s">
        <v>29</v>
      </c>
      <c r="M217" s="14" t="s">
        <v>29</v>
      </c>
      <c r="N217" s="14" t="s">
        <v>29</v>
      </c>
      <c r="O217" s="14" t="s">
        <v>720</v>
      </c>
      <c r="P217" s="14" t="s">
        <v>31</v>
      </c>
      <c r="Q217" s="14" t="s">
        <v>29</v>
      </c>
      <c r="R217" s="16" t="str">
        <f>IF(AND(M217="",N217=""),"",
   IF(AND(M217&lt;&gt;"",N217&lt;&gt;""),
      IFERROR(VLOOKUP(M217,Tableau3[],2,FALSE),0) + IFERROR(VLOOKUP(N217,Tableau3[],2,FALSE),0),
      IF(M217&lt;&gt;"",
         IFERROR(VLOOKUP(M217,Tableau3[],2,FALSE),0),
         IFERROR(VLOOKUP(N217,Tableau3[],2,FALSE),0)
      )
   )
)</f>
        <v/>
      </c>
      <c r="S217" s="16" t="str">
        <f>IF(AND(M217="",N217=""),"",
   IF(AND(M217&lt;&gt;"",N217&lt;&gt;""),
      IFERROR(VLOOKUP(M217,Tableau6[],2,FALSE),0) + IFERROR(VLOOKUP(N217,Tableau6[],2,FALSE),0),
      IF(M217&lt;&gt;"",
         IFERROR(VLOOKUP(M217,Tableau6[],2,FALSE),0),
         IFERROR(VLOOKUP(N217,Tableau6[],2,FALSE),0)
      )
   )
)</f>
        <v/>
      </c>
    </row>
    <row r="218" spans="1:19">
      <c r="A218" s="18" t="s">
        <v>19</v>
      </c>
      <c r="B218" s="18" t="s">
        <v>51</v>
      </c>
      <c r="C218" s="18" t="s">
        <v>21</v>
      </c>
      <c r="D218" s="17" t="s">
        <v>104</v>
      </c>
      <c r="E218" s="10" t="str">
        <f xml:space="preserve"> VLOOKUP(D218,Tableau4[],2,FALSE)</f>
        <v>Maxime Paul</v>
      </c>
      <c r="F218" s="18" t="s">
        <v>23</v>
      </c>
      <c r="G218" s="18" t="s">
        <v>721</v>
      </c>
      <c r="H218" s="19">
        <v>45785.225694444445</v>
      </c>
      <c r="I218" s="19">
        <v>45786.352083333331</v>
      </c>
      <c r="J218" s="18" t="s">
        <v>722</v>
      </c>
      <c r="K218" s="18" t="s">
        <v>723</v>
      </c>
      <c r="L218" s="18" t="s">
        <v>36</v>
      </c>
      <c r="M218" s="18" t="s">
        <v>91</v>
      </c>
      <c r="N218" s="18" t="s">
        <v>29</v>
      </c>
      <c r="O218" s="18" t="s">
        <v>30</v>
      </c>
      <c r="P218" s="18" t="s">
        <v>31</v>
      </c>
      <c r="Q218" s="18" t="s">
        <v>29</v>
      </c>
      <c r="R218" s="12">
        <f>IF(AND(M218="",N218=""),"",
   IF(AND(M218&lt;&gt;"",N218&lt;&gt;""),
      IFERROR(VLOOKUP(M218,Tableau3[],2,FALSE),0) + IFERROR(VLOOKUP(N218,Tableau3[],2,FALSE),0),
      IF(M218&lt;&gt;"",
         IFERROR(VLOOKUP(M218,Tableau3[],2,FALSE),0),
         IFERROR(VLOOKUP(N218,Tableau3[],2,FALSE),0)
      )
   )
)</f>
        <v>201.3</v>
      </c>
      <c r="S218" s="12">
        <f>IF(AND(M218="",N218=""),"",
   IF(AND(M218&lt;&gt;"",N218&lt;&gt;""),
      IFERROR(VLOOKUP(M218,Tableau6[],2,FALSE),0) + IFERROR(VLOOKUP(N218,Tableau6[],2,FALSE),0),
      IF(M218&lt;&gt;"",
         IFERROR(VLOOKUP(M218,Tableau6[],2,FALSE),0),
         IFERROR(VLOOKUP(N218,Tableau6[],2,FALSE),0)
      )
   )
)</f>
        <v>120.78</v>
      </c>
    </row>
    <row r="219" spans="1:19">
      <c r="A219" s="14" t="s">
        <v>19</v>
      </c>
      <c r="B219" s="14" t="s">
        <v>51</v>
      </c>
      <c r="C219" s="14" t="s">
        <v>21</v>
      </c>
      <c r="D219" s="13" t="s">
        <v>104</v>
      </c>
      <c r="E219" s="10" t="str">
        <f xml:space="preserve"> VLOOKUP(D219,Tableau4[],2,FALSE)</f>
        <v>Maxime Paul</v>
      </c>
      <c r="F219" s="14" t="s">
        <v>23</v>
      </c>
      <c r="G219" s="14" t="s">
        <v>724</v>
      </c>
      <c r="H219" s="15">
        <v>45782.646527777775</v>
      </c>
      <c r="I219" s="15">
        <v>45783.369444444441</v>
      </c>
      <c r="J219" s="14" t="s">
        <v>725</v>
      </c>
      <c r="K219" s="14" t="s">
        <v>726</v>
      </c>
      <c r="L219" s="14" t="s">
        <v>36</v>
      </c>
      <c r="M219" s="14" t="s">
        <v>48</v>
      </c>
      <c r="N219" s="14" t="s">
        <v>77</v>
      </c>
      <c r="O219" s="14" t="s">
        <v>30</v>
      </c>
      <c r="P219" s="14" t="s">
        <v>31</v>
      </c>
      <c r="Q219" s="14" t="s">
        <v>29</v>
      </c>
      <c r="R219" s="16">
        <f>IF(AND(M219="",N219=""),"",
   IF(AND(M219&lt;&gt;"",N219&lt;&gt;""),
      IFERROR(VLOOKUP(M219,Tableau3[],2,FALSE),0) + IFERROR(VLOOKUP(N219,Tableau3[],2,FALSE),0),
      IF(M219&lt;&gt;"",
         IFERROR(VLOOKUP(M219,Tableau3[],2,FALSE),0),
         IFERROR(VLOOKUP(N219,Tableau3[],2,FALSE),0)
      )
   )
)</f>
        <v>462.96999999999997</v>
      </c>
      <c r="S219" s="16">
        <f>IF(AND(M219="",N219=""),"",
   IF(AND(M219&lt;&gt;"",N219&lt;&gt;""),
      IFERROR(VLOOKUP(M219,Tableau6[],2,FALSE),0) + IFERROR(VLOOKUP(N219,Tableau6[],2,FALSE),0),
      IF(M219&lt;&gt;"",
         IFERROR(VLOOKUP(M219,Tableau6[],2,FALSE),0),
         IFERROR(VLOOKUP(N219,Tableau6[],2,FALSE),0)
      )
   )
)</f>
        <v>277.77999999999997</v>
      </c>
    </row>
    <row r="220" spans="1:19">
      <c r="A220" s="18" t="s">
        <v>19</v>
      </c>
      <c r="B220" s="18" t="s">
        <v>51</v>
      </c>
      <c r="C220" s="18" t="s">
        <v>21</v>
      </c>
      <c r="D220" s="17" t="s">
        <v>104</v>
      </c>
      <c r="E220" s="10" t="str">
        <f xml:space="preserve"> VLOOKUP(D220,Tableau4[],2,FALSE)</f>
        <v>Maxime Paul</v>
      </c>
      <c r="F220" s="18" t="s">
        <v>23</v>
      </c>
      <c r="G220" s="18" t="s">
        <v>727</v>
      </c>
      <c r="H220" s="19">
        <v>45779.776388888888</v>
      </c>
      <c r="I220" s="19">
        <v>45783.893055555556</v>
      </c>
      <c r="J220" s="18" t="s">
        <v>728</v>
      </c>
      <c r="K220" s="18" t="s">
        <v>729</v>
      </c>
      <c r="L220" s="18" t="s">
        <v>36</v>
      </c>
      <c r="M220" s="18" t="s">
        <v>29</v>
      </c>
      <c r="N220" s="18" t="s">
        <v>29</v>
      </c>
      <c r="O220" s="18" t="s">
        <v>45</v>
      </c>
      <c r="P220" s="18" t="s">
        <v>31</v>
      </c>
      <c r="Q220" s="18" t="s">
        <v>29</v>
      </c>
      <c r="R220" s="12" t="str">
        <f>IF(AND(M220="",N220=""),"",
   IF(AND(M220&lt;&gt;"",N220&lt;&gt;""),
      IFERROR(VLOOKUP(M220,Tableau3[],2,FALSE),0) + IFERROR(VLOOKUP(N220,Tableau3[],2,FALSE),0),
      IF(M220&lt;&gt;"",
         IFERROR(VLOOKUP(M220,Tableau3[],2,FALSE),0),
         IFERROR(VLOOKUP(N220,Tableau3[],2,FALSE),0)
      )
   )
)</f>
        <v/>
      </c>
      <c r="S220" s="12" t="str">
        <f>IF(AND(M220="",N220=""),"",
   IF(AND(M220&lt;&gt;"",N220&lt;&gt;""),
      IFERROR(VLOOKUP(M220,Tableau6[],2,FALSE),0) + IFERROR(VLOOKUP(N220,Tableau6[],2,FALSE),0),
      IF(M220&lt;&gt;"",
         IFERROR(VLOOKUP(M220,Tableau6[],2,FALSE),0),
         IFERROR(VLOOKUP(N220,Tableau6[],2,FALSE),0)
      )
   )
)</f>
        <v/>
      </c>
    </row>
    <row r="221" spans="1:19">
      <c r="A221" s="14" t="s">
        <v>19</v>
      </c>
      <c r="B221" s="14" t="s">
        <v>51</v>
      </c>
      <c r="C221" s="14" t="s">
        <v>21</v>
      </c>
      <c r="D221" s="13" t="s">
        <v>104</v>
      </c>
      <c r="E221" s="10" t="str">
        <f xml:space="preserve"> VLOOKUP(D221,Tableau4[],2,FALSE)</f>
        <v>Maxime Paul</v>
      </c>
      <c r="F221" s="14" t="s">
        <v>23</v>
      </c>
      <c r="G221" s="14" t="s">
        <v>730</v>
      </c>
      <c r="H221" s="15">
        <v>45790.841666666667</v>
      </c>
      <c r="I221" s="15">
        <v>45792.496527777781</v>
      </c>
      <c r="J221" s="14" t="s">
        <v>728</v>
      </c>
      <c r="K221" s="14" t="s">
        <v>729</v>
      </c>
      <c r="L221" s="14" t="s">
        <v>36</v>
      </c>
      <c r="M221" s="14" t="s">
        <v>29</v>
      </c>
      <c r="N221" s="14" t="s">
        <v>29</v>
      </c>
      <c r="O221" s="14" t="s">
        <v>274</v>
      </c>
      <c r="P221" s="14" t="s">
        <v>31</v>
      </c>
      <c r="Q221" s="14" t="s">
        <v>29</v>
      </c>
      <c r="R221" s="16" t="str">
        <f>IF(AND(M221="",N221=""),"",
   IF(AND(M221&lt;&gt;"",N221&lt;&gt;""),
      IFERROR(VLOOKUP(M221,Tableau3[],2,FALSE),0) + IFERROR(VLOOKUP(N221,Tableau3[],2,FALSE),0),
      IF(M221&lt;&gt;"",
         IFERROR(VLOOKUP(M221,Tableau3[],2,FALSE),0),
         IFERROR(VLOOKUP(N221,Tableau3[],2,FALSE),0)
      )
   )
)</f>
        <v/>
      </c>
      <c r="S221" s="16" t="str">
        <f>IF(AND(M221="",N221=""),"",
   IF(AND(M221&lt;&gt;"",N221&lt;&gt;""),
      IFERROR(VLOOKUP(M221,Tableau6[],2,FALSE),0) + IFERROR(VLOOKUP(N221,Tableau6[],2,FALSE),0),
      IF(M221&lt;&gt;"",
         IFERROR(VLOOKUP(M221,Tableau6[],2,FALSE),0),
         IFERROR(VLOOKUP(N221,Tableau6[],2,FALSE),0)
      )
   )
)</f>
        <v/>
      </c>
    </row>
    <row r="222" spans="1:19">
      <c r="A222" s="18" t="s">
        <v>19</v>
      </c>
      <c r="B222" s="18" t="s">
        <v>51</v>
      </c>
      <c r="C222" s="18" t="s">
        <v>21</v>
      </c>
      <c r="D222" s="17" t="s">
        <v>104</v>
      </c>
      <c r="E222" s="10" t="str">
        <f xml:space="preserve"> VLOOKUP(D222,Tableau4[],2,FALSE)</f>
        <v>Maxime Paul</v>
      </c>
      <c r="F222" s="18" t="s">
        <v>23</v>
      </c>
      <c r="G222" s="18" t="s">
        <v>731</v>
      </c>
      <c r="H222" s="19">
        <v>45785.222916666666</v>
      </c>
      <c r="I222" s="19">
        <v>45791.357638888891</v>
      </c>
      <c r="J222" s="18" t="s">
        <v>732</v>
      </c>
      <c r="K222" s="18" t="s">
        <v>733</v>
      </c>
      <c r="L222" s="18" t="s">
        <v>36</v>
      </c>
      <c r="M222" s="18" t="s">
        <v>29</v>
      </c>
      <c r="N222" s="18" t="s">
        <v>29</v>
      </c>
      <c r="O222" s="18" t="s">
        <v>37</v>
      </c>
      <c r="P222" s="18" t="s">
        <v>31</v>
      </c>
      <c r="Q222" s="18" t="s">
        <v>29</v>
      </c>
      <c r="R222" s="12" t="str">
        <f>IF(AND(M222="",N222=""),"",
   IF(AND(M222&lt;&gt;"",N222&lt;&gt;""),
      IFERROR(VLOOKUP(M222,Tableau3[],2,FALSE),0) + IFERROR(VLOOKUP(N222,Tableau3[],2,FALSE),0),
      IF(M222&lt;&gt;"",
         IFERROR(VLOOKUP(M222,Tableau3[],2,FALSE),0),
         IFERROR(VLOOKUP(N222,Tableau3[],2,FALSE),0)
      )
   )
)</f>
        <v/>
      </c>
      <c r="S222" s="12" t="str">
        <f>IF(AND(M222="",N222=""),"",
   IF(AND(M222&lt;&gt;"",N222&lt;&gt;""),
      IFERROR(VLOOKUP(M222,Tableau6[],2,FALSE),0) + IFERROR(VLOOKUP(N222,Tableau6[],2,FALSE),0),
      IF(M222&lt;&gt;"",
         IFERROR(VLOOKUP(M222,Tableau6[],2,FALSE),0),
         IFERROR(VLOOKUP(N222,Tableau6[],2,FALSE),0)
      )
   )
)</f>
        <v/>
      </c>
    </row>
    <row r="223" spans="1:19">
      <c r="A223" s="14" t="s">
        <v>19</v>
      </c>
      <c r="B223" s="14" t="s">
        <v>51</v>
      </c>
      <c r="C223" s="14" t="s">
        <v>21</v>
      </c>
      <c r="D223" s="13" t="s">
        <v>104</v>
      </c>
      <c r="E223" s="10" t="str">
        <f xml:space="preserve"> VLOOKUP(D223,Tableau4[],2,FALSE)</f>
        <v>Maxime Paul</v>
      </c>
      <c r="F223" s="14" t="s">
        <v>23</v>
      </c>
      <c r="G223" s="14" t="s">
        <v>734</v>
      </c>
      <c r="H223" s="15">
        <v>45779.703472222223</v>
      </c>
      <c r="I223" s="15">
        <v>45782.663888888892</v>
      </c>
      <c r="J223" s="14" t="s">
        <v>735</v>
      </c>
      <c r="K223" s="14" t="s">
        <v>736</v>
      </c>
      <c r="L223" s="14" t="s">
        <v>36</v>
      </c>
      <c r="M223" s="14" t="s">
        <v>48</v>
      </c>
      <c r="N223" s="14" t="s">
        <v>77</v>
      </c>
      <c r="O223" s="14" t="s">
        <v>30</v>
      </c>
      <c r="P223" s="14" t="s">
        <v>31</v>
      </c>
      <c r="Q223" s="14" t="s">
        <v>29</v>
      </c>
      <c r="R223" s="16">
        <f>IF(AND(M223="",N223=""),"",
   IF(AND(M223&lt;&gt;"",N223&lt;&gt;""),
      IFERROR(VLOOKUP(M223,Tableau3[],2,FALSE),0) + IFERROR(VLOOKUP(N223,Tableau3[],2,FALSE),0),
      IF(M223&lt;&gt;"",
         IFERROR(VLOOKUP(M223,Tableau3[],2,FALSE),0),
         IFERROR(VLOOKUP(N223,Tableau3[],2,FALSE),0)
      )
   )
)</f>
        <v>462.96999999999997</v>
      </c>
      <c r="S223" s="16">
        <f>IF(AND(M223="",N223=""),"",
   IF(AND(M223&lt;&gt;"",N223&lt;&gt;""),
      IFERROR(VLOOKUP(M223,Tableau6[],2,FALSE),0) + IFERROR(VLOOKUP(N223,Tableau6[],2,FALSE),0),
      IF(M223&lt;&gt;"",
         IFERROR(VLOOKUP(M223,Tableau6[],2,FALSE),0),
         IFERROR(VLOOKUP(N223,Tableau6[],2,FALSE),0)
      )
   )
)</f>
        <v>277.77999999999997</v>
      </c>
    </row>
    <row r="224" spans="1:19">
      <c r="A224" s="18" t="s">
        <v>19</v>
      </c>
      <c r="B224" s="18" t="s">
        <v>51</v>
      </c>
      <c r="C224" s="18" t="s">
        <v>21</v>
      </c>
      <c r="D224" s="17" t="s">
        <v>104</v>
      </c>
      <c r="E224" s="10" t="str">
        <f xml:space="preserve"> VLOOKUP(D224,Tableau4[],2,FALSE)</f>
        <v>Maxime Paul</v>
      </c>
      <c r="F224" s="18" t="s">
        <v>23</v>
      </c>
      <c r="G224" s="18" t="s">
        <v>737</v>
      </c>
      <c r="H224" s="19">
        <v>45783.792361111111</v>
      </c>
      <c r="I224" s="19">
        <v>45786.847916666666</v>
      </c>
      <c r="J224" s="18" t="s">
        <v>738</v>
      </c>
      <c r="K224" s="18" t="s">
        <v>739</v>
      </c>
      <c r="L224" s="18" t="s">
        <v>36</v>
      </c>
      <c r="M224" s="18" t="s">
        <v>48</v>
      </c>
      <c r="N224" s="18" t="s">
        <v>29</v>
      </c>
      <c r="O224" s="18" t="s">
        <v>30</v>
      </c>
      <c r="P224" s="18" t="s">
        <v>31</v>
      </c>
      <c r="Q224" s="18" t="s">
        <v>29</v>
      </c>
      <c r="R224" s="12">
        <f>IF(AND(M224="",N224=""),"",
   IF(AND(M224&lt;&gt;"",N224&lt;&gt;""),
      IFERROR(VLOOKUP(M224,Tableau3[],2,FALSE),0) + IFERROR(VLOOKUP(N224,Tableau3[],2,FALSE),0),
      IF(M224&lt;&gt;"",
         IFERROR(VLOOKUP(M224,Tableau3[],2,FALSE),0),
         IFERROR(VLOOKUP(N224,Tableau3[],2,FALSE),0)
      )
   )
)</f>
        <v>288.77</v>
      </c>
      <c r="S224" s="12">
        <f>IF(AND(M224="",N224=""),"",
   IF(AND(M224&lt;&gt;"",N224&lt;&gt;""),
      IFERROR(VLOOKUP(M224,Tableau6[],2,FALSE),0) + IFERROR(VLOOKUP(N224,Tableau6[],2,FALSE),0),
      IF(M224&lt;&gt;"",
         IFERROR(VLOOKUP(M224,Tableau6[],2,FALSE),0),
         IFERROR(VLOOKUP(N224,Tableau6[],2,FALSE),0)
      )
   )
)</f>
        <v>173.26</v>
      </c>
    </row>
    <row r="225" spans="1:19">
      <c r="A225" s="14" t="s">
        <v>19</v>
      </c>
      <c r="B225" s="14" t="s">
        <v>20</v>
      </c>
      <c r="C225" s="14" t="s">
        <v>21</v>
      </c>
      <c r="D225" s="13" t="s">
        <v>104</v>
      </c>
      <c r="E225" s="10" t="str">
        <f xml:space="preserve"> VLOOKUP(D225,Tableau4[],2,FALSE)</f>
        <v>Maxime Paul</v>
      </c>
      <c r="F225" s="14" t="s">
        <v>23</v>
      </c>
      <c r="G225" s="14" t="s">
        <v>740</v>
      </c>
      <c r="H225" s="15">
        <v>45785.231249999997</v>
      </c>
      <c r="I225" s="15">
        <v>45790.692361111112</v>
      </c>
      <c r="J225" s="14" t="s">
        <v>741</v>
      </c>
      <c r="K225" s="14" t="s">
        <v>742</v>
      </c>
      <c r="L225" s="14" t="s">
        <v>27</v>
      </c>
      <c r="M225" s="14" t="s">
        <v>28</v>
      </c>
      <c r="N225" s="14" t="s">
        <v>29</v>
      </c>
      <c r="O225" s="14" t="s">
        <v>30</v>
      </c>
      <c r="P225" s="14" t="s">
        <v>31</v>
      </c>
      <c r="Q225" s="14" t="s">
        <v>29</v>
      </c>
      <c r="R225" s="16">
        <f>IF(AND(M225="",N225=""),"",
   IF(AND(M225&lt;&gt;"",N225&lt;&gt;""),
      IFERROR(VLOOKUP(M225,Tableau3[],2,FALSE),0) + IFERROR(VLOOKUP(N225,Tableau3[],2,FALSE),0),
      IF(M225&lt;&gt;"",
         IFERROR(VLOOKUP(M225,Tableau3[],2,FALSE),0),
         IFERROR(VLOOKUP(N225,Tableau3[],2,FALSE),0)
      )
   )
)</f>
        <v>84.4</v>
      </c>
      <c r="S225" s="16">
        <f>IF(AND(M225="",N225=""),"",
   IF(AND(M225&lt;&gt;"",N225&lt;&gt;""),
      IFERROR(VLOOKUP(M225,Tableau6[],2,FALSE),0) + IFERROR(VLOOKUP(N225,Tableau6[],2,FALSE),0),
      IF(M225&lt;&gt;"",
         IFERROR(VLOOKUP(M225,Tableau6[],2,FALSE),0),
         IFERROR(VLOOKUP(N225,Tableau6[],2,FALSE),0)
      )
   )
)</f>
        <v>50.64</v>
      </c>
    </row>
    <row r="226" spans="1:19">
      <c r="A226" s="18" t="s">
        <v>19</v>
      </c>
      <c r="B226" s="18" t="s">
        <v>51</v>
      </c>
      <c r="C226" s="18" t="s">
        <v>21</v>
      </c>
      <c r="D226" s="17" t="s">
        <v>104</v>
      </c>
      <c r="E226" s="10" t="str">
        <f xml:space="preserve"> VLOOKUP(D226,Tableau4[],2,FALSE)</f>
        <v>Maxime Paul</v>
      </c>
      <c r="F226" s="18" t="s">
        <v>23</v>
      </c>
      <c r="G226" s="18" t="s">
        <v>743</v>
      </c>
      <c r="H226" s="19">
        <v>45785.231944444444</v>
      </c>
      <c r="I226" s="19">
        <v>45786.368055555555</v>
      </c>
      <c r="J226" s="18" t="s">
        <v>744</v>
      </c>
      <c r="K226" s="18" t="s">
        <v>745</v>
      </c>
      <c r="L226" s="18" t="s">
        <v>36</v>
      </c>
      <c r="M226" s="18" t="s">
        <v>48</v>
      </c>
      <c r="N226" s="18" t="s">
        <v>29</v>
      </c>
      <c r="O226" s="18" t="s">
        <v>30</v>
      </c>
      <c r="P226" s="18" t="s">
        <v>31</v>
      </c>
      <c r="Q226" s="18" t="s">
        <v>29</v>
      </c>
      <c r="R226" s="12">
        <f>IF(AND(M226="",N226=""),"",
   IF(AND(M226&lt;&gt;"",N226&lt;&gt;""),
      IFERROR(VLOOKUP(M226,Tableau3[],2,FALSE),0) + IFERROR(VLOOKUP(N226,Tableau3[],2,FALSE),0),
      IF(M226&lt;&gt;"",
         IFERROR(VLOOKUP(M226,Tableau3[],2,FALSE),0),
         IFERROR(VLOOKUP(N226,Tableau3[],2,FALSE),0)
      )
   )
)</f>
        <v>288.77</v>
      </c>
      <c r="S226" s="12">
        <f>IF(AND(M226="",N226=""),"",
   IF(AND(M226&lt;&gt;"",N226&lt;&gt;""),
      IFERROR(VLOOKUP(M226,Tableau6[],2,FALSE),0) + IFERROR(VLOOKUP(N226,Tableau6[],2,FALSE),0),
      IF(M226&lt;&gt;"",
         IFERROR(VLOOKUP(M226,Tableau6[],2,FALSE),0),
         IFERROR(VLOOKUP(N226,Tableau6[],2,FALSE),0)
      )
   )
)</f>
        <v>173.26</v>
      </c>
    </row>
    <row r="227" spans="1:19">
      <c r="A227" s="14" t="s">
        <v>19</v>
      </c>
      <c r="B227" s="14" t="s">
        <v>51</v>
      </c>
      <c r="C227" s="14" t="s">
        <v>21</v>
      </c>
      <c r="D227" s="13" t="s">
        <v>104</v>
      </c>
      <c r="E227" s="10" t="str">
        <f xml:space="preserve"> VLOOKUP(D227,Tableau4[],2,FALSE)</f>
        <v>Maxime Paul</v>
      </c>
      <c r="F227" s="14" t="s">
        <v>23</v>
      </c>
      <c r="G227" s="14" t="s">
        <v>746</v>
      </c>
      <c r="H227" s="15">
        <v>45785.224305555559</v>
      </c>
      <c r="I227" s="15">
        <v>45786.35</v>
      </c>
      <c r="J227" s="14" t="s">
        <v>747</v>
      </c>
      <c r="K227" s="14" t="s">
        <v>748</v>
      </c>
      <c r="L227" s="14" t="s">
        <v>36</v>
      </c>
      <c r="M227" s="14" t="s">
        <v>48</v>
      </c>
      <c r="N227" s="14" t="s">
        <v>29</v>
      </c>
      <c r="O227" s="14" t="s">
        <v>30</v>
      </c>
      <c r="P227" s="14" t="s">
        <v>31</v>
      </c>
      <c r="Q227" s="14" t="s">
        <v>29</v>
      </c>
      <c r="R227" s="16">
        <f>IF(AND(M227="",N227=""),"",
   IF(AND(M227&lt;&gt;"",N227&lt;&gt;""),
      IFERROR(VLOOKUP(M227,Tableau3[],2,FALSE),0) + IFERROR(VLOOKUP(N227,Tableau3[],2,FALSE),0),
      IF(M227&lt;&gt;"",
         IFERROR(VLOOKUP(M227,Tableau3[],2,FALSE),0),
         IFERROR(VLOOKUP(N227,Tableau3[],2,FALSE),0)
      )
   )
)</f>
        <v>288.77</v>
      </c>
      <c r="S227" s="16">
        <f>IF(AND(M227="",N227=""),"",
   IF(AND(M227&lt;&gt;"",N227&lt;&gt;""),
      IFERROR(VLOOKUP(M227,Tableau6[],2,FALSE),0) + IFERROR(VLOOKUP(N227,Tableau6[],2,FALSE),0),
      IF(M227&lt;&gt;"",
         IFERROR(VLOOKUP(M227,Tableau6[],2,FALSE),0),
         IFERROR(VLOOKUP(N227,Tableau6[],2,FALSE),0)
      )
   )
)</f>
        <v>173.26</v>
      </c>
    </row>
    <row r="228" spans="1:19">
      <c r="A228" s="18" t="s">
        <v>19</v>
      </c>
      <c r="B228" s="18" t="s">
        <v>20</v>
      </c>
      <c r="C228" s="18" t="s">
        <v>21</v>
      </c>
      <c r="D228" s="17" t="s">
        <v>104</v>
      </c>
      <c r="E228" s="10" t="str">
        <f xml:space="preserve"> VLOOKUP(D228,Tableau4[],2,FALSE)</f>
        <v>Maxime Paul</v>
      </c>
      <c r="F228" s="18" t="s">
        <v>23</v>
      </c>
      <c r="G228" s="18" t="s">
        <v>749</v>
      </c>
      <c r="H228" s="19">
        <v>45785.884722222225</v>
      </c>
      <c r="I228" s="19">
        <v>45786.627083333333</v>
      </c>
      <c r="J228" s="18" t="s">
        <v>750</v>
      </c>
      <c r="K228" s="18" t="s">
        <v>751</v>
      </c>
      <c r="L228" s="18" t="s">
        <v>36</v>
      </c>
      <c r="M228" s="18" t="s">
        <v>29</v>
      </c>
      <c r="N228" s="18" t="s">
        <v>29</v>
      </c>
      <c r="O228" s="18" t="s">
        <v>45</v>
      </c>
      <c r="P228" s="18" t="s">
        <v>31</v>
      </c>
      <c r="Q228" s="18" t="s">
        <v>29</v>
      </c>
      <c r="R228" s="12" t="str">
        <f>IF(AND(M228="",N228=""),"",
   IF(AND(M228&lt;&gt;"",N228&lt;&gt;""),
      IFERROR(VLOOKUP(M228,Tableau3[],2,FALSE),0) + IFERROR(VLOOKUP(N228,Tableau3[],2,FALSE),0),
      IF(M228&lt;&gt;"",
         IFERROR(VLOOKUP(M228,Tableau3[],2,FALSE),0),
         IFERROR(VLOOKUP(N228,Tableau3[],2,FALSE),0)
      )
   )
)</f>
        <v/>
      </c>
      <c r="S228" s="12" t="str">
        <f>IF(AND(M228="",N228=""),"",
   IF(AND(M228&lt;&gt;"",N228&lt;&gt;""),
      IFERROR(VLOOKUP(M228,Tableau6[],2,FALSE),0) + IFERROR(VLOOKUP(N228,Tableau6[],2,FALSE),0),
      IF(M228&lt;&gt;"",
         IFERROR(VLOOKUP(M228,Tableau6[],2,FALSE),0),
         IFERROR(VLOOKUP(N228,Tableau6[],2,FALSE),0)
      )
   )
)</f>
        <v/>
      </c>
    </row>
    <row r="229" spans="1:19">
      <c r="A229" s="14" t="s">
        <v>19</v>
      </c>
      <c r="B229" s="14" t="s">
        <v>20</v>
      </c>
      <c r="C229" s="14" t="s">
        <v>21</v>
      </c>
      <c r="D229" s="13" t="s">
        <v>104</v>
      </c>
      <c r="E229" s="10" t="str">
        <f xml:space="preserve"> VLOOKUP(D229,Tableau4[],2,FALSE)</f>
        <v>Maxime Paul</v>
      </c>
      <c r="F229" s="14" t="s">
        <v>23</v>
      </c>
      <c r="G229" s="14" t="s">
        <v>752</v>
      </c>
      <c r="H229" s="15">
        <v>45790.841666666667</v>
      </c>
      <c r="I229" s="15">
        <v>45792.694444444445</v>
      </c>
      <c r="J229" s="14" t="s">
        <v>750</v>
      </c>
      <c r="K229" s="14" t="s">
        <v>751</v>
      </c>
      <c r="L229" s="14" t="s">
        <v>27</v>
      </c>
      <c r="M229" s="14" t="s">
        <v>28</v>
      </c>
      <c r="N229" s="14" t="s">
        <v>29</v>
      </c>
      <c r="O229" s="14" t="s">
        <v>30</v>
      </c>
      <c r="P229" s="14" t="s">
        <v>31</v>
      </c>
      <c r="Q229" s="14" t="s">
        <v>29</v>
      </c>
      <c r="R229" s="16">
        <f>IF(AND(M229="",N229=""),"",
   IF(AND(M229&lt;&gt;"",N229&lt;&gt;""),
      IFERROR(VLOOKUP(M229,Tableau3[],2,FALSE),0) + IFERROR(VLOOKUP(N229,Tableau3[],2,FALSE),0),
      IF(M229&lt;&gt;"",
         IFERROR(VLOOKUP(M229,Tableau3[],2,FALSE),0),
         IFERROR(VLOOKUP(N229,Tableau3[],2,FALSE),0)
      )
   )
)</f>
        <v>84.4</v>
      </c>
      <c r="S229" s="16">
        <f>IF(AND(M229="",N229=""),"",
   IF(AND(M229&lt;&gt;"",N229&lt;&gt;""),
      IFERROR(VLOOKUP(M229,Tableau6[],2,FALSE),0) + IFERROR(VLOOKUP(N229,Tableau6[],2,FALSE),0),
      IF(M229&lt;&gt;"",
         IFERROR(VLOOKUP(M229,Tableau6[],2,FALSE),0),
         IFERROR(VLOOKUP(N229,Tableau6[],2,FALSE),0)
      )
   )
)</f>
        <v>50.64</v>
      </c>
    </row>
    <row r="230" spans="1:19">
      <c r="A230" s="18" t="s">
        <v>19</v>
      </c>
      <c r="B230" s="18" t="s">
        <v>51</v>
      </c>
      <c r="C230" s="18" t="s">
        <v>21</v>
      </c>
      <c r="D230" s="17" t="s">
        <v>104</v>
      </c>
      <c r="E230" s="10" t="str">
        <f xml:space="preserve"> VLOOKUP(D230,Tableau4[],2,FALSE)</f>
        <v>Maxime Paul</v>
      </c>
      <c r="F230" s="18" t="s">
        <v>23</v>
      </c>
      <c r="G230" s="18" t="s">
        <v>753</v>
      </c>
      <c r="H230" s="19">
        <v>45785.649305555555</v>
      </c>
      <c r="I230" s="19">
        <v>45786.384722222225</v>
      </c>
      <c r="J230" s="18" t="s">
        <v>754</v>
      </c>
      <c r="K230" s="18" t="s">
        <v>755</v>
      </c>
      <c r="L230" s="18" t="s">
        <v>36</v>
      </c>
      <c r="M230" s="18" t="s">
        <v>91</v>
      </c>
      <c r="N230" s="18" t="s">
        <v>29</v>
      </c>
      <c r="O230" s="18" t="s">
        <v>30</v>
      </c>
      <c r="P230" s="18" t="s">
        <v>31</v>
      </c>
      <c r="Q230" s="18" t="s">
        <v>29</v>
      </c>
      <c r="R230" s="12">
        <f>IF(AND(M230="",N230=""),"",
   IF(AND(M230&lt;&gt;"",N230&lt;&gt;""),
      IFERROR(VLOOKUP(M230,Tableau3[],2,FALSE),0) + IFERROR(VLOOKUP(N230,Tableau3[],2,FALSE),0),
      IF(M230&lt;&gt;"",
         IFERROR(VLOOKUP(M230,Tableau3[],2,FALSE),0),
         IFERROR(VLOOKUP(N230,Tableau3[],2,FALSE),0)
      )
   )
)</f>
        <v>201.3</v>
      </c>
      <c r="S230" s="12">
        <f>IF(AND(M230="",N230=""),"",
   IF(AND(M230&lt;&gt;"",N230&lt;&gt;""),
      IFERROR(VLOOKUP(M230,Tableau6[],2,FALSE),0) + IFERROR(VLOOKUP(N230,Tableau6[],2,FALSE),0),
      IF(M230&lt;&gt;"",
         IFERROR(VLOOKUP(M230,Tableau6[],2,FALSE),0),
         IFERROR(VLOOKUP(N230,Tableau6[],2,FALSE),0)
      )
   )
)</f>
        <v>120.78</v>
      </c>
    </row>
    <row r="231" spans="1:19">
      <c r="A231" s="14" t="s">
        <v>19</v>
      </c>
      <c r="B231" s="14" t="s">
        <v>51</v>
      </c>
      <c r="C231" s="14" t="s">
        <v>21</v>
      </c>
      <c r="D231" s="13" t="s">
        <v>104</v>
      </c>
      <c r="E231" s="10" t="str">
        <f xml:space="preserve"> VLOOKUP(D231,Tableau4[],2,FALSE)</f>
        <v>Maxime Paul</v>
      </c>
      <c r="F231" s="14" t="s">
        <v>23</v>
      </c>
      <c r="G231" s="14" t="s">
        <v>756</v>
      </c>
      <c r="H231" s="15">
        <v>45785.885416666664</v>
      </c>
      <c r="I231" s="15">
        <v>45786.495833333334</v>
      </c>
      <c r="J231" s="14" t="s">
        <v>757</v>
      </c>
      <c r="K231" s="14" t="s">
        <v>758</v>
      </c>
      <c r="L231" s="14" t="s">
        <v>36</v>
      </c>
      <c r="M231" s="14" t="s">
        <v>48</v>
      </c>
      <c r="N231" s="14" t="s">
        <v>29</v>
      </c>
      <c r="O231" s="14" t="s">
        <v>30</v>
      </c>
      <c r="P231" s="14" t="s">
        <v>31</v>
      </c>
      <c r="Q231" s="14" t="s">
        <v>29</v>
      </c>
      <c r="R231" s="16">
        <f>IF(AND(M231="",N231=""),"",
   IF(AND(M231&lt;&gt;"",N231&lt;&gt;""),
      IFERROR(VLOOKUP(M231,Tableau3[],2,FALSE),0) + IFERROR(VLOOKUP(N231,Tableau3[],2,FALSE),0),
      IF(M231&lt;&gt;"",
         IFERROR(VLOOKUP(M231,Tableau3[],2,FALSE),0),
         IFERROR(VLOOKUP(N231,Tableau3[],2,FALSE),0)
      )
   )
)</f>
        <v>288.77</v>
      </c>
      <c r="S231" s="16">
        <f>IF(AND(M231="",N231=""),"",
   IF(AND(M231&lt;&gt;"",N231&lt;&gt;""),
      IFERROR(VLOOKUP(M231,Tableau6[],2,FALSE),0) + IFERROR(VLOOKUP(N231,Tableau6[],2,FALSE),0),
      IF(M231&lt;&gt;"",
         IFERROR(VLOOKUP(M231,Tableau6[],2,FALSE),0),
         IFERROR(VLOOKUP(N231,Tableau6[],2,FALSE),0)
      )
   )
)</f>
        <v>173.26</v>
      </c>
    </row>
    <row r="232" spans="1:19">
      <c r="A232" s="18" t="s">
        <v>19</v>
      </c>
      <c r="B232" s="18" t="s">
        <v>20</v>
      </c>
      <c r="C232" s="18" t="s">
        <v>21</v>
      </c>
      <c r="D232" s="17" t="s">
        <v>104</v>
      </c>
      <c r="E232" s="10" t="str">
        <f xml:space="preserve"> VLOOKUP(D232,Tableau4[],2,FALSE)</f>
        <v>Maxime Paul</v>
      </c>
      <c r="F232" s="18" t="s">
        <v>304</v>
      </c>
      <c r="G232" s="18" t="s">
        <v>759</v>
      </c>
      <c r="H232" s="19">
        <v>45786.723611111112</v>
      </c>
      <c r="I232" s="19">
        <v>45789.938888888886</v>
      </c>
      <c r="J232" s="18" t="s">
        <v>760</v>
      </c>
      <c r="K232" s="18" t="s">
        <v>761</v>
      </c>
      <c r="L232" s="18" t="s">
        <v>27</v>
      </c>
      <c r="M232" s="18" t="s">
        <v>28</v>
      </c>
      <c r="N232" s="18" t="s">
        <v>29</v>
      </c>
      <c r="O232" s="18" t="s">
        <v>30</v>
      </c>
      <c r="P232" s="18" t="s">
        <v>31</v>
      </c>
      <c r="Q232" s="18" t="s">
        <v>29</v>
      </c>
      <c r="R232" s="12">
        <f>IF(AND(M232="",N232=""),"",
   IF(AND(M232&lt;&gt;"",N232&lt;&gt;""),
      IFERROR(VLOOKUP(M232,Tableau3[],2,FALSE),0) + IFERROR(VLOOKUP(N232,Tableau3[],2,FALSE),0),
      IF(M232&lt;&gt;"",
         IFERROR(VLOOKUP(M232,Tableau3[],2,FALSE),0),
         IFERROR(VLOOKUP(N232,Tableau3[],2,FALSE),0)
      )
   )
)</f>
        <v>84.4</v>
      </c>
      <c r="S232" s="12">
        <f>IF(AND(M232="",N232=""),"",
   IF(AND(M232&lt;&gt;"",N232&lt;&gt;""),
      IFERROR(VLOOKUP(M232,Tableau6[],2,FALSE),0) + IFERROR(VLOOKUP(N232,Tableau6[],2,FALSE),0),
      IF(M232&lt;&gt;"",
         IFERROR(VLOOKUP(M232,Tableau6[],2,FALSE),0),
         IFERROR(VLOOKUP(N232,Tableau6[],2,FALSE),0)
      )
   )
)</f>
        <v>50.64</v>
      </c>
    </row>
    <row r="233" spans="1:19">
      <c r="A233" s="14" t="s">
        <v>19</v>
      </c>
      <c r="B233" s="14" t="s">
        <v>20</v>
      </c>
      <c r="C233" s="14" t="s">
        <v>21</v>
      </c>
      <c r="D233" s="13" t="s">
        <v>104</v>
      </c>
      <c r="E233" s="10" t="str">
        <f xml:space="preserve"> VLOOKUP(D233,Tableau4[],2,FALSE)</f>
        <v>Maxime Paul</v>
      </c>
      <c r="F233" s="14" t="s">
        <v>23</v>
      </c>
      <c r="G233" s="14" t="s">
        <v>762</v>
      </c>
      <c r="H233" s="15">
        <v>45785.231249999997</v>
      </c>
      <c r="I233" s="15">
        <v>45786.365972222222</v>
      </c>
      <c r="J233" s="14" t="s">
        <v>763</v>
      </c>
      <c r="K233" s="14" t="s">
        <v>764</v>
      </c>
      <c r="L233" s="14" t="s">
        <v>36</v>
      </c>
      <c r="M233" s="14" t="s">
        <v>48</v>
      </c>
      <c r="N233" s="14" t="s">
        <v>77</v>
      </c>
      <c r="O233" s="14" t="s">
        <v>30</v>
      </c>
      <c r="P233" s="14" t="s">
        <v>31</v>
      </c>
      <c r="Q233" s="14" t="s">
        <v>29</v>
      </c>
      <c r="R233" s="16">
        <f>IF(AND(M233="",N233=""),"",
   IF(AND(M233&lt;&gt;"",N233&lt;&gt;""),
      IFERROR(VLOOKUP(M233,Tableau3[],2,FALSE),0) + IFERROR(VLOOKUP(N233,Tableau3[],2,FALSE),0),
      IF(M233&lt;&gt;"",
         IFERROR(VLOOKUP(M233,Tableau3[],2,FALSE),0),
         IFERROR(VLOOKUP(N233,Tableau3[],2,FALSE),0)
      )
   )
)</f>
        <v>462.96999999999997</v>
      </c>
      <c r="S233" s="16">
        <f>IF(AND(M233="",N233=""),"",
   IF(AND(M233&lt;&gt;"",N233&lt;&gt;""),
      IFERROR(VLOOKUP(M233,Tableau6[],2,FALSE),0) + IFERROR(VLOOKUP(N233,Tableau6[],2,FALSE),0),
      IF(M233&lt;&gt;"",
         IFERROR(VLOOKUP(M233,Tableau6[],2,FALSE),0),
         IFERROR(VLOOKUP(N233,Tableau6[],2,FALSE),0)
      )
   )
)</f>
        <v>277.77999999999997</v>
      </c>
    </row>
    <row r="234" spans="1:19">
      <c r="A234" s="18" t="s">
        <v>19</v>
      </c>
      <c r="B234" s="18" t="s">
        <v>51</v>
      </c>
      <c r="C234" s="18" t="s">
        <v>21</v>
      </c>
      <c r="D234" s="17" t="s">
        <v>104</v>
      </c>
      <c r="E234" s="10" t="str">
        <f xml:space="preserve"> VLOOKUP(D234,Tableau4[],2,FALSE)</f>
        <v>Maxime Paul</v>
      </c>
      <c r="F234" s="18" t="s">
        <v>23</v>
      </c>
      <c r="G234" s="18" t="s">
        <v>765</v>
      </c>
      <c r="H234" s="19">
        <v>45786.9375</v>
      </c>
      <c r="I234" s="19">
        <v>45790.93472222222</v>
      </c>
      <c r="J234" s="18" t="s">
        <v>766</v>
      </c>
      <c r="K234" s="18" t="s">
        <v>767</v>
      </c>
      <c r="L234" s="18" t="s">
        <v>29</v>
      </c>
      <c r="M234" s="18" t="s">
        <v>29</v>
      </c>
      <c r="N234" s="18" t="s">
        <v>29</v>
      </c>
      <c r="O234" s="18" t="s">
        <v>208</v>
      </c>
      <c r="P234" s="18" t="s">
        <v>31</v>
      </c>
      <c r="Q234" s="18" t="s">
        <v>29</v>
      </c>
      <c r="R234" s="12" t="str">
        <f>IF(AND(M234="",N234=""),"",
   IF(AND(M234&lt;&gt;"",N234&lt;&gt;""),
      IFERROR(VLOOKUP(M234,Tableau3[],2,FALSE),0) + IFERROR(VLOOKUP(N234,Tableau3[],2,FALSE),0),
      IF(M234&lt;&gt;"",
         IFERROR(VLOOKUP(M234,Tableau3[],2,FALSE),0),
         IFERROR(VLOOKUP(N234,Tableau3[],2,FALSE),0)
      )
   )
)</f>
        <v/>
      </c>
      <c r="S234" s="12" t="str">
        <f>IF(AND(M234="",N234=""),"",
   IF(AND(M234&lt;&gt;"",N234&lt;&gt;""),
      IFERROR(VLOOKUP(M234,Tableau6[],2,FALSE),0) + IFERROR(VLOOKUP(N234,Tableau6[],2,FALSE),0),
      IF(M234&lt;&gt;"",
         IFERROR(VLOOKUP(M234,Tableau6[],2,FALSE),0),
         IFERROR(VLOOKUP(N234,Tableau6[],2,FALSE),0)
      )
   )
)</f>
        <v/>
      </c>
    </row>
    <row r="235" spans="1:19">
      <c r="A235" s="14" t="s">
        <v>19</v>
      </c>
      <c r="B235" s="14" t="s">
        <v>20</v>
      </c>
      <c r="C235" s="14" t="s">
        <v>21</v>
      </c>
      <c r="D235" s="13" t="s">
        <v>104</v>
      </c>
      <c r="E235" s="10" t="str">
        <f xml:space="preserve"> VLOOKUP(D235,Tableau4[],2,FALSE)</f>
        <v>Maxime Paul</v>
      </c>
      <c r="F235" s="14" t="s">
        <v>23</v>
      </c>
      <c r="G235" s="14" t="s">
        <v>768</v>
      </c>
      <c r="H235" s="15">
        <v>45786.856944444444</v>
      </c>
      <c r="I235" s="15">
        <v>45790.832638888889</v>
      </c>
      <c r="J235" s="14" t="s">
        <v>769</v>
      </c>
      <c r="K235" s="14" t="s">
        <v>770</v>
      </c>
      <c r="L235" s="14" t="s">
        <v>36</v>
      </c>
      <c r="M235" s="14" t="s">
        <v>48</v>
      </c>
      <c r="N235" s="14" t="s">
        <v>29</v>
      </c>
      <c r="O235" s="14" t="s">
        <v>30</v>
      </c>
      <c r="P235" s="14" t="s">
        <v>31</v>
      </c>
      <c r="Q235" s="14" t="s">
        <v>29</v>
      </c>
      <c r="R235" s="16">
        <f>IF(AND(M235="",N235=""),"",
   IF(AND(M235&lt;&gt;"",N235&lt;&gt;""),
      IFERROR(VLOOKUP(M235,Tableau3[],2,FALSE),0) + IFERROR(VLOOKUP(N235,Tableau3[],2,FALSE),0),
      IF(M235&lt;&gt;"",
         IFERROR(VLOOKUP(M235,Tableau3[],2,FALSE),0),
         IFERROR(VLOOKUP(N235,Tableau3[],2,FALSE),0)
      )
   )
)</f>
        <v>288.77</v>
      </c>
      <c r="S235" s="16">
        <f>IF(AND(M235="",N235=""),"",
   IF(AND(M235&lt;&gt;"",N235&lt;&gt;""),
      IFERROR(VLOOKUP(M235,Tableau6[],2,FALSE),0) + IFERROR(VLOOKUP(N235,Tableau6[],2,FALSE),0),
      IF(M235&lt;&gt;"",
         IFERROR(VLOOKUP(M235,Tableau6[],2,FALSE),0),
         IFERROR(VLOOKUP(N235,Tableau6[],2,FALSE),0)
      )
   )
)</f>
        <v>173.26</v>
      </c>
    </row>
    <row r="236" spans="1:19">
      <c r="A236" s="18" t="s">
        <v>19</v>
      </c>
      <c r="B236" s="18" t="s">
        <v>51</v>
      </c>
      <c r="C236" s="18" t="s">
        <v>21</v>
      </c>
      <c r="D236" s="17" t="s">
        <v>104</v>
      </c>
      <c r="E236" s="10" t="str">
        <f xml:space="preserve"> VLOOKUP(D236,Tableau4[],2,FALSE)</f>
        <v>Maxime Paul</v>
      </c>
      <c r="F236" s="18" t="s">
        <v>23</v>
      </c>
      <c r="G236" s="18" t="s">
        <v>771</v>
      </c>
      <c r="H236" s="19">
        <v>45786.634027777778</v>
      </c>
      <c r="I236" s="19">
        <v>45789.57916666667</v>
      </c>
      <c r="J236" s="18" t="s">
        <v>772</v>
      </c>
      <c r="K236" s="18" t="s">
        <v>773</v>
      </c>
      <c r="L236" s="18" t="s">
        <v>36</v>
      </c>
      <c r="M236" s="18" t="s">
        <v>91</v>
      </c>
      <c r="N236" s="18" t="s">
        <v>29</v>
      </c>
      <c r="O236" s="18" t="s">
        <v>30</v>
      </c>
      <c r="P236" s="18" t="s">
        <v>31</v>
      </c>
      <c r="Q236" s="18" t="s">
        <v>29</v>
      </c>
      <c r="R236" s="12">
        <f>IF(AND(M236="",N236=""),"",
   IF(AND(M236&lt;&gt;"",N236&lt;&gt;""),
      IFERROR(VLOOKUP(M236,Tableau3[],2,FALSE),0) + IFERROR(VLOOKUP(N236,Tableau3[],2,FALSE),0),
      IF(M236&lt;&gt;"",
         IFERROR(VLOOKUP(M236,Tableau3[],2,FALSE),0),
         IFERROR(VLOOKUP(N236,Tableau3[],2,FALSE),0)
      )
   )
)</f>
        <v>201.3</v>
      </c>
      <c r="S236" s="12">
        <f>IF(AND(M236="",N236=""),"",
   IF(AND(M236&lt;&gt;"",N236&lt;&gt;""),
      IFERROR(VLOOKUP(M236,Tableau6[],2,FALSE),0) + IFERROR(VLOOKUP(N236,Tableau6[],2,FALSE),0),
      IF(M236&lt;&gt;"",
         IFERROR(VLOOKUP(M236,Tableau6[],2,FALSE),0),
         IFERROR(VLOOKUP(N236,Tableau6[],2,FALSE),0)
      )
   )
)</f>
        <v>120.78</v>
      </c>
    </row>
    <row r="237" spans="1:19">
      <c r="A237" s="14" t="s">
        <v>19</v>
      </c>
      <c r="B237" s="14" t="s">
        <v>20</v>
      </c>
      <c r="C237" s="14" t="s">
        <v>21</v>
      </c>
      <c r="D237" s="13" t="s">
        <v>104</v>
      </c>
      <c r="E237" s="10" t="str">
        <f xml:space="preserve"> VLOOKUP(D237,Tableau4[],2,FALSE)</f>
        <v>Maxime Paul</v>
      </c>
      <c r="F237" s="14" t="s">
        <v>23</v>
      </c>
      <c r="G237" s="14" t="s">
        <v>774</v>
      </c>
      <c r="H237" s="15">
        <v>45786.75277777778</v>
      </c>
      <c r="I237" s="15">
        <v>45789.945138888892</v>
      </c>
      <c r="J237" s="14" t="s">
        <v>775</v>
      </c>
      <c r="K237" s="14" t="s">
        <v>776</v>
      </c>
      <c r="L237" s="14" t="s">
        <v>27</v>
      </c>
      <c r="M237" s="14" t="s">
        <v>28</v>
      </c>
      <c r="N237" s="14" t="s">
        <v>29</v>
      </c>
      <c r="O237" s="14" t="s">
        <v>30</v>
      </c>
      <c r="P237" s="14" t="s">
        <v>31</v>
      </c>
      <c r="Q237" s="14" t="s">
        <v>29</v>
      </c>
      <c r="R237" s="16">
        <f>IF(AND(M237="",N237=""),"",
   IF(AND(M237&lt;&gt;"",N237&lt;&gt;""),
      IFERROR(VLOOKUP(M237,Tableau3[],2,FALSE),0) + IFERROR(VLOOKUP(N237,Tableau3[],2,FALSE),0),
      IF(M237&lt;&gt;"",
         IFERROR(VLOOKUP(M237,Tableau3[],2,FALSE),0),
         IFERROR(VLOOKUP(N237,Tableau3[],2,FALSE),0)
      )
   )
)</f>
        <v>84.4</v>
      </c>
      <c r="S237" s="16">
        <f>IF(AND(M237="",N237=""),"",
   IF(AND(M237&lt;&gt;"",N237&lt;&gt;""),
      IFERROR(VLOOKUP(M237,Tableau6[],2,FALSE),0) + IFERROR(VLOOKUP(N237,Tableau6[],2,FALSE),0),
      IF(M237&lt;&gt;"",
         IFERROR(VLOOKUP(M237,Tableau6[],2,FALSE),0),
         IFERROR(VLOOKUP(N237,Tableau6[],2,FALSE),0)
      )
   )
)</f>
        <v>50.64</v>
      </c>
    </row>
    <row r="238" spans="1:19">
      <c r="A238" s="18" t="s">
        <v>19</v>
      </c>
      <c r="B238" s="18" t="s">
        <v>20</v>
      </c>
      <c r="C238" s="18" t="s">
        <v>21</v>
      </c>
      <c r="D238" s="17" t="s">
        <v>104</v>
      </c>
      <c r="E238" s="10" t="str">
        <f xml:space="preserve"> VLOOKUP(D238,Tableau4[],2,FALSE)</f>
        <v>Maxime Paul</v>
      </c>
      <c r="F238" s="18" t="s">
        <v>23</v>
      </c>
      <c r="G238" s="18" t="s">
        <v>777</v>
      </c>
      <c r="H238" s="19">
        <v>45790.842361111114</v>
      </c>
      <c r="I238" s="19">
        <v>45791.770833333336</v>
      </c>
      <c r="J238" s="18" t="s">
        <v>778</v>
      </c>
      <c r="K238" s="18" t="s">
        <v>779</v>
      </c>
      <c r="L238" s="18" t="s">
        <v>36</v>
      </c>
      <c r="M238" s="18" t="s">
        <v>103</v>
      </c>
      <c r="N238" s="18" t="s">
        <v>29</v>
      </c>
      <c r="O238" s="18" t="s">
        <v>30</v>
      </c>
      <c r="P238" s="18" t="s">
        <v>31</v>
      </c>
      <c r="Q238" s="18" t="s">
        <v>29</v>
      </c>
      <c r="R238" s="12">
        <f>IF(AND(M238="",N238=""),"",
   IF(AND(M238&lt;&gt;"",N238&lt;&gt;""),
      IFERROR(VLOOKUP(M238,Tableau3[],2,FALSE),0) + IFERROR(VLOOKUP(N238,Tableau3[],2,FALSE),0),
      IF(M238&lt;&gt;"",
         IFERROR(VLOOKUP(M238,Tableau3[],2,FALSE),0),
         IFERROR(VLOOKUP(N238,Tableau3[],2,FALSE),0)
      )
   )
)</f>
        <v>176.12</v>
      </c>
      <c r="S238" s="12">
        <f>IF(AND(M238="",N238=""),"",
   IF(AND(M238&lt;&gt;"",N238&lt;&gt;""),
      IFERROR(VLOOKUP(M238,Tableau6[],2,FALSE),0) + IFERROR(VLOOKUP(N238,Tableau6[],2,FALSE),0),
      IF(M238&lt;&gt;"",
         IFERROR(VLOOKUP(M238,Tableau6[],2,FALSE),0),
         IFERROR(VLOOKUP(N238,Tableau6[],2,FALSE),0)
      )
   )
)</f>
        <v>105.67</v>
      </c>
    </row>
    <row r="239" spans="1:19">
      <c r="A239" s="14" t="s">
        <v>19</v>
      </c>
      <c r="B239" s="14" t="s">
        <v>51</v>
      </c>
      <c r="C239" s="14" t="s">
        <v>21</v>
      </c>
      <c r="D239" s="13" t="s">
        <v>104</v>
      </c>
      <c r="E239" s="10" t="str">
        <f xml:space="preserve"> VLOOKUP(D239,Tableau4[],2,FALSE)</f>
        <v>Maxime Paul</v>
      </c>
      <c r="F239" s="14" t="s">
        <v>23</v>
      </c>
      <c r="G239" s="14" t="s">
        <v>780</v>
      </c>
      <c r="H239" s="15">
        <v>45792.660416666666</v>
      </c>
      <c r="I239" s="15">
        <v>45793.722916666666</v>
      </c>
      <c r="J239" s="14" t="s">
        <v>781</v>
      </c>
      <c r="K239" s="14" t="s">
        <v>782</v>
      </c>
      <c r="L239" s="14" t="s">
        <v>36</v>
      </c>
      <c r="M239" s="14" t="s">
        <v>103</v>
      </c>
      <c r="N239" s="14" t="s">
        <v>29</v>
      </c>
      <c r="O239" s="14" t="s">
        <v>30</v>
      </c>
      <c r="P239" s="14" t="s">
        <v>31</v>
      </c>
      <c r="Q239" s="14" t="s">
        <v>29</v>
      </c>
      <c r="R239" s="16">
        <f>IF(AND(M239="",N239=""),"",
   IF(AND(M239&lt;&gt;"",N239&lt;&gt;""),
      IFERROR(VLOOKUP(M239,Tableau3[],2,FALSE),0) + IFERROR(VLOOKUP(N239,Tableau3[],2,FALSE),0),
      IF(M239&lt;&gt;"",
         IFERROR(VLOOKUP(M239,Tableau3[],2,FALSE),0),
         IFERROR(VLOOKUP(N239,Tableau3[],2,FALSE),0)
      )
   )
)</f>
        <v>176.12</v>
      </c>
      <c r="S239" s="16">
        <f>IF(AND(M239="",N239=""),"",
   IF(AND(M239&lt;&gt;"",N239&lt;&gt;""),
      IFERROR(VLOOKUP(M239,Tableau6[],2,FALSE),0) + IFERROR(VLOOKUP(N239,Tableau6[],2,FALSE),0),
      IF(M239&lt;&gt;"",
         IFERROR(VLOOKUP(M239,Tableau6[],2,FALSE),0),
         IFERROR(VLOOKUP(N239,Tableau6[],2,FALSE),0)
      )
   )
)</f>
        <v>105.67</v>
      </c>
    </row>
    <row r="240" spans="1:19">
      <c r="A240" s="18" t="s">
        <v>19</v>
      </c>
      <c r="B240" s="18" t="s">
        <v>20</v>
      </c>
      <c r="C240" s="18" t="s">
        <v>21</v>
      </c>
      <c r="D240" s="17" t="s">
        <v>104</v>
      </c>
      <c r="E240" s="10" t="str">
        <f xml:space="preserve"> VLOOKUP(D240,Tableau4[],2,FALSE)</f>
        <v>Maxime Paul</v>
      </c>
      <c r="F240" s="18" t="s">
        <v>23</v>
      </c>
      <c r="G240" s="18" t="s">
        <v>783</v>
      </c>
      <c r="H240" s="19">
        <v>45791.748611111114</v>
      </c>
      <c r="I240" s="19">
        <v>45793.844444444447</v>
      </c>
      <c r="J240" s="18" t="s">
        <v>784</v>
      </c>
      <c r="K240" s="18" t="s">
        <v>785</v>
      </c>
      <c r="L240" s="18" t="s">
        <v>36</v>
      </c>
      <c r="M240" s="18" t="s">
        <v>103</v>
      </c>
      <c r="N240" s="18" t="s">
        <v>29</v>
      </c>
      <c r="O240" s="18" t="s">
        <v>30</v>
      </c>
      <c r="P240" s="18" t="s">
        <v>31</v>
      </c>
      <c r="Q240" s="18" t="s">
        <v>29</v>
      </c>
      <c r="R240" s="12">
        <f>IF(AND(M240="",N240=""),"",
   IF(AND(M240&lt;&gt;"",N240&lt;&gt;""),
      IFERROR(VLOOKUP(M240,Tableau3[],2,FALSE),0) + IFERROR(VLOOKUP(N240,Tableau3[],2,FALSE),0),
      IF(M240&lt;&gt;"",
         IFERROR(VLOOKUP(M240,Tableau3[],2,FALSE),0),
         IFERROR(VLOOKUP(N240,Tableau3[],2,FALSE),0)
      )
   )
)</f>
        <v>176.12</v>
      </c>
      <c r="S240" s="12">
        <f>IF(AND(M240="",N240=""),"",
   IF(AND(M240&lt;&gt;"",N240&lt;&gt;""),
      IFERROR(VLOOKUP(M240,Tableau6[],2,FALSE),0) + IFERROR(VLOOKUP(N240,Tableau6[],2,FALSE),0),
      IF(M240&lt;&gt;"",
         IFERROR(VLOOKUP(M240,Tableau6[],2,FALSE),0),
         IFERROR(VLOOKUP(N240,Tableau6[],2,FALSE),0)
      )
   )
)</f>
        <v>105.67</v>
      </c>
    </row>
    <row r="241" spans="1:19">
      <c r="A241" s="14" t="s">
        <v>19</v>
      </c>
      <c r="B241" s="14" t="s">
        <v>20</v>
      </c>
      <c r="C241" s="14" t="s">
        <v>21</v>
      </c>
      <c r="D241" s="13" t="s">
        <v>104</v>
      </c>
      <c r="E241" s="10" t="str">
        <f xml:space="preserve"> VLOOKUP(D241,Tableau4[],2,FALSE)</f>
        <v>Maxime Paul</v>
      </c>
      <c r="F241" s="14" t="s">
        <v>23</v>
      </c>
      <c r="G241" s="14" t="s">
        <v>786</v>
      </c>
      <c r="H241" s="15">
        <v>45797.842361111114</v>
      </c>
      <c r="I241" s="15">
        <v>45798.556250000001</v>
      </c>
      <c r="J241" s="14" t="s">
        <v>787</v>
      </c>
      <c r="K241" s="14" t="s">
        <v>788</v>
      </c>
      <c r="L241" s="14" t="s">
        <v>36</v>
      </c>
      <c r="M241" s="14" t="s">
        <v>91</v>
      </c>
      <c r="N241" s="14" t="s">
        <v>29</v>
      </c>
      <c r="O241" s="14" t="s">
        <v>30</v>
      </c>
      <c r="P241" s="14" t="s">
        <v>31</v>
      </c>
      <c r="Q241" s="14" t="s">
        <v>29</v>
      </c>
      <c r="R241" s="16">
        <f>IF(AND(M241="",N241=""),"",
   IF(AND(M241&lt;&gt;"",N241&lt;&gt;""),
      IFERROR(VLOOKUP(M241,Tableau3[],2,FALSE),0) + IFERROR(VLOOKUP(N241,Tableau3[],2,FALSE),0),
      IF(M241&lt;&gt;"",
         IFERROR(VLOOKUP(M241,Tableau3[],2,FALSE),0),
         IFERROR(VLOOKUP(N241,Tableau3[],2,FALSE),0)
      )
   )
)</f>
        <v>201.3</v>
      </c>
      <c r="S241" s="16">
        <f>IF(AND(M241="",N241=""),"",
   IF(AND(M241&lt;&gt;"",N241&lt;&gt;""),
      IFERROR(VLOOKUP(M241,Tableau6[],2,FALSE),0) + IFERROR(VLOOKUP(N241,Tableau6[],2,FALSE),0),
      IF(M241&lt;&gt;"",
         IFERROR(VLOOKUP(M241,Tableau6[],2,FALSE),0),
         IFERROR(VLOOKUP(N241,Tableau6[],2,FALSE),0)
      )
   )
)</f>
        <v>120.78</v>
      </c>
    </row>
    <row r="242" spans="1:19">
      <c r="A242" s="18" t="s">
        <v>19</v>
      </c>
      <c r="B242" s="18" t="s">
        <v>29</v>
      </c>
      <c r="C242" s="18" t="s">
        <v>21</v>
      </c>
      <c r="D242" s="17" t="s">
        <v>104</v>
      </c>
      <c r="E242" s="10" t="str">
        <f xml:space="preserve"> VLOOKUP(D242,Tableau4[],2,FALSE)</f>
        <v>Maxime Paul</v>
      </c>
      <c r="F242" s="18" t="s">
        <v>23</v>
      </c>
      <c r="G242" s="18" t="s">
        <v>789</v>
      </c>
      <c r="H242" s="19">
        <v>45792.893055555556</v>
      </c>
      <c r="I242" s="19">
        <v>45797.45208333333</v>
      </c>
      <c r="J242" s="18" t="s">
        <v>29</v>
      </c>
      <c r="K242" s="18" t="s">
        <v>29</v>
      </c>
      <c r="L242" s="18" t="s">
        <v>36</v>
      </c>
      <c r="M242" s="18" t="s">
        <v>91</v>
      </c>
      <c r="N242" s="18" t="s">
        <v>29</v>
      </c>
      <c r="O242" s="18" t="s">
        <v>30</v>
      </c>
      <c r="P242" s="18" t="s">
        <v>31</v>
      </c>
      <c r="Q242" s="18" t="s">
        <v>29</v>
      </c>
      <c r="R242" s="12">
        <f>IF(AND(M242="",N242=""),"",
   IF(AND(M242&lt;&gt;"",N242&lt;&gt;""),
      IFERROR(VLOOKUP(M242,Tableau3[],2,FALSE),0) + IFERROR(VLOOKUP(N242,Tableau3[],2,FALSE),0),
      IF(M242&lt;&gt;"",
         IFERROR(VLOOKUP(M242,Tableau3[],2,FALSE),0),
         IFERROR(VLOOKUP(N242,Tableau3[],2,FALSE),0)
      )
   )
)</f>
        <v>201.3</v>
      </c>
      <c r="S242" s="12">
        <f>IF(AND(M242="",N242=""),"",
   IF(AND(M242&lt;&gt;"",N242&lt;&gt;""),
      IFERROR(VLOOKUP(M242,Tableau6[],2,FALSE),0) + IFERROR(VLOOKUP(N242,Tableau6[],2,FALSE),0),
      IF(M242&lt;&gt;"",
         IFERROR(VLOOKUP(M242,Tableau6[],2,FALSE),0),
         IFERROR(VLOOKUP(N242,Tableau6[],2,FALSE),0)
      )
   )
)</f>
        <v>120.78</v>
      </c>
    </row>
    <row r="243" spans="1:19">
      <c r="A243" s="14" t="s">
        <v>19</v>
      </c>
      <c r="B243" s="14" t="s">
        <v>20</v>
      </c>
      <c r="C243" s="14" t="s">
        <v>21</v>
      </c>
      <c r="D243" s="13" t="s">
        <v>104</v>
      </c>
      <c r="E243" s="10" t="str">
        <f xml:space="preserve"> VLOOKUP(D243,Tableau4[],2,FALSE)</f>
        <v>Maxime Paul</v>
      </c>
      <c r="F243" s="14" t="s">
        <v>209</v>
      </c>
      <c r="G243" s="14" t="s">
        <v>790</v>
      </c>
      <c r="H243" s="15">
        <v>45791.75</v>
      </c>
      <c r="I243" s="15">
        <v>45791.999305555553</v>
      </c>
      <c r="J243" s="14" t="s">
        <v>791</v>
      </c>
      <c r="K243" s="14" t="s">
        <v>792</v>
      </c>
      <c r="L243" s="14"/>
      <c r="M243" s="14" t="s">
        <v>29</v>
      </c>
      <c r="N243" s="14" t="s">
        <v>29</v>
      </c>
      <c r="O243" s="14" t="s">
        <v>30</v>
      </c>
      <c r="P243" s="14" t="s">
        <v>31</v>
      </c>
      <c r="Q243" s="14" t="s">
        <v>29</v>
      </c>
      <c r="R243" s="16" t="str">
        <f>IF(AND(M243="",N243=""),"",
   IF(AND(M243&lt;&gt;"",N243&lt;&gt;""),
      IFERROR(VLOOKUP(M243,Tableau3[],2,FALSE),0) + IFERROR(VLOOKUP(N243,Tableau3[],2,FALSE),0),
      IF(M243&lt;&gt;"",
         IFERROR(VLOOKUP(M243,Tableau3[],2,FALSE),0),
         IFERROR(VLOOKUP(N243,Tableau3[],2,FALSE),0)
      )
   )
)</f>
        <v/>
      </c>
      <c r="S243" s="16" t="str">
        <f>IF(AND(M243="",N243=""),"",
   IF(AND(M243&lt;&gt;"",N243&lt;&gt;""),
      IFERROR(VLOOKUP(M243,Tableau6[],2,FALSE),0) + IFERROR(VLOOKUP(N243,Tableau6[],2,FALSE),0),
      IF(M243&lt;&gt;"",
         IFERROR(VLOOKUP(M243,Tableau6[],2,FALSE),0),
         IFERROR(VLOOKUP(N243,Tableau6[],2,FALSE),0)
      )
   )
)</f>
        <v/>
      </c>
    </row>
    <row r="244" spans="1:19">
      <c r="A244" s="18" t="s">
        <v>19</v>
      </c>
      <c r="B244" s="18" t="s">
        <v>29</v>
      </c>
      <c r="C244" s="18" t="s">
        <v>21</v>
      </c>
      <c r="D244" s="17" t="s">
        <v>104</v>
      </c>
      <c r="E244" s="10" t="str">
        <f xml:space="preserve"> VLOOKUP(D244,Tableau4[],2,FALSE)</f>
        <v>Maxime Paul</v>
      </c>
      <c r="F244" s="18" t="s">
        <v>23</v>
      </c>
      <c r="G244" s="18" t="s">
        <v>793</v>
      </c>
      <c r="H244" s="19">
        <v>45792.822916666664</v>
      </c>
      <c r="I244" s="19">
        <v>45797.888194444444</v>
      </c>
      <c r="J244" s="18" t="s">
        <v>29</v>
      </c>
      <c r="K244" s="18" t="s">
        <v>29</v>
      </c>
      <c r="L244" s="18" t="s">
        <v>36</v>
      </c>
      <c r="M244" s="18" t="s">
        <v>91</v>
      </c>
      <c r="N244" s="18" t="s">
        <v>29</v>
      </c>
      <c r="O244" s="18" t="s">
        <v>30</v>
      </c>
      <c r="P244" s="18" t="s">
        <v>31</v>
      </c>
      <c r="Q244" s="18" t="s">
        <v>29</v>
      </c>
      <c r="R244" s="12">
        <f>IF(AND(M244="",N244=""),"",
   IF(AND(M244&lt;&gt;"",N244&lt;&gt;""),
      IFERROR(VLOOKUP(M244,Tableau3[],2,FALSE),0) + IFERROR(VLOOKUP(N244,Tableau3[],2,FALSE),0),
      IF(M244&lt;&gt;"",
         IFERROR(VLOOKUP(M244,Tableau3[],2,FALSE),0),
         IFERROR(VLOOKUP(N244,Tableau3[],2,FALSE),0)
      )
   )
)</f>
        <v>201.3</v>
      </c>
      <c r="S244" s="12">
        <f>IF(AND(M244="",N244=""),"",
   IF(AND(M244&lt;&gt;"",N244&lt;&gt;""),
      IFERROR(VLOOKUP(M244,Tableau6[],2,FALSE),0) + IFERROR(VLOOKUP(N244,Tableau6[],2,FALSE),0),
      IF(M244&lt;&gt;"",
         IFERROR(VLOOKUP(M244,Tableau6[],2,FALSE),0),
         IFERROR(VLOOKUP(N244,Tableau6[],2,FALSE),0)
      )
   )
)</f>
        <v>120.78</v>
      </c>
    </row>
    <row r="245" spans="1:19">
      <c r="A245" s="14" t="s">
        <v>19</v>
      </c>
      <c r="B245" s="14" t="s">
        <v>20</v>
      </c>
      <c r="C245" s="14" t="s">
        <v>21</v>
      </c>
      <c r="D245" s="13" t="s">
        <v>104</v>
      </c>
      <c r="E245" s="10" t="str">
        <f xml:space="preserve"> VLOOKUP(D245,Tableau4[],2,FALSE)</f>
        <v>Maxime Paul</v>
      </c>
      <c r="F245" s="14" t="s">
        <v>23</v>
      </c>
      <c r="G245" s="14" t="s">
        <v>794</v>
      </c>
      <c r="H245" s="15">
        <v>45792.893750000003</v>
      </c>
      <c r="I245" s="15">
        <v>45796.944444444445</v>
      </c>
      <c r="J245" s="14" t="s">
        <v>795</v>
      </c>
      <c r="K245" s="14" t="s">
        <v>796</v>
      </c>
      <c r="L245" s="14" t="s">
        <v>36</v>
      </c>
      <c r="M245" s="14" t="s">
        <v>48</v>
      </c>
      <c r="N245" s="14" t="s">
        <v>29</v>
      </c>
      <c r="O245" s="14" t="s">
        <v>30</v>
      </c>
      <c r="P245" s="14" t="s">
        <v>31</v>
      </c>
      <c r="Q245" s="14" t="s">
        <v>29</v>
      </c>
      <c r="R245" s="16">
        <f>IF(AND(M245="",N245=""),"",
   IF(AND(M245&lt;&gt;"",N245&lt;&gt;""),
      IFERROR(VLOOKUP(M245,Tableau3[],2,FALSE),0) + IFERROR(VLOOKUP(N245,Tableau3[],2,FALSE),0),
      IF(M245&lt;&gt;"",
         IFERROR(VLOOKUP(M245,Tableau3[],2,FALSE),0),
         IFERROR(VLOOKUP(N245,Tableau3[],2,FALSE),0)
      )
   )
)</f>
        <v>288.77</v>
      </c>
      <c r="S245" s="16">
        <f>IF(AND(M245="",N245=""),"",
   IF(AND(M245&lt;&gt;"",N245&lt;&gt;""),
      IFERROR(VLOOKUP(M245,Tableau6[],2,FALSE),0) + IFERROR(VLOOKUP(N245,Tableau6[],2,FALSE),0),
      IF(M245&lt;&gt;"",
         IFERROR(VLOOKUP(M245,Tableau6[],2,FALSE),0),
         IFERROR(VLOOKUP(N245,Tableau6[],2,FALSE),0)
      )
   )
)</f>
        <v>173.26</v>
      </c>
    </row>
    <row r="246" spans="1:19">
      <c r="A246" s="18" t="s">
        <v>19</v>
      </c>
      <c r="B246" s="18" t="s">
        <v>20</v>
      </c>
      <c r="C246" s="18" t="s">
        <v>21</v>
      </c>
      <c r="D246" s="17" t="s">
        <v>104</v>
      </c>
      <c r="E246" s="10" t="str">
        <f xml:space="preserve"> VLOOKUP(D246,Tableau4[],2,FALSE)</f>
        <v>Maxime Paul</v>
      </c>
      <c r="F246" s="18" t="s">
        <v>23</v>
      </c>
      <c r="G246" s="18" t="s">
        <v>797</v>
      </c>
      <c r="H246" s="19">
        <v>45796.661805555559</v>
      </c>
      <c r="I246" s="19">
        <v>45797.409722222219</v>
      </c>
      <c r="J246" s="18" t="s">
        <v>798</v>
      </c>
      <c r="K246" s="18" t="s">
        <v>799</v>
      </c>
      <c r="L246" s="18" t="s">
        <v>36</v>
      </c>
      <c r="M246" s="18" t="s">
        <v>48</v>
      </c>
      <c r="N246" s="18" t="s">
        <v>29</v>
      </c>
      <c r="O246" s="18" t="s">
        <v>30</v>
      </c>
      <c r="P246" s="18" t="s">
        <v>31</v>
      </c>
      <c r="Q246" s="18" t="s">
        <v>29</v>
      </c>
      <c r="R246" s="12">
        <f>IF(AND(M246="",N246=""),"",
   IF(AND(M246&lt;&gt;"",N246&lt;&gt;""),
      IFERROR(VLOOKUP(M246,Tableau3[],2,FALSE),0) + IFERROR(VLOOKUP(N246,Tableau3[],2,FALSE),0),
      IF(M246&lt;&gt;"",
         IFERROR(VLOOKUP(M246,Tableau3[],2,FALSE),0),
         IFERROR(VLOOKUP(N246,Tableau3[],2,FALSE),0)
      )
   )
)</f>
        <v>288.77</v>
      </c>
      <c r="S246" s="12">
        <f>IF(AND(M246="",N246=""),"",
   IF(AND(M246&lt;&gt;"",N246&lt;&gt;""),
      IFERROR(VLOOKUP(M246,Tableau6[],2,FALSE),0) + IFERROR(VLOOKUP(N246,Tableau6[],2,FALSE),0),
      IF(M246&lt;&gt;"",
         IFERROR(VLOOKUP(M246,Tableau6[],2,FALSE),0),
         IFERROR(VLOOKUP(N246,Tableau6[],2,FALSE),0)
      )
   )
)</f>
        <v>173.26</v>
      </c>
    </row>
    <row r="247" spans="1:19">
      <c r="A247" s="14" t="s">
        <v>19</v>
      </c>
      <c r="B247" s="14" t="s">
        <v>20</v>
      </c>
      <c r="C247" s="14" t="s">
        <v>21</v>
      </c>
      <c r="D247" s="13" t="s">
        <v>104</v>
      </c>
      <c r="E247" s="10" t="str">
        <f xml:space="preserve"> VLOOKUP(D247,Tableau4[],2,FALSE)</f>
        <v>Maxime Paul</v>
      </c>
      <c r="F247" s="14" t="s">
        <v>23</v>
      </c>
      <c r="G247" s="14" t="s">
        <v>800</v>
      </c>
      <c r="H247" s="15">
        <v>45797.015972222223</v>
      </c>
      <c r="I247" s="15">
        <v>45798.433333333334</v>
      </c>
      <c r="J247" s="14" t="s">
        <v>801</v>
      </c>
      <c r="K247" s="14" t="s">
        <v>802</v>
      </c>
      <c r="L247" s="14" t="s">
        <v>36</v>
      </c>
      <c r="M247" s="14" t="s">
        <v>48</v>
      </c>
      <c r="N247" s="14" t="s">
        <v>77</v>
      </c>
      <c r="O247" s="14" t="s">
        <v>30</v>
      </c>
      <c r="P247" s="14" t="s">
        <v>31</v>
      </c>
      <c r="Q247" s="14" t="s">
        <v>29</v>
      </c>
      <c r="R247" s="16">
        <f>IF(AND(M247="",N247=""),"",
   IF(AND(M247&lt;&gt;"",N247&lt;&gt;""),
      IFERROR(VLOOKUP(M247,Tableau3[],2,FALSE),0) + IFERROR(VLOOKUP(N247,Tableau3[],2,FALSE),0),
      IF(M247&lt;&gt;"",
         IFERROR(VLOOKUP(M247,Tableau3[],2,FALSE),0),
         IFERROR(VLOOKUP(N247,Tableau3[],2,FALSE),0)
      )
   )
)</f>
        <v>462.96999999999997</v>
      </c>
      <c r="S247" s="16">
        <f>IF(AND(M247="",N247=""),"",
   IF(AND(M247&lt;&gt;"",N247&lt;&gt;""),
      IFERROR(VLOOKUP(M247,Tableau6[],2,FALSE),0) + IFERROR(VLOOKUP(N247,Tableau6[],2,FALSE),0),
      IF(M247&lt;&gt;"",
         IFERROR(VLOOKUP(M247,Tableau6[],2,FALSE),0),
         IFERROR(VLOOKUP(N247,Tableau6[],2,FALSE),0)
      )
   )
)</f>
        <v>277.77999999999997</v>
      </c>
    </row>
    <row r="248" spans="1:19">
      <c r="A248" s="18" t="s">
        <v>19</v>
      </c>
      <c r="B248" s="18" t="s">
        <v>51</v>
      </c>
      <c r="C248" s="18" t="s">
        <v>21</v>
      </c>
      <c r="D248" s="17" t="s">
        <v>104</v>
      </c>
      <c r="E248" s="10" t="str">
        <f xml:space="preserve"> VLOOKUP(D248,Tableau4[],2,FALSE)</f>
        <v>Maxime Paul</v>
      </c>
      <c r="F248" s="18" t="s">
        <v>23</v>
      </c>
      <c r="G248" s="18" t="s">
        <v>803</v>
      </c>
      <c r="H248" s="19">
        <v>45797.625</v>
      </c>
      <c r="I248" s="19">
        <v>45800.4</v>
      </c>
      <c r="J248" s="18" t="s">
        <v>804</v>
      </c>
      <c r="K248" s="18" t="s">
        <v>805</v>
      </c>
      <c r="L248" s="18" t="s">
        <v>36</v>
      </c>
      <c r="M248" s="18" t="s">
        <v>29</v>
      </c>
      <c r="N248" s="18" t="s">
        <v>29</v>
      </c>
      <c r="O248" s="18" t="s">
        <v>37</v>
      </c>
      <c r="P248" s="18" t="s">
        <v>31</v>
      </c>
      <c r="Q248" s="18" t="s">
        <v>29</v>
      </c>
      <c r="R248" s="12" t="str">
        <f>IF(AND(M248="",N248=""),"",
   IF(AND(M248&lt;&gt;"",N248&lt;&gt;""),
      IFERROR(VLOOKUP(M248,Tableau3[],2,FALSE),0) + IFERROR(VLOOKUP(N248,Tableau3[],2,FALSE),0),
      IF(M248&lt;&gt;"",
         IFERROR(VLOOKUP(M248,Tableau3[],2,FALSE),0),
         IFERROR(VLOOKUP(N248,Tableau3[],2,FALSE),0)
      )
   )
)</f>
        <v/>
      </c>
      <c r="S248" s="12" t="str">
        <f>IF(AND(M248="",N248=""),"",
   IF(AND(M248&lt;&gt;"",N248&lt;&gt;""),
      IFERROR(VLOOKUP(M248,Tableau6[],2,FALSE),0) + IFERROR(VLOOKUP(N248,Tableau6[],2,FALSE),0),
      IF(M248&lt;&gt;"",
         IFERROR(VLOOKUP(M248,Tableau6[],2,FALSE),0),
         IFERROR(VLOOKUP(N248,Tableau6[],2,FALSE),0)
      )
   )
)</f>
        <v/>
      </c>
    </row>
    <row r="249" spans="1:19">
      <c r="A249" s="14" t="s">
        <v>19</v>
      </c>
      <c r="B249" s="14" t="s">
        <v>20</v>
      </c>
      <c r="C249" s="14" t="s">
        <v>21</v>
      </c>
      <c r="D249" s="13" t="s">
        <v>104</v>
      </c>
      <c r="E249" s="10" t="str">
        <f xml:space="preserve"> VLOOKUP(D249,Tableau4[],2,FALSE)</f>
        <v>Maxime Paul</v>
      </c>
      <c r="F249" s="14" t="s">
        <v>23</v>
      </c>
      <c r="G249" s="14" t="s">
        <v>806</v>
      </c>
      <c r="H249" s="15">
        <v>45798.89166666667</v>
      </c>
      <c r="I249" s="15">
        <v>45800.4</v>
      </c>
      <c r="J249" s="14" t="s">
        <v>807</v>
      </c>
      <c r="K249" s="14" t="s">
        <v>808</v>
      </c>
      <c r="L249" s="14" t="s">
        <v>36</v>
      </c>
      <c r="M249" s="14" t="s">
        <v>29</v>
      </c>
      <c r="N249" s="14" t="s">
        <v>29</v>
      </c>
      <c r="O249" s="14" t="s">
        <v>274</v>
      </c>
      <c r="P249" s="14" t="s">
        <v>31</v>
      </c>
      <c r="Q249" s="14" t="s">
        <v>29</v>
      </c>
      <c r="R249" s="16" t="str">
        <f>IF(AND(M249="",N249=""),"",
   IF(AND(M249&lt;&gt;"",N249&lt;&gt;""),
      IFERROR(VLOOKUP(M249,Tableau3[],2,FALSE),0) + IFERROR(VLOOKUP(N249,Tableau3[],2,FALSE),0),
      IF(M249&lt;&gt;"",
         IFERROR(VLOOKUP(M249,Tableau3[],2,FALSE),0),
         IFERROR(VLOOKUP(N249,Tableau3[],2,FALSE),0)
      )
   )
)</f>
        <v/>
      </c>
      <c r="S249" s="16" t="str">
        <f>IF(AND(M249="",N249=""),"",
   IF(AND(M249&lt;&gt;"",N249&lt;&gt;""),
      IFERROR(VLOOKUP(M249,Tableau6[],2,FALSE),0) + IFERROR(VLOOKUP(N249,Tableau6[],2,FALSE),0),
      IF(M249&lt;&gt;"",
         IFERROR(VLOOKUP(M249,Tableau6[],2,FALSE),0),
         IFERROR(VLOOKUP(N249,Tableau6[],2,FALSE),0)
      )
   )
)</f>
        <v/>
      </c>
    </row>
    <row r="250" spans="1:19">
      <c r="A250" s="18" t="s">
        <v>19</v>
      </c>
      <c r="B250" s="18" t="s">
        <v>20</v>
      </c>
      <c r="C250" s="18" t="s">
        <v>21</v>
      </c>
      <c r="D250" s="17" t="s">
        <v>104</v>
      </c>
      <c r="E250" s="10" t="str">
        <f xml:space="preserve"> VLOOKUP(D250,Tableau4[],2,FALSE)</f>
        <v>Maxime Paul</v>
      </c>
      <c r="F250" s="18" t="s">
        <v>23</v>
      </c>
      <c r="G250" s="18" t="s">
        <v>809</v>
      </c>
      <c r="H250" s="19">
        <v>45797.841666666667</v>
      </c>
      <c r="I250" s="19">
        <v>45798.463888888888</v>
      </c>
      <c r="J250" s="18" t="s">
        <v>810</v>
      </c>
      <c r="K250" s="18" t="s">
        <v>811</v>
      </c>
      <c r="L250" s="18" t="s">
        <v>36</v>
      </c>
      <c r="M250" s="18" t="s">
        <v>96</v>
      </c>
      <c r="N250" s="18" t="s">
        <v>29</v>
      </c>
      <c r="O250" s="18" t="s">
        <v>30</v>
      </c>
      <c r="P250" s="18" t="s">
        <v>31</v>
      </c>
      <c r="Q250" s="18" t="s">
        <v>29</v>
      </c>
      <c r="R250" s="12">
        <f>IF(AND(M250="",N250=""),"",
   IF(AND(M250&lt;&gt;"",N250&lt;&gt;""),
      IFERROR(VLOOKUP(M250,Tableau3[],2,FALSE),0) + IFERROR(VLOOKUP(N250,Tableau3[],2,FALSE),0),
      IF(M250&lt;&gt;"",
         IFERROR(VLOOKUP(M250,Tableau3[],2,FALSE),0),
         IFERROR(VLOOKUP(N250,Tableau3[],2,FALSE),0)
      )
   )
)</f>
        <v>280.14999999999998</v>
      </c>
      <c r="S250" s="12">
        <f>IF(AND(M250="",N250=""),"",
   IF(AND(M250&lt;&gt;"",N250&lt;&gt;""),
      IFERROR(VLOOKUP(M250,Tableau6[],2,FALSE),0) + IFERROR(VLOOKUP(N250,Tableau6[],2,FALSE),0),
      IF(M250&lt;&gt;"",
         IFERROR(VLOOKUP(M250,Tableau6[],2,FALSE),0),
         IFERROR(VLOOKUP(N250,Tableau6[],2,FALSE),0)
      )
   )
)</f>
        <v>168.09</v>
      </c>
    </row>
    <row r="251" spans="1:19">
      <c r="A251" s="14" t="s">
        <v>19</v>
      </c>
      <c r="B251" s="14" t="s">
        <v>20</v>
      </c>
      <c r="C251" s="14" t="s">
        <v>21</v>
      </c>
      <c r="D251" s="13" t="s">
        <v>104</v>
      </c>
      <c r="E251" s="10" t="str">
        <f xml:space="preserve"> VLOOKUP(D251,Tableau4[],2,FALSE)</f>
        <v>Maxime Paul</v>
      </c>
      <c r="F251" s="14" t="s">
        <v>304</v>
      </c>
      <c r="G251" s="14" t="s">
        <v>812</v>
      </c>
      <c r="H251" s="15">
        <v>45798.89166666667</v>
      </c>
      <c r="I251" s="15">
        <v>45799.447222222225</v>
      </c>
      <c r="J251" s="14" t="s">
        <v>813</v>
      </c>
      <c r="K251" s="14" t="s">
        <v>814</v>
      </c>
      <c r="L251" s="14" t="s">
        <v>36</v>
      </c>
      <c r="M251" s="14" t="s">
        <v>91</v>
      </c>
      <c r="N251" s="14" t="s">
        <v>29</v>
      </c>
      <c r="O251" s="14" t="s">
        <v>30</v>
      </c>
      <c r="P251" s="14" t="s">
        <v>31</v>
      </c>
      <c r="Q251" s="14" t="s">
        <v>29</v>
      </c>
      <c r="R251" s="16">
        <f>IF(AND(M251="",N251=""),"",
   IF(AND(M251&lt;&gt;"",N251&lt;&gt;""),
      IFERROR(VLOOKUP(M251,Tableau3[],2,FALSE),0) + IFERROR(VLOOKUP(N251,Tableau3[],2,FALSE),0),
      IF(M251&lt;&gt;"",
         IFERROR(VLOOKUP(M251,Tableau3[],2,FALSE),0),
         IFERROR(VLOOKUP(N251,Tableau3[],2,FALSE),0)
      )
   )
)</f>
        <v>201.3</v>
      </c>
      <c r="S251" s="16">
        <f>IF(AND(M251="",N251=""),"",
   IF(AND(M251&lt;&gt;"",N251&lt;&gt;""),
      IFERROR(VLOOKUP(M251,Tableau6[],2,FALSE),0) + IFERROR(VLOOKUP(N251,Tableau6[],2,FALSE),0),
      IF(M251&lt;&gt;"",
         IFERROR(VLOOKUP(M251,Tableau6[],2,FALSE),0),
         IFERROR(VLOOKUP(N251,Tableau6[],2,FALSE),0)
      )
   )
)</f>
        <v>120.78</v>
      </c>
    </row>
    <row r="252" spans="1:19">
      <c r="A252" s="18" t="s">
        <v>19</v>
      </c>
      <c r="B252" s="18" t="s">
        <v>20</v>
      </c>
      <c r="C252" s="18" t="s">
        <v>21</v>
      </c>
      <c r="D252" s="17" t="s">
        <v>104</v>
      </c>
      <c r="E252" s="10" t="str">
        <f xml:space="preserve"> VLOOKUP(D252,Tableau4[],2,FALSE)</f>
        <v>Maxime Paul</v>
      </c>
      <c r="F252" s="18" t="s">
        <v>23</v>
      </c>
      <c r="G252" s="18" t="s">
        <v>815</v>
      </c>
      <c r="H252" s="19">
        <v>45798.890972222223</v>
      </c>
      <c r="I252" s="19">
        <v>45798.946527777778</v>
      </c>
      <c r="J252" s="18" t="s">
        <v>816</v>
      </c>
      <c r="K252" s="18" t="s">
        <v>817</v>
      </c>
      <c r="L252" s="18" t="s">
        <v>36</v>
      </c>
      <c r="M252" s="18" t="s">
        <v>48</v>
      </c>
      <c r="N252" s="18" t="s">
        <v>77</v>
      </c>
      <c r="O252" s="18" t="s">
        <v>30</v>
      </c>
      <c r="P252" s="18" t="s">
        <v>31</v>
      </c>
      <c r="Q252" s="18" t="s">
        <v>29</v>
      </c>
      <c r="R252" s="12">
        <f>IF(AND(M252="",N252=""),"",
   IF(AND(M252&lt;&gt;"",N252&lt;&gt;""),
      IFERROR(VLOOKUP(M252,Tableau3[],2,FALSE),0) + IFERROR(VLOOKUP(N252,Tableau3[],2,FALSE),0),
      IF(M252&lt;&gt;"",
         IFERROR(VLOOKUP(M252,Tableau3[],2,FALSE),0),
         IFERROR(VLOOKUP(N252,Tableau3[],2,FALSE),0)
      )
   )
)</f>
        <v>462.96999999999997</v>
      </c>
      <c r="S252" s="12">
        <f>IF(AND(M252="",N252=""),"",
   IF(AND(M252&lt;&gt;"",N252&lt;&gt;""),
      IFERROR(VLOOKUP(M252,Tableau6[],2,FALSE),0) + IFERROR(VLOOKUP(N252,Tableau6[],2,FALSE),0),
      IF(M252&lt;&gt;"",
         IFERROR(VLOOKUP(M252,Tableau6[],2,FALSE),0),
         IFERROR(VLOOKUP(N252,Tableau6[],2,FALSE),0)
      )
   )
)</f>
        <v>277.77999999999997</v>
      </c>
    </row>
    <row r="253" spans="1:19">
      <c r="A253" s="14" t="s">
        <v>19</v>
      </c>
      <c r="B253" s="14" t="s">
        <v>20</v>
      </c>
      <c r="C253" s="14" t="s">
        <v>21</v>
      </c>
      <c r="D253" s="13" t="s">
        <v>104</v>
      </c>
      <c r="E253" s="10" t="str">
        <f xml:space="preserve"> VLOOKUP(D253,Tableau4[],2,FALSE)</f>
        <v>Maxime Paul</v>
      </c>
      <c r="F253" s="14" t="s">
        <v>23</v>
      </c>
      <c r="G253" s="14" t="s">
        <v>818</v>
      </c>
      <c r="H253" s="15">
        <v>45799.769444444442</v>
      </c>
      <c r="I253" s="15">
        <v>45800.4</v>
      </c>
      <c r="J253" s="14" t="s">
        <v>819</v>
      </c>
      <c r="K253" s="14" t="s">
        <v>820</v>
      </c>
      <c r="L253" s="14" t="s">
        <v>36</v>
      </c>
      <c r="M253" s="14" t="s">
        <v>91</v>
      </c>
      <c r="N253" s="14" t="s">
        <v>29</v>
      </c>
      <c r="O253" s="14" t="s">
        <v>30</v>
      </c>
      <c r="P253" s="14" t="s">
        <v>31</v>
      </c>
      <c r="Q253" s="14" t="s">
        <v>29</v>
      </c>
      <c r="R253" s="16">
        <f>IF(AND(M253="",N253=""),"",
   IF(AND(M253&lt;&gt;"",N253&lt;&gt;""),
      IFERROR(VLOOKUP(M253,Tableau3[],2,FALSE),0) + IFERROR(VLOOKUP(N253,Tableau3[],2,FALSE),0),
      IF(M253&lt;&gt;"",
         IFERROR(VLOOKUP(M253,Tableau3[],2,FALSE),0),
         IFERROR(VLOOKUP(N253,Tableau3[],2,FALSE),0)
      )
   )
)</f>
        <v>201.3</v>
      </c>
      <c r="S253" s="16">
        <f>IF(AND(M253="",N253=""),"",
   IF(AND(M253&lt;&gt;"",N253&lt;&gt;""),
      IFERROR(VLOOKUP(M253,Tableau6[],2,FALSE),0) + IFERROR(VLOOKUP(N253,Tableau6[],2,FALSE),0),
      IF(M253&lt;&gt;"",
         IFERROR(VLOOKUP(M253,Tableau6[],2,FALSE),0),
         IFERROR(VLOOKUP(N253,Tableau6[],2,FALSE),0)
      )
   )
)</f>
        <v>120.78</v>
      </c>
    </row>
    <row r="254" spans="1:19">
      <c r="A254" s="18" t="s">
        <v>19</v>
      </c>
      <c r="B254" s="18" t="s">
        <v>20</v>
      </c>
      <c r="C254" s="18" t="s">
        <v>21</v>
      </c>
      <c r="D254" s="17" t="s">
        <v>104</v>
      </c>
      <c r="E254" s="10" t="str">
        <f xml:space="preserve"> VLOOKUP(D254,Tableau4[],2,FALSE)</f>
        <v>Maxime Paul</v>
      </c>
      <c r="F254" s="18" t="s">
        <v>23</v>
      </c>
      <c r="G254" s="18" t="s">
        <v>821</v>
      </c>
      <c r="H254" s="19">
        <v>45799.769444444442</v>
      </c>
      <c r="I254" s="19">
        <v>45800.4</v>
      </c>
      <c r="J254" s="18" t="s">
        <v>822</v>
      </c>
      <c r="K254" s="18" t="s">
        <v>823</v>
      </c>
      <c r="L254" s="18" t="s">
        <v>36</v>
      </c>
      <c r="M254" s="18" t="s">
        <v>96</v>
      </c>
      <c r="N254" s="18" t="s">
        <v>29</v>
      </c>
      <c r="O254" s="18" t="s">
        <v>30</v>
      </c>
      <c r="P254" s="18" t="s">
        <v>31</v>
      </c>
      <c r="Q254" s="18" t="s">
        <v>29</v>
      </c>
      <c r="R254" s="12">
        <f>IF(AND(M254="",N254=""),"",
   IF(AND(M254&lt;&gt;"",N254&lt;&gt;""),
      IFERROR(VLOOKUP(M254,Tableau3[],2,FALSE),0) + IFERROR(VLOOKUP(N254,Tableau3[],2,FALSE),0),
      IF(M254&lt;&gt;"",
         IFERROR(VLOOKUP(M254,Tableau3[],2,FALSE),0),
         IFERROR(VLOOKUP(N254,Tableau3[],2,FALSE),0)
      )
   )
)</f>
        <v>280.14999999999998</v>
      </c>
      <c r="S254" s="12">
        <f>IF(AND(M254="",N254=""),"",
   IF(AND(M254&lt;&gt;"",N254&lt;&gt;""),
      IFERROR(VLOOKUP(M254,Tableau6[],2,FALSE),0) + IFERROR(VLOOKUP(N254,Tableau6[],2,FALSE),0),
      IF(M254&lt;&gt;"",
         IFERROR(VLOOKUP(M254,Tableau6[],2,FALSE),0),
         IFERROR(VLOOKUP(N254,Tableau6[],2,FALSE),0)
      )
   )
)</f>
        <v>168.09</v>
      </c>
    </row>
    <row r="255" spans="1:19">
      <c r="A255" s="14" t="s">
        <v>19</v>
      </c>
      <c r="B255" s="14" t="s">
        <v>20</v>
      </c>
      <c r="C255" s="14" t="s">
        <v>21</v>
      </c>
      <c r="D255" s="13" t="s">
        <v>104</v>
      </c>
      <c r="E255" s="10" t="str">
        <f xml:space="preserve"> VLOOKUP(D255,Tableau4[],2,FALSE)</f>
        <v>Maxime Paul</v>
      </c>
      <c r="F255" s="14" t="s">
        <v>23</v>
      </c>
      <c r="G255" s="14" t="s">
        <v>824</v>
      </c>
      <c r="H255" s="15">
        <v>45799.768055555556</v>
      </c>
      <c r="I255" s="15">
        <v>45800.4</v>
      </c>
      <c r="J255" s="14" t="s">
        <v>825</v>
      </c>
      <c r="K255" s="14" t="s">
        <v>826</v>
      </c>
      <c r="L255" s="14" t="s">
        <v>36</v>
      </c>
      <c r="M255" s="14" t="s">
        <v>103</v>
      </c>
      <c r="N255" s="14" t="s">
        <v>29</v>
      </c>
      <c r="O255" s="14" t="s">
        <v>324</v>
      </c>
      <c r="P255" s="14" t="s">
        <v>31</v>
      </c>
      <c r="Q255" s="14" t="s">
        <v>29</v>
      </c>
      <c r="R255" s="16">
        <f>IF(AND(M255="",N255=""),"",
   IF(AND(M255&lt;&gt;"",N255&lt;&gt;""),
      IFERROR(VLOOKUP(M255,Tableau3[],2,FALSE),0) + IFERROR(VLOOKUP(N255,Tableau3[],2,FALSE),0),
      IF(M255&lt;&gt;"",
         IFERROR(VLOOKUP(M255,Tableau3[],2,FALSE),0),
         IFERROR(VLOOKUP(N255,Tableau3[],2,FALSE),0)
      )
   )
)</f>
        <v>176.12</v>
      </c>
      <c r="S255" s="16">
        <f>IF(AND(M255="",N255=""),"",
   IF(AND(M255&lt;&gt;"",N255&lt;&gt;""),
      IFERROR(VLOOKUP(M255,Tableau6[],2,FALSE),0) + IFERROR(VLOOKUP(N255,Tableau6[],2,FALSE),0),
      IF(M255&lt;&gt;"",
         IFERROR(VLOOKUP(M255,Tableau6[],2,FALSE),0),
         IFERROR(VLOOKUP(N255,Tableau6[],2,FALSE),0)
      )
   )
)</f>
        <v>105.67</v>
      </c>
    </row>
    <row r="256" spans="1:19">
      <c r="A256" s="18" t="s">
        <v>19</v>
      </c>
      <c r="B256" s="18" t="s">
        <v>20</v>
      </c>
      <c r="C256" s="18" t="s">
        <v>21</v>
      </c>
      <c r="D256" s="17" t="s">
        <v>104</v>
      </c>
      <c r="E256" s="10" t="str">
        <f xml:space="preserve"> VLOOKUP(D256,Tableau4[],2,FALSE)</f>
        <v>Maxime Paul</v>
      </c>
      <c r="F256" s="18" t="s">
        <v>23</v>
      </c>
      <c r="G256" s="18" t="s">
        <v>827</v>
      </c>
      <c r="H256" s="19">
        <v>45800.666666666664</v>
      </c>
      <c r="I256" s="19">
        <v>45800.666666666664</v>
      </c>
      <c r="J256" s="18" t="s">
        <v>825</v>
      </c>
      <c r="K256" s="18" t="s">
        <v>826</v>
      </c>
      <c r="L256" s="18" t="s">
        <v>36</v>
      </c>
      <c r="M256" s="18" t="s">
        <v>29</v>
      </c>
      <c r="N256" s="18" t="s">
        <v>29</v>
      </c>
      <c r="O256" s="18" t="s">
        <v>30</v>
      </c>
      <c r="P256" s="18" t="s">
        <v>31</v>
      </c>
      <c r="Q256" s="18" t="s">
        <v>29</v>
      </c>
      <c r="R256" s="12" t="str">
        <f>IF(AND(M256="",N256=""),"",
   IF(AND(M256&lt;&gt;"",N256&lt;&gt;""),
      IFERROR(VLOOKUP(M256,Tableau3[],2,FALSE),0) + IFERROR(VLOOKUP(N256,Tableau3[],2,FALSE),0),
      IF(M256&lt;&gt;"",
         IFERROR(VLOOKUP(M256,Tableau3[],2,FALSE),0),
         IFERROR(VLOOKUP(N256,Tableau3[],2,FALSE),0)
      )
   )
)</f>
        <v/>
      </c>
      <c r="S256" s="12" t="str">
        <f>IF(AND(M256="",N256=""),"",
   IF(AND(M256&lt;&gt;"",N256&lt;&gt;""),
      IFERROR(VLOOKUP(M256,Tableau6[],2,FALSE),0) + IFERROR(VLOOKUP(N256,Tableau6[],2,FALSE),0),
      IF(M256&lt;&gt;"",
         IFERROR(VLOOKUP(M256,Tableau6[],2,FALSE),0),
         IFERROR(VLOOKUP(N256,Tableau6[],2,FALSE),0)
      )
   )
)</f>
        <v/>
      </c>
    </row>
    <row r="257" spans="1:19">
      <c r="A257" s="14" t="s">
        <v>19</v>
      </c>
      <c r="B257" s="14" t="s">
        <v>20</v>
      </c>
      <c r="C257" s="14" t="s">
        <v>21</v>
      </c>
      <c r="D257" s="13" t="s">
        <v>104</v>
      </c>
      <c r="E257" s="10" t="str">
        <f xml:space="preserve"> VLOOKUP(D257,Tableau4[],2,FALSE)</f>
        <v>Maxime Paul</v>
      </c>
      <c r="F257" s="14" t="s">
        <v>23</v>
      </c>
      <c r="G257" s="14" t="s">
        <v>828</v>
      </c>
      <c r="H257" s="15">
        <v>45800.645833333336</v>
      </c>
      <c r="I257" s="15">
        <v>45800.944444444445</v>
      </c>
      <c r="J257" s="14" t="s">
        <v>829</v>
      </c>
      <c r="K257" s="14" t="s">
        <v>830</v>
      </c>
      <c r="L257" s="14" t="s">
        <v>36</v>
      </c>
      <c r="M257" s="14" t="s">
        <v>103</v>
      </c>
      <c r="N257" s="14" t="s">
        <v>29</v>
      </c>
      <c r="O257" s="14" t="s">
        <v>30</v>
      </c>
      <c r="P257" s="14" t="s">
        <v>31</v>
      </c>
      <c r="Q257" s="14" t="s">
        <v>29</v>
      </c>
      <c r="R257" s="16">
        <f>IF(AND(M257="",N257=""),"",
   IF(AND(M257&lt;&gt;"",N257&lt;&gt;""),
      IFERROR(VLOOKUP(M257,Tableau3[],2,FALSE),0) + IFERROR(VLOOKUP(N257,Tableau3[],2,FALSE),0),
      IF(M257&lt;&gt;"",
         IFERROR(VLOOKUP(M257,Tableau3[],2,FALSE),0),
         IFERROR(VLOOKUP(N257,Tableau3[],2,FALSE),0)
      )
   )
)</f>
        <v>176.12</v>
      </c>
      <c r="S257" s="16">
        <f>IF(AND(M257="",N257=""),"",
   IF(AND(M257&lt;&gt;"",N257&lt;&gt;""),
      IFERROR(VLOOKUP(M257,Tableau6[],2,FALSE),0) + IFERROR(VLOOKUP(N257,Tableau6[],2,FALSE),0),
      IF(M257&lt;&gt;"",
         IFERROR(VLOOKUP(M257,Tableau6[],2,FALSE),0),
         IFERROR(VLOOKUP(N257,Tableau6[],2,FALSE),0)
      )
   )
)</f>
        <v>105.67</v>
      </c>
    </row>
    <row r="258" spans="1:19">
      <c r="A258" s="18" t="s">
        <v>19</v>
      </c>
      <c r="B258" s="18" t="s">
        <v>20</v>
      </c>
      <c r="C258" s="18" t="s">
        <v>21</v>
      </c>
      <c r="D258" s="17" t="s">
        <v>104</v>
      </c>
      <c r="E258" s="10" t="str">
        <f xml:space="preserve"> VLOOKUP(D258,Tableau4[],2,FALSE)</f>
        <v>Maxime Paul</v>
      </c>
      <c r="F258" s="18" t="s">
        <v>209</v>
      </c>
      <c r="G258" s="18" t="s">
        <v>831</v>
      </c>
      <c r="H258" s="19">
        <v>45800.941666666666</v>
      </c>
      <c r="I258" s="19">
        <v>45801.050694444442</v>
      </c>
      <c r="J258" s="18" t="s">
        <v>832</v>
      </c>
      <c r="K258" s="18" t="s">
        <v>833</v>
      </c>
      <c r="L258" s="18"/>
      <c r="M258" s="18" t="s">
        <v>29</v>
      </c>
      <c r="N258" s="18" t="s">
        <v>29</v>
      </c>
      <c r="O258" s="18" t="s">
        <v>834</v>
      </c>
      <c r="P258" s="18" t="s">
        <v>31</v>
      </c>
      <c r="Q258" s="18" t="s">
        <v>29</v>
      </c>
      <c r="R258" s="12" t="str">
        <f>IF(AND(M258="",N258=""),"",
   IF(AND(M258&lt;&gt;"",N258&lt;&gt;""),
      IFERROR(VLOOKUP(M258,Tableau3[],2,FALSE),0) + IFERROR(VLOOKUP(N258,Tableau3[],2,FALSE),0),
      IF(M258&lt;&gt;"",
         IFERROR(VLOOKUP(M258,Tableau3[],2,FALSE),0),
         IFERROR(VLOOKUP(N258,Tableau3[],2,FALSE),0)
      )
   )
)</f>
        <v/>
      </c>
      <c r="S258" s="12" t="str">
        <f>IF(AND(M258="",N258=""),"",
   IF(AND(M258&lt;&gt;"",N258&lt;&gt;""),
      IFERROR(VLOOKUP(M258,Tableau6[],2,FALSE),0) + IFERROR(VLOOKUP(N258,Tableau6[],2,FALSE),0),
      IF(M258&lt;&gt;"",
         IFERROR(VLOOKUP(M258,Tableau6[],2,FALSE),0),
         IFERROR(VLOOKUP(N258,Tableau6[],2,FALSE),0)
      )
   )
)</f>
        <v/>
      </c>
    </row>
    <row r="259" spans="1:19">
      <c r="A259" s="14" t="s">
        <v>19</v>
      </c>
      <c r="B259" s="14" t="s">
        <v>51</v>
      </c>
      <c r="C259" s="14" t="s">
        <v>21</v>
      </c>
      <c r="D259" s="13" t="s">
        <v>97</v>
      </c>
      <c r="E259" s="10" t="str">
        <f xml:space="preserve"> VLOOKUP(D259,Tableau4[],2,FALSE)</f>
        <v>Alan PANTOJA</v>
      </c>
      <c r="F259" s="14" t="s">
        <v>23</v>
      </c>
      <c r="G259" s="14" t="s">
        <v>835</v>
      </c>
      <c r="H259" s="15">
        <v>45777.997916666667</v>
      </c>
      <c r="I259" s="15">
        <v>45782.371527777781</v>
      </c>
      <c r="J259" s="14" t="s">
        <v>836</v>
      </c>
      <c r="K259" s="14" t="s">
        <v>837</v>
      </c>
      <c r="L259" s="14" t="s">
        <v>59</v>
      </c>
      <c r="M259" s="14" t="s">
        <v>29</v>
      </c>
      <c r="N259" s="14" t="s">
        <v>29</v>
      </c>
      <c r="O259" s="14" t="s">
        <v>208</v>
      </c>
      <c r="P259" s="14" t="s">
        <v>31</v>
      </c>
      <c r="Q259" s="14" t="s">
        <v>29</v>
      </c>
      <c r="R259" s="16" t="str">
        <f>IF(AND(M259="",N259=""),"",
   IF(AND(M259&lt;&gt;"",N259&lt;&gt;""),
      IFERROR(VLOOKUP(M259,Tableau3[],2,FALSE),0) + IFERROR(VLOOKUP(N259,Tableau3[],2,FALSE),0),
      IF(M259&lt;&gt;"",
         IFERROR(VLOOKUP(M259,Tableau3[],2,FALSE),0),
         IFERROR(VLOOKUP(N259,Tableau3[],2,FALSE),0)
      )
   )
)</f>
        <v/>
      </c>
      <c r="S259" s="16" t="str">
        <f>IF(AND(M259="",N259=""),"",
   IF(AND(M259&lt;&gt;"",N259&lt;&gt;""),
      IFERROR(VLOOKUP(M259,Tableau6[],2,FALSE),0) + IFERROR(VLOOKUP(N259,Tableau6[],2,FALSE),0),
      IF(M259&lt;&gt;"",
         IFERROR(VLOOKUP(M259,Tableau6[],2,FALSE),0),
         IFERROR(VLOOKUP(N259,Tableau6[],2,FALSE),0)
      )
   )
)</f>
        <v/>
      </c>
    </row>
    <row r="260" spans="1:19">
      <c r="A260" s="18" t="s">
        <v>19</v>
      </c>
      <c r="B260" s="18" t="s">
        <v>20</v>
      </c>
      <c r="C260" s="18" t="s">
        <v>21</v>
      </c>
      <c r="D260" s="17" t="s">
        <v>97</v>
      </c>
      <c r="E260" s="10" t="str">
        <f xml:space="preserve"> VLOOKUP(D260,Tableau4[],2,FALSE)</f>
        <v>Alan PANTOJA</v>
      </c>
      <c r="F260" s="18" t="s">
        <v>23</v>
      </c>
      <c r="G260" s="18" t="s">
        <v>838</v>
      </c>
      <c r="H260" s="19">
        <v>45777.84652777778</v>
      </c>
      <c r="I260" s="19">
        <v>45779.28125</v>
      </c>
      <c r="J260" s="18" t="s">
        <v>839</v>
      </c>
      <c r="K260" s="18" t="s">
        <v>840</v>
      </c>
      <c r="L260" s="18" t="s">
        <v>36</v>
      </c>
      <c r="M260" s="18" t="s">
        <v>29</v>
      </c>
      <c r="N260" s="18" t="s">
        <v>29</v>
      </c>
      <c r="O260" s="18" t="s">
        <v>30</v>
      </c>
      <c r="P260" s="18" t="s">
        <v>31</v>
      </c>
      <c r="Q260" s="18" t="s">
        <v>29</v>
      </c>
      <c r="R260" s="12" t="str">
        <f>IF(AND(M260="",N260=""),"",
   IF(AND(M260&lt;&gt;"",N260&lt;&gt;""),
      IFERROR(VLOOKUP(M260,Tableau3[],2,FALSE),0) + IFERROR(VLOOKUP(N260,Tableau3[],2,FALSE),0),
      IF(M260&lt;&gt;"",
         IFERROR(VLOOKUP(M260,Tableau3[],2,FALSE),0),
         IFERROR(VLOOKUP(N260,Tableau3[],2,FALSE),0)
      )
   )
)</f>
        <v/>
      </c>
      <c r="S260" s="12" t="str">
        <f>IF(AND(M260="",N260=""),"",
   IF(AND(M260&lt;&gt;"",N260&lt;&gt;""),
      IFERROR(VLOOKUP(M260,Tableau6[],2,FALSE),0) + IFERROR(VLOOKUP(N260,Tableau6[],2,FALSE),0),
      IF(M260&lt;&gt;"",
         IFERROR(VLOOKUP(M260,Tableau6[],2,FALSE),0),
         IFERROR(VLOOKUP(N260,Tableau6[],2,FALSE),0)
      )
   )
)</f>
        <v/>
      </c>
    </row>
    <row r="261" spans="1:19">
      <c r="A261" s="14" t="s">
        <v>19</v>
      </c>
      <c r="B261" s="14" t="s">
        <v>20</v>
      </c>
      <c r="C261" s="14" t="s">
        <v>21</v>
      </c>
      <c r="D261" s="13" t="s">
        <v>97</v>
      </c>
      <c r="E261" s="10" t="str">
        <f xml:space="preserve"> VLOOKUP(D261,Tableau4[],2,FALSE)</f>
        <v>Alan PANTOJA</v>
      </c>
      <c r="F261" s="14" t="s">
        <v>23</v>
      </c>
      <c r="G261" s="14" t="s">
        <v>841</v>
      </c>
      <c r="H261" s="15">
        <v>45791.09097222222</v>
      </c>
      <c r="I261" s="15">
        <v>45792.87777777778</v>
      </c>
      <c r="J261" s="14" t="s">
        <v>842</v>
      </c>
      <c r="K261" s="14" t="s">
        <v>843</v>
      </c>
      <c r="L261" s="14" t="s">
        <v>27</v>
      </c>
      <c r="M261" s="14" t="s">
        <v>28</v>
      </c>
      <c r="N261" s="14" t="s">
        <v>29</v>
      </c>
      <c r="O261" s="14" t="s">
        <v>30</v>
      </c>
      <c r="P261" s="14" t="s">
        <v>31</v>
      </c>
      <c r="Q261" s="14" t="s">
        <v>29</v>
      </c>
      <c r="R261" s="16">
        <f>IF(AND(M261="",N261=""),"",
   IF(AND(M261&lt;&gt;"",N261&lt;&gt;""),
      IFERROR(VLOOKUP(M261,Tableau3[],2,FALSE),0) + IFERROR(VLOOKUP(N261,Tableau3[],2,FALSE),0),
      IF(M261&lt;&gt;"",
         IFERROR(VLOOKUP(M261,Tableau3[],2,FALSE),0),
         IFERROR(VLOOKUP(N261,Tableau3[],2,FALSE),0)
      )
   )
)</f>
        <v>84.4</v>
      </c>
      <c r="S261" s="16">
        <f>IF(AND(M261="",N261=""),"",
   IF(AND(M261&lt;&gt;"",N261&lt;&gt;""),
      IFERROR(VLOOKUP(M261,Tableau6[],2,FALSE),0) + IFERROR(VLOOKUP(N261,Tableau6[],2,FALSE),0),
      IF(M261&lt;&gt;"",
         IFERROR(VLOOKUP(M261,Tableau6[],2,FALSE),0),
         IFERROR(VLOOKUP(N261,Tableau6[],2,FALSE),0)
      )
   )
)</f>
        <v>50.64</v>
      </c>
    </row>
    <row r="262" spans="1:19">
      <c r="A262" s="18" t="s">
        <v>19</v>
      </c>
      <c r="B262" s="18" t="s">
        <v>20</v>
      </c>
      <c r="C262" s="18" t="s">
        <v>21</v>
      </c>
      <c r="D262" s="17" t="s">
        <v>97</v>
      </c>
      <c r="E262" s="10" t="str">
        <f xml:space="preserve"> VLOOKUP(D262,Tableau4[],2,FALSE)</f>
        <v>Alan PANTOJA</v>
      </c>
      <c r="F262" s="18" t="s">
        <v>23</v>
      </c>
      <c r="G262" s="18" t="s">
        <v>844</v>
      </c>
      <c r="H262" s="19">
        <v>45777.838888888888</v>
      </c>
      <c r="I262" s="19">
        <v>45789.901388888888</v>
      </c>
      <c r="J262" s="18" t="s">
        <v>845</v>
      </c>
      <c r="K262" s="18" t="s">
        <v>846</v>
      </c>
      <c r="L262" s="18" t="s">
        <v>27</v>
      </c>
      <c r="M262" s="18" t="s">
        <v>29</v>
      </c>
      <c r="N262" s="18" t="s">
        <v>29</v>
      </c>
      <c r="O262" s="18" t="s">
        <v>37</v>
      </c>
      <c r="P262" s="18" t="s">
        <v>31</v>
      </c>
      <c r="Q262" s="18" t="s">
        <v>29</v>
      </c>
      <c r="R262" s="12" t="str">
        <f>IF(AND(M262="",N262=""),"",
   IF(AND(M262&lt;&gt;"",N262&lt;&gt;""),
      IFERROR(VLOOKUP(M262,Tableau3[],2,FALSE),0) + IFERROR(VLOOKUP(N262,Tableau3[],2,FALSE),0),
      IF(M262&lt;&gt;"",
         IFERROR(VLOOKUP(M262,Tableau3[],2,FALSE),0),
         IFERROR(VLOOKUP(N262,Tableau3[],2,FALSE),0)
      )
   )
)</f>
        <v/>
      </c>
      <c r="S262" s="12" t="str">
        <f>IF(AND(M262="",N262=""),"",
   IF(AND(M262&lt;&gt;"",N262&lt;&gt;""),
      IFERROR(VLOOKUP(M262,Tableau6[],2,FALSE),0) + IFERROR(VLOOKUP(N262,Tableau6[],2,FALSE),0),
      IF(M262&lt;&gt;"",
         IFERROR(VLOOKUP(M262,Tableau6[],2,FALSE),0),
         IFERROR(VLOOKUP(N262,Tableau6[],2,FALSE),0)
      )
   )
)</f>
        <v/>
      </c>
    </row>
    <row r="263" spans="1:19">
      <c r="A263" s="14" t="s">
        <v>19</v>
      </c>
      <c r="B263" s="14" t="s">
        <v>20</v>
      </c>
      <c r="C263" s="14" t="s">
        <v>21</v>
      </c>
      <c r="D263" s="13" t="s">
        <v>97</v>
      </c>
      <c r="E263" s="10" t="str">
        <f xml:space="preserve"> VLOOKUP(D263,Tableau4[],2,FALSE)</f>
        <v>Alan PANTOJA</v>
      </c>
      <c r="F263" s="14" t="s">
        <v>23</v>
      </c>
      <c r="G263" s="14" t="s">
        <v>847</v>
      </c>
      <c r="H263" s="15">
        <v>45791.669444444444</v>
      </c>
      <c r="I263" s="15">
        <v>45792.929861111108</v>
      </c>
      <c r="J263" s="14" t="s">
        <v>848</v>
      </c>
      <c r="K263" s="14" t="s">
        <v>849</v>
      </c>
      <c r="L263" s="14" t="s">
        <v>36</v>
      </c>
      <c r="M263" s="14" t="s">
        <v>91</v>
      </c>
      <c r="N263" s="14" t="s">
        <v>77</v>
      </c>
      <c r="O263" s="14" t="s">
        <v>30</v>
      </c>
      <c r="P263" s="14" t="s">
        <v>31</v>
      </c>
      <c r="Q263" s="14" t="s">
        <v>29</v>
      </c>
      <c r="R263" s="16">
        <f>IF(AND(M263="",N263=""),"",
   IF(AND(M263&lt;&gt;"",N263&lt;&gt;""),
      IFERROR(VLOOKUP(M263,Tableau3[],2,FALSE),0) + IFERROR(VLOOKUP(N263,Tableau3[],2,FALSE),0),
      IF(M263&lt;&gt;"",
         IFERROR(VLOOKUP(M263,Tableau3[],2,FALSE),0),
         IFERROR(VLOOKUP(N263,Tableau3[],2,FALSE),0)
      )
   )
)</f>
        <v>375.5</v>
      </c>
      <c r="S263" s="16">
        <f>IF(AND(M263="",N263=""),"",
   IF(AND(M263&lt;&gt;"",N263&lt;&gt;""),
      IFERROR(VLOOKUP(M263,Tableau6[],2,FALSE),0) + IFERROR(VLOOKUP(N263,Tableau6[],2,FALSE),0),
      IF(M263&lt;&gt;"",
         IFERROR(VLOOKUP(M263,Tableau6[],2,FALSE),0),
         IFERROR(VLOOKUP(N263,Tableau6[],2,FALSE),0)
      )
   )
)</f>
        <v>225.3</v>
      </c>
    </row>
    <row r="264" spans="1:19">
      <c r="A264" s="18" t="s">
        <v>19</v>
      </c>
      <c r="B264" s="18" t="s">
        <v>20</v>
      </c>
      <c r="C264" s="18" t="s">
        <v>21</v>
      </c>
      <c r="D264" s="17" t="s">
        <v>97</v>
      </c>
      <c r="E264" s="10" t="str">
        <f xml:space="preserve"> VLOOKUP(D264,Tableau4[],2,FALSE)</f>
        <v>Alan PANTOJA</v>
      </c>
      <c r="F264" s="18" t="s">
        <v>23</v>
      </c>
      <c r="G264" s="18" t="s">
        <v>850</v>
      </c>
      <c r="H264" s="19">
        <v>45792.619444444441</v>
      </c>
      <c r="I264" s="19">
        <v>45792.930555555555</v>
      </c>
      <c r="J264" s="18" t="s">
        <v>848</v>
      </c>
      <c r="K264" s="18" t="s">
        <v>849</v>
      </c>
      <c r="L264" s="18" t="s">
        <v>36</v>
      </c>
      <c r="M264" s="18" t="s">
        <v>29</v>
      </c>
      <c r="N264" s="18" t="s">
        <v>29</v>
      </c>
      <c r="O264" s="18" t="s">
        <v>30</v>
      </c>
      <c r="P264" s="18" t="s">
        <v>31</v>
      </c>
      <c r="Q264" s="18" t="s">
        <v>29</v>
      </c>
      <c r="R264" s="12" t="str">
        <f>IF(AND(M264="",N264=""),"",
   IF(AND(M264&lt;&gt;"",N264&lt;&gt;""),
      IFERROR(VLOOKUP(M264,Tableau3[],2,FALSE),0) + IFERROR(VLOOKUP(N264,Tableau3[],2,FALSE),0),
      IF(M264&lt;&gt;"",
         IFERROR(VLOOKUP(M264,Tableau3[],2,FALSE),0),
         IFERROR(VLOOKUP(N264,Tableau3[],2,FALSE),0)
      )
   )
)</f>
        <v/>
      </c>
      <c r="S264" s="12" t="str">
        <f>IF(AND(M264="",N264=""),"",
   IF(AND(M264&lt;&gt;"",N264&lt;&gt;""),
      IFERROR(VLOOKUP(M264,Tableau6[],2,FALSE),0) + IFERROR(VLOOKUP(N264,Tableau6[],2,FALSE),0),
      IF(M264&lt;&gt;"",
         IFERROR(VLOOKUP(M264,Tableau6[],2,FALSE),0),
         IFERROR(VLOOKUP(N264,Tableau6[],2,FALSE),0)
      )
   )
)</f>
        <v/>
      </c>
    </row>
    <row r="265" spans="1:19">
      <c r="A265" s="14" t="s">
        <v>19</v>
      </c>
      <c r="B265" s="14" t="s">
        <v>20</v>
      </c>
      <c r="C265" s="14" t="s">
        <v>21</v>
      </c>
      <c r="D265" s="13" t="s">
        <v>97</v>
      </c>
      <c r="E265" s="10" t="str">
        <f xml:space="preserve"> VLOOKUP(D265,Tableau4[],2,FALSE)</f>
        <v>Alan PANTOJA</v>
      </c>
      <c r="F265" s="14" t="s">
        <v>209</v>
      </c>
      <c r="G265" s="14" t="s">
        <v>851</v>
      </c>
      <c r="H265" s="15">
        <v>45761.932638888888</v>
      </c>
      <c r="I265" s="15">
        <v>45783.724305555559</v>
      </c>
      <c r="J265" s="14" t="s">
        <v>852</v>
      </c>
      <c r="K265" s="14" t="s">
        <v>853</v>
      </c>
      <c r="L265" s="14"/>
      <c r="M265" s="14" t="s">
        <v>29</v>
      </c>
      <c r="N265" s="14" t="s">
        <v>29</v>
      </c>
      <c r="O265" s="14" t="s">
        <v>603</v>
      </c>
      <c r="P265" s="14" t="s">
        <v>31</v>
      </c>
      <c r="Q265" s="14" t="s">
        <v>29</v>
      </c>
      <c r="R265" s="16" t="str">
        <f>IF(AND(M265="",N265=""),"",
   IF(AND(M265&lt;&gt;"",N265&lt;&gt;""),
      IFERROR(VLOOKUP(M265,Tableau3[],2,FALSE),0) + IFERROR(VLOOKUP(N265,Tableau3[],2,FALSE),0),
      IF(M265&lt;&gt;"",
         IFERROR(VLOOKUP(M265,Tableau3[],2,FALSE),0),
         IFERROR(VLOOKUP(N265,Tableau3[],2,FALSE),0)
      )
   )
)</f>
        <v/>
      </c>
      <c r="S265" s="16" t="str">
        <f>IF(AND(M265="",N265=""),"",
   IF(AND(M265&lt;&gt;"",N265&lt;&gt;""),
      IFERROR(VLOOKUP(M265,Tableau6[],2,FALSE),0) + IFERROR(VLOOKUP(N265,Tableau6[],2,FALSE),0),
      IF(M265&lt;&gt;"",
         IFERROR(VLOOKUP(M265,Tableau6[],2,FALSE),0),
         IFERROR(VLOOKUP(N265,Tableau6[],2,FALSE),0)
      )
   )
)</f>
        <v/>
      </c>
    </row>
    <row r="266" spans="1:19">
      <c r="A266" s="18" t="s">
        <v>19</v>
      </c>
      <c r="B266" s="18" t="s">
        <v>51</v>
      </c>
      <c r="C266" s="18" t="s">
        <v>21</v>
      </c>
      <c r="D266" s="17" t="s">
        <v>97</v>
      </c>
      <c r="E266" s="10" t="str">
        <f xml:space="preserve"> VLOOKUP(D266,Tableau4[],2,FALSE)</f>
        <v>Alan PANTOJA</v>
      </c>
      <c r="F266" s="18" t="s">
        <v>23</v>
      </c>
      <c r="G266" s="18" t="s">
        <v>854</v>
      </c>
      <c r="H266" s="19">
        <v>45777.994444444441</v>
      </c>
      <c r="I266" s="19">
        <v>45779.833333333336</v>
      </c>
      <c r="J266" s="18" t="s">
        <v>855</v>
      </c>
      <c r="K266" s="18" t="s">
        <v>856</v>
      </c>
      <c r="L266" s="18" t="s">
        <v>36</v>
      </c>
      <c r="M266" s="18" t="s">
        <v>48</v>
      </c>
      <c r="N266" s="18" t="s">
        <v>29</v>
      </c>
      <c r="O266" s="18" t="s">
        <v>30</v>
      </c>
      <c r="P266" s="18" t="s">
        <v>31</v>
      </c>
      <c r="Q266" s="18" t="s">
        <v>29</v>
      </c>
      <c r="R266" s="12">
        <f>IF(AND(M266="",N266=""),"",
   IF(AND(M266&lt;&gt;"",N266&lt;&gt;""),
      IFERROR(VLOOKUP(M266,Tableau3[],2,FALSE),0) + IFERROR(VLOOKUP(N266,Tableau3[],2,FALSE),0),
      IF(M266&lt;&gt;"",
         IFERROR(VLOOKUP(M266,Tableau3[],2,FALSE),0),
         IFERROR(VLOOKUP(N266,Tableau3[],2,FALSE),0)
      )
   )
)</f>
        <v>288.77</v>
      </c>
      <c r="S266" s="12">
        <f>IF(AND(M266="",N266=""),"",
   IF(AND(M266&lt;&gt;"",N266&lt;&gt;""),
      IFERROR(VLOOKUP(M266,Tableau6[],2,FALSE),0) + IFERROR(VLOOKUP(N266,Tableau6[],2,FALSE),0),
      IF(M266&lt;&gt;"",
         IFERROR(VLOOKUP(M266,Tableau6[],2,FALSE),0),
         IFERROR(VLOOKUP(N266,Tableau6[],2,FALSE),0)
      )
   )
)</f>
        <v>173.26</v>
      </c>
    </row>
    <row r="267" spans="1:19">
      <c r="A267" s="14" t="s">
        <v>19</v>
      </c>
      <c r="B267" s="14" t="s">
        <v>51</v>
      </c>
      <c r="C267" s="14" t="s">
        <v>21</v>
      </c>
      <c r="D267" s="13" t="s">
        <v>97</v>
      </c>
      <c r="E267" s="10" t="str">
        <f xml:space="preserve"> VLOOKUP(D267,Tableau4[],2,FALSE)</f>
        <v>Alan PANTOJA</v>
      </c>
      <c r="F267" s="14" t="s">
        <v>23</v>
      </c>
      <c r="G267" s="14" t="s">
        <v>857</v>
      </c>
      <c r="H267" s="15">
        <v>45775.998611111114</v>
      </c>
      <c r="I267" s="15">
        <v>45779.420138888891</v>
      </c>
      <c r="J267" s="14" t="s">
        <v>858</v>
      </c>
      <c r="K267" s="14" t="s">
        <v>859</v>
      </c>
      <c r="L267" s="14" t="s">
        <v>36</v>
      </c>
      <c r="M267" s="14" t="s">
        <v>48</v>
      </c>
      <c r="N267" s="14" t="s">
        <v>29</v>
      </c>
      <c r="O267" s="14" t="s">
        <v>30</v>
      </c>
      <c r="P267" s="14" t="s">
        <v>31</v>
      </c>
      <c r="Q267" s="14" t="s">
        <v>29</v>
      </c>
      <c r="R267" s="16">
        <f>IF(AND(M267="",N267=""),"",
   IF(AND(M267&lt;&gt;"",N267&lt;&gt;""),
      IFERROR(VLOOKUP(M267,Tableau3[],2,FALSE),0) + IFERROR(VLOOKUP(N267,Tableau3[],2,FALSE),0),
      IF(M267&lt;&gt;"",
         IFERROR(VLOOKUP(M267,Tableau3[],2,FALSE),0),
         IFERROR(VLOOKUP(N267,Tableau3[],2,FALSE),0)
      )
   )
)</f>
        <v>288.77</v>
      </c>
      <c r="S267" s="16">
        <f>IF(AND(M267="",N267=""),"",
   IF(AND(M267&lt;&gt;"",N267&lt;&gt;""),
      IFERROR(VLOOKUP(M267,Tableau6[],2,FALSE),0) + IFERROR(VLOOKUP(N267,Tableau6[],2,FALSE),0),
      IF(M267&lt;&gt;"",
         IFERROR(VLOOKUP(M267,Tableau6[],2,FALSE),0),
         IFERROR(VLOOKUP(N267,Tableau6[],2,FALSE),0)
      )
   )
)</f>
        <v>173.26</v>
      </c>
    </row>
    <row r="268" spans="1:19">
      <c r="A268" s="18" t="s">
        <v>19</v>
      </c>
      <c r="B268" s="18" t="s">
        <v>51</v>
      </c>
      <c r="C268" s="18" t="s">
        <v>21</v>
      </c>
      <c r="D268" s="17" t="s">
        <v>97</v>
      </c>
      <c r="E268" s="10" t="str">
        <f xml:space="preserve"> VLOOKUP(D268,Tableau4[],2,FALSE)</f>
        <v>Alan PANTOJA</v>
      </c>
      <c r="F268" s="18" t="s">
        <v>304</v>
      </c>
      <c r="G268" s="18" t="s">
        <v>860</v>
      </c>
      <c r="H268" s="19">
        <v>45779.724305555559</v>
      </c>
      <c r="I268" s="19">
        <v>45784.407638888886</v>
      </c>
      <c r="J268" s="18" t="s">
        <v>861</v>
      </c>
      <c r="K268" s="18" t="s">
        <v>862</v>
      </c>
      <c r="L268" s="18" t="s">
        <v>36</v>
      </c>
      <c r="M268" s="18" t="s">
        <v>48</v>
      </c>
      <c r="N268" s="18" t="s">
        <v>77</v>
      </c>
      <c r="O268" s="18" t="s">
        <v>30</v>
      </c>
      <c r="P268" s="18" t="s">
        <v>31</v>
      </c>
      <c r="Q268" s="18" t="s">
        <v>29</v>
      </c>
      <c r="R268" s="12">
        <f>IF(AND(M268="",N268=""),"",
   IF(AND(M268&lt;&gt;"",N268&lt;&gt;""),
      IFERROR(VLOOKUP(M268,Tableau3[],2,FALSE),0) + IFERROR(VLOOKUP(N268,Tableau3[],2,FALSE),0),
      IF(M268&lt;&gt;"",
         IFERROR(VLOOKUP(M268,Tableau3[],2,FALSE),0),
         IFERROR(VLOOKUP(N268,Tableau3[],2,FALSE),0)
      )
   )
)</f>
        <v>462.96999999999997</v>
      </c>
      <c r="S268" s="12">
        <f>IF(AND(M268="",N268=""),"",
   IF(AND(M268&lt;&gt;"",N268&lt;&gt;""),
      IFERROR(VLOOKUP(M268,Tableau6[],2,FALSE),0) + IFERROR(VLOOKUP(N268,Tableau6[],2,FALSE),0),
      IF(M268&lt;&gt;"",
         IFERROR(VLOOKUP(M268,Tableau6[],2,FALSE),0),
         IFERROR(VLOOKUP(N268,Tableau6[],2,FALSE),0)
      )
   )
)</f>
        <v>277.77999999999997</v>
      </c>
    </row>
    <row r="269" spans="1:19">
      <c r="A269" s="14" t="s">
        <v>19</v>
      </c>
      <c r="B269" s="14" t="s">
        <v>20</v>
      </c>
      <c r="C269" s="14" t="s">
        <v>21</v>
      </c>
      <c r="D269" s="13" t="s">
        <v>97</v>
      </c>
      <c r="E269" s="10" t="str">
        <f xml:space="preserve"> VLOOKUP(D269,Tableau4[],2,FALSE)</f>
        <v>Alan PANTOJA</v>
      </c>
      <c r="F269" s="14" t="s">
        <v>23</v>
      </c>
      <c r="G269" s="14" t="s">
        <v>863</v>
      </c>
      <c r="H269" s="15">
        <v>45778.000694444447</v>
      </c>
      <c r="I269" s="15">
        <v>45779.276388888888</v>
      </c>
      <c r="J269" s="14" t="s">
        <v>864</v>
      </c>
      <c r="K269" s="14" t="s">
        <v>865</v>
      </c>
      <c r="L269" s="14" t="s">
        <v>36</v>
      </c>
      <c r="M269" s="14" t="s">
        <v>91</v>
      </c>
      <c r="N269" s="14" t="s">
        <v>141</v>
      </c>
      <c r="O269" s="14" t="s">
        <v>30</v>
      </c>
      <c r="P269" s="14" t="s">
        <v>31</v>
      </c>
      <c r="Q269" s="14" t="s">
        <v>29</v>
      </c>
      <c r="R269" s="16">
        <f>IF(AND(M269="",N269=""),"",
   IF(AND(M269&lt;&gt;"",N269&lt;&gt;""),
      IFERROR(VLOOKUP(M269,Tableau3[],2,FALSE),0) + IFERROR(VLOOKUP(N269,Tableau3[],2,FALSE),0),
      IF(M269&lt;&gt;"",
         IFERROR(VLOOKUP(M269,Tableau3[],2,FALSE),0),
         IFERROR(VLOOKUP(N269,Tableau3[],2,FALSE),0)
      )
   )
)</f>
        <v>574.40000000000009</v>
      </c>
      <c r="S269" s="16">
        <f>IF(AND(M269="",N269=""),"",
   IF(AND(M269&lt;&gt;"",N269&lt;&gt;""),
      IFERROR(VLOOKUP(M269,Tableau6[],2,FALSE),0) + IFERROR(VLOOKUP(N269,Tableau6[],2,FALSE),0),
      IF(M269&lt;&gt;"",
         IFERROR(VLOOKUP(M269,Tableau6[],2,FALSE),0),
         IFERROR(VLOOKUP(N269,Tableau6[],2,FALSE),0)
      )
   )
)</f>
        <v>344.64</v>
      </c>
    </row>
    <row r="270" spans="1:19">
      <c r="A270" s="18" t="s">
        <v>19</v>
      </c>
      <c r="B270" s="18" t="s">
        <v>20</v>
      </c>
      <c r="C270" s="18" t="s">
        <v>21</v>
      </c>
      <c r="D270" s="17" t="s">
        <v>97</v>
      </c>
      <c r="E270" s="10" t="str">
        <f xml:space="preserve"> VLOOKUP(D270,Tableau4[],2,FALSE)</f>
        <v>Alan PANTOJA</v>
      </c>
      <c r="F270" s="18" t="s">
        <v>23</v>
      </c>
      <c r="G270" s="18" t="s">
        <v>866</v>
      </c>
      <c r="H270" s="19">
        <v>45779.724999999999</v>
      </c>
      <c r="I270" s="19">
        <v>45782.359027777777</v>
      </c>
      <c r="J270" s="18" t="s">
        <v>867</v>
      </c>
      <c r="K270" s="18" t="s">
        <v>868</v>
      </c>
      <c r="L270" s="18" t="s">
        <v>29</v>
      </c>
      <c r="M270" s="18" t="s">
        <v>29</v>
      </c>
      <c r="N270" s="18" t="s">
        <v>29</v>
      </c>
      <c r="O270" s="18" t="s">
        <v>274</v>
      </c>
      <c r="P270" s="18" t="s">
        <v>31</v>
      </c>
      <c r="Q270" s="18" t="s">
        <v>29</v>
      </c>
      <c r="R270" s="12" t="str">
        <f>IF(AND(M270="",N270=""),"",
   IF(AND(M270&lt;&gt;"",N270&lt;&gt;""),
      IFERROR(VLOOKUP(M270,Tableau3[],2,FALSE),0) + IFERROR(VLOOKUP(N270,Tableau3[],2,FALSE),0),
      IF(M270&lt;&gt;"",
         IFERROR(VLOOKUP(M270,Tableau3[],2,FALSE),0),
         IFERROR(VLOOKUP(N270,Tableau3[],2,FALSE),0)
      )
   )
)</f>
        <v/>
      </c>
      <c r="S270" s="12" t="str">
        <f>IF(AND(M270="",N270=""),"",
   IF(AND(M270&lt;&gt;"",N270&lt;&gt;""),
      IFERROR(VLOOKUP(M270,Tableau6[],2,FALSE),0) + IFERROR(VLOOKUP(N270,Tableau6[],2,FALSE),0),
      IF(M270&lt;&gt;"",
         IFERROR(VLOOKUP(M270,Tableau6[],2,FALSE),0),
         IFERROR(VLOOKUP(N270,Tableau6[],2,FALSE),0)
      )
   )
)</f>
        <v/>
      </c>
    </row>
    <row r="271" spans="1:19">
      <c r="A271" s="14" t="s">
        <v>19</v>
      </c>
      <c r="B271" s="14" t="s">
        <v>20</v>
      </c>
      <c r="C271" s="14" t="s">
        <v>21</v>
      </c>
      <c r="D271" s="13" t="s">
        <v>97</v>
      </c>
      <c r="E271" s="10" t="str">
        <f xml:space="preserve"> VLOOKUP(D271,Tableau4[],2,FALSE)</f>
        <v>Alan PANTOJA</v>
      </c>
      <c r="F271" s="14" t="s">
        <v>23</v>
      </c>
      <c r="G271" s="14" t="s">
        <v>869</v>
      </c>
      <c r="H271" s="15">
        <v>45777.97152777778</v>
      </c>
      <c r="I271" s="15">
        <v>45779.82708333333</v>
      </c>
      <c r="J271" s="14" t="s">
        <v>870</v>
      </c>
      <c r="K271" s="14" t="s">
        <v>871</v>
      </c>
      <c r="L271" s="14" t="s">
        <v>36</v>
      </c>
      <c r="M271" s="14" t="s">
        <v>29</v>
      </c>
      <c r="N271" s="14" t="s">
        <v>29</v>
      </c>
      <c r="O271" s="14" t="s">
        <v>30</v>
      </c>
      <c r="P271" s="14" t="s">
        <v>31</v>
      </c>
      <c r="Q271" s="14" t="s">
        <v>29</v>
      </c>
      <c r="R271" s="16" t="str">
        <f>IF(AND(M271="",N271=""),"",
   IF(AND(M271&lt;&gt;"",N271&lt;&gt;""),
      IFERROR(VLOOKUP(M271,Tableau3[],2,FALSE),0) + IFERROR(VLOOKUP(N271,Tableau3[],2,FALSE),0),
      IF(M271&lt;&gt;"",
         IFERROR(VLOOKUP(M271,Tableau3[],2,FALSE),0),
         IFERROR(VLOOKUP(N271,Tableau3[],2,FALSE),0)
      )
   )
)</f>
        <v/>
      </c>
      <c r="S271" s="16" t="str">
        <f>IF(AND(M271="",N271=""),"",
   IF(AND(M271&lt;&gt;"",N271&lt;&gt;""),
      IFERROR(VLOOKUP(M271,Tableau6[],2,FALSE),0) + IFERROR(VLOOKUP(N271,Tableau6[],2,FALSE),0),
      IF(M271&lt;&gt;"",
         IFERROR(VLOOKUP(M271,Tableau6[],2,FALSE),0),
         IFERROR(VLOOKUP(N271,Tableau6[],2,FALSE),0)
      )
   )
)</f>
        <v/>
      </c>
    </row>
    <row r="272" spans="1:19">
      <c r="A272" s="18" t="s">
        <v>19</v>
      </c>
      <c r="B272" s="18" t="s">
        <v>20</v>
      </c>
      <c r="C272" s="18" t="s">
        <v>21</v>
      </c>
      <c r="D272" s="17" t="s">
        <v>97</v>
      </c>
      <c r="E272" s="10" t="str">
        <f xml:space="preserve"> VLOOKUP(D272,Tableau4[],2,FALSE)</f>
        <v>Alan PANTOJA</v>
      </c>
      <c r="F272" s="18" t="s">
        <v>23</v>
      </c>
      <c r="G272" s="18" t="s">
        <v>872</v>
      </c>
      <c r="H272" s="19">
        <v>45791.904166666667</v>
      </c>
      <c r="I272" s="19">
        <v>45793.081250000003</v>
      </c>
      <c r="J272" s="18" t="s">
        <v>873</v>
      </c>
      <c r="K272" s="18" t="s">
        <v>874</v>
      </c>
      <c r="L272" s="18" t="s">
        <v>27</v>
      </c>
      <c r="M272" s="18" t="s">
        <v>28</v>
      </c>
      <c r="N272" s="18" t="s">
        <v>29</v>
      </c>
      <c r="O272" s="18" t="s">
        <v>30</v>
      </c>
      <c r="P272" s="18" t="s">
        <v>31</v>
      </c>
      <c r="Q272" s="18" t="s">
        <v>29</v>
      </c>
      <c r="R272" s="12">
        <f>IF(AND(M272="",N272=""),"",
   IF(AND(M272&lt;&gt;"",N272&lt;&gt;""),
      IFERROR(VLOOKUP(M272,Tableau3[],2,FALSE),0) + IFERROR(VLOOKUP(N272,Tableau3[],2,FALSE),0),
      IF(M272&lt;&gt;"",
         IFERROR(VLOOKUP(M272,Tableau3[],2,FALSE),0),
         IFERROR(VLOOKUP(N272,Tableau3[],2,FALSE),0)
      )
   )
)</f>
        <v>84.4</v>
      </c>
      <c r="S272" s="12">
        <f>IF(AND(M272="",N272=""),"",
   IF(AND(M272&lt;&gt;"",N272&lt;&gt;""),
      IFERROR(VLOOKUP(M272,Tableau6[],2,FALSE),0) + IFERROR(VLOOKUP(N272,Tableau6[],2,FALSE),0),
      IF(M272&lt;&gt;"",
         IFERROR(VLOOKUP(M272,Tableau6[],2,FALSE),0),
         IFERROR(VLOOKUP(N272,Tableau6[],2,FALSE),0)
      )
   )
)</f>
        <v>50.64</v>
      </c>
    </row>
    <row r="273" spans="1:19">
      <c r="A273" s="14" t="s">
        <v>19</v>
      </c>
      <c r="B273" s="14" t="s">
        <v>20</v>
      </c>
      <c r="C273" s="14" t="s">
        <v>21</v>
      </c>
      <c r="D273" s="13" t="s">
        <v>97</v>
      </c>
      <c r="E273" s="10" t="str">
        <f xml:space="preserve"> VLOOKUP(D273,Tableau4[],2,FALSE)</f>
        <v>Alan PANTOJA</v>
      </c>
      <c r="F273" s="14" t="s">
        <v>23</v>
      </c>
      <c r="G273" s="14" t="s">
        <v>875</v>
      </c>
      <c r="H273" s="15">
        <v>45777.622916666667</v>
      </c>
      <c r="I273" s="15">
        <v>45779.734722222223</v>
      </c>
      <c r="J273" s="14" t="s">
        <v>876</v>
      </c>
      <c r="K273" s="14" t="s">
        <v>877</v>
      </c>
      <c r="L273" s="14" t="s">
        <v>36</v>
      </c>
      <c r="M273" s="14" t="s">
        <v>103</v>
      </c>
      <c r="N273" s="14" t="s">
        <v>77</v>
      </c>
      <c r="O273" s="14" t="s">
        <v>30</v>
      </c>
      <c r="P273" s="14" t="s">
        <v>31</v>
      </c>
      <c r="Q273" s="14" t="s">
        <v>29</v>
      </c>
      <c r="R273" s="16">
        <f>IF(AND(M273="",N273=""),"",
   IF(AND(M273&lt;&gt;"",N273&lt;&gt;""),
      IFERROR(VLOOKUP(M273,Tableau3[],2,FALSE),0) + IFERROR(VLOOKUP(N273,Tableau3[],2,FALSE),0),
      IF(M273&lt;&gt;"",
         IFERROR(VLOOKUP(M273,Tableau3[],2,FALSE),0),
         IFERROR(VLOOKUP(N273,Tableau3[],2,FALSE),0)
      )
   )
)</f>
        <v>350.32</v>
      </c>
      <c r="S273" s="16">
        <f>IF(AND(M273="",N273=""),"",
   IF(AND(M273&lt;&gt;"",N273&lt;&gt;""),
      IFERROR(VLOOKUP(M273,Tableau6[],2,FALSE),0) + IFERROR(VLOOKUP(N273,Tableau6[],2,FALSE),0),
      IF(M273&lt;&gt;"",
         IFERROR(VLOOKUP(M273,Tableau6[],2,FALSE),0),
         IFERROR(VLOOKUP(N273,Tableau6[],2,FALSE),0)
      )
   )
)</f>
        <v>210.19</v>
      </c>
    </row>
    <row r="274" spans="1:19">
      <c r="A274" s="18" t="s">
        <v>19</v>
      </c>
      <c r="B274" s="18" t="s">
        <v>20</v>
      </c>
      <c r="C274" s="18" t="s">
        <v>21</v>
      </c>
      <c r="D274" s="17" t="s">
        <v>97</v>
      </c>
      <c r="E274" s="10" t="str">
        <f xml:space="preserve"> VLOOKUP(D274,Tableau4[],2,FALSE)</f>
        <v>Alan PANTOJA</v>
      </c>
      <c r="F274" s="18" t="s">
        <v>23</v>
      </c>
      <c r="G274" s="18" t="s">
        <v>878</v>
      </c>
      <c r="H274" s="19">
        <v>45779.791666666664</v>
      </c>
      <c r="I274" s="19">
        <v>45784.433333333334</v>
      </c>
      <c r="J274" s="18" t="s">
        <v>879</v>
      </c>
      <c r="K274" s="18" t="s">
        <v>880</v>
      </c>
      <c r="L274" s="18" t="s">
        <v>59</v>
      </c>
      <c r="M274" s="18" t="s">
        <v>29</v>
      </c>
      <c r="N274" s="18" t="s">
        <v>29</v>
      </c>
      <c r="O274" s="18" t="s">
        <v>274</v>
      </c>
      <c r="P274" s="18" t="s">
        <v>31</v>
      </c>
      <c r="Q274" s="18" t="s">
        <v>29</v>
      </c>
      <c r="R274" s="12" t="str">
        <f>IF(AND(M274="",N274=""),"",
   IF(AND(M274&lt;&gt;"",N274&lt;&gt;""),
      IFERROR(VLOOKUP(M274,Tableau3[],2,FALSE),0) + IFERROR(VLOOKUP(N274,Tableau3[],2,FALSE),0),
      IF(M274&lt;&gt;"",
         IFERROR(VLOOKUP(M274,Tableau3[],2,FALSE),0),
         IFERROR(VLOOKUP(N274,Tableau3[],2,FALSE),0)
      )
   )
)</f>
        <v/>
      </c>
      <c r="S274" s="12" t="str">
        <f>IF(AND(M274="",N274=""),"",
   IF(AND(M274&lt;&gt;"",N274&lt;&gt;""),
      IFERROR(VLOOKUP(M274,Tableau6[],2,FALSE),0) + IFERROR(VLOOKUP(N274,Tableau6[],2,FALSE),0),
      IF(M274&lt;&gt;"",
         IFERROR(VLOOKUP(M274,Tableau6[],2,FALSE),0),
         IFERROR(VLOOKUP(N274,Tableau6[],2,FALSE),0)
      )
   )
)</f>
        <v/>
      </c>
    </row>
    <row r="275" spans="1:19">
      <c r="A275" s="14" t="s">
        <v>19</v>
      </c>
      <c r="B275" s="14" t="s">
        <v>20</v>
      </c>
      <c r="C275" s="14" t="s">
        <v>21</v>
      </c>
      <c r="D275" s="13" t="s">
        <v>97</v>
      </c>
      <c r="E275" s="10" t="str">
        <f xml:space="preserve"> VLOOKUP(D275,Tableau4[],2,FALSE)</f>
        <v>Alan PANTOJA</v>
      </c>
      <c r="F275" s="14" t="s">
        <v>23</v>
      </c>
      <c r="G275" s="14" t="s">
        <v>881</v>
      </c>
      <c r="H275" s="15">
        <v>45777.988888888889</v>
      </c>
      <c r="I275" s="15">
        <v>45779.95208333333</v>
      </c>
      <c r="J275" s="14" t="s">
        <v>882</v>
      </c>
      <c r="K275" s="14" t="s">
        <v>883</v>
      </c>
      <c r="L275" s="14" t="s">
        <v>27</v>
      </c>
      <c r="M275" s="14" t="s">
        <v>28</v>
      </c>
      <c r="N275" s="14" t="s">
        <v>29</v>
      </c>
      <c r="O275" s="14" t="s">
        <v>30</v>
      </c>
      <c r="P275" s="14" t="s">
        <v>31</v>
      </c>
      <c r="Q275" s="14" t="s">
        <v>29</v>
      </c>
      <c r="R275" s="16">
        <f>IF(AND(M275="",N275=""),"",
   IF(AND(M275&lt;&gt;"",N275&lt;&gt;""),
      IFERROR(VLOOKUP(M275,Tableau3[],2,FALSE),0) + IFERROR(VLOOKUP(N275,Tableau3[],2,FALSE),0),
      IF(M275&lt;&gt;"",
         IFERROR(VLOOKUP(M275,Tableau3[],2,FALSE),0),
         IFERROR(VLOOKUP(N275,Tableau3[],2,FALSE),0)
      )
   )
)</f>
        <v>84.4</v>
      </c>
      <c r="S275" s="16">
        <f>IF(AND(M275="",N275=""),"",
   IF(AND(M275&lt;&gt;"",N275&lt;&gt;""),
      IFERROR(VLOOKUP(M275,Tableau6[],2,FALSE),0) + IFERROR(VLOOKUP(N275,Tableau6[],2,FALSE),0),
      IF(M275&lt;&gt;"",
         IFERROR(VLOOKUP(M275,Tableau6[],2,FALSE),0),
         IFERROR(VLOOKUP(N275,Tableau6[],2,FALSE),0)
      )
   )
)</f>
        <v>50.64</v>
      </c>
    </row>
    <row r="276" spans="1:19">
      <c r="A276" s="18" t="s">
        <v>19</v>
      </c>
      <c r="B276" s="18" t="s">
        <v>20</v>
      </c>
      <c r="C276" s="18" t="s">
        <v>21</v>
      </c>
      <c r="D276" s="17" t="s">
        <v>97</v>
      </c>
      <c r="E276" s="10" t="str">
        <f xml:space="preserve"> VLOOKUP(D276,Tableau4[],2,FALSE)</f>
        <v>Alan PANTOJA</v>
      </c>
      <c r="F276" s="18" t="s">
        <v>23</v>
      </c>
      <c r="G276" s="18" t="s">
        <v>884</v>
      </c>
      <c r="H276" s="19">
        <v>45777.623611111114</v>
      </c>
      <c r="I276" s="19">
        <v>45778.017361111109</v>
      </c>
      <c r="J276" s="18" t="s">
        <v>885</v>
      </c>
      <c r="K276" s="18" t="s">
        <v>886</v>
      </c>
      <c r="L276" s="18" t="s">
        <v>36</v>
      </c>
      <c r="M276" s="18" t="s">
        <v>48</v>
      </c>
      <c r="N276" s="18" t="s">
        <v>29</v>
      </c>
      <c r="O276" s="18" t="s">
        <v>30</v>
      </c>
      <c r="P276" s="18" t="s">
        <v>31</v>
      </c>
      <c r="Q276" s="18" t="s">
        <v>29</v>
      </c>
      <c r="R276" s="12">
        <f>IF(AND(M276="",N276=""),"",
   IF(AND(M276&lt;&gt;"",N276&lt;&gt;""),
      IFERROR(VLOOKUP(M276,Tableau3[],2,FALSE),0) + IFERROR(VLOOKUP(N276,Tableau3[],2,FALSE),0),
      IF(M276&lt;&gt;"",
         IFERROR(VLOOKUP(M276,Tableau3[],2,FALSE),0),
         IFERROR(VLOOKUP(N276,Tableau3[],2,FALSE),0)
      )
   )
)</f>
        <v>288.77</v>
      </c>
      <c r="S276" s="12">
        <f>IF(AND(M276="",N276=""),"",
   IF(AND(M276&lt;&gt;"",N276&lt;&gt;""),
      IFERROR(VLOOKUP(M276,Tableau6[],2,FALSE),0) + IFERROR(VLOOKUP(N276,Tableau6[],2,FALSE),0),
      IF(M276&lt;&gt;"",
         IFERROR(VLOOKUP(M276,Tableau6[],2,FALSE),0),
         IFERROR(VLOOKUP(N276,Tableau6[],2,FALSE),0)
      )
   )
)</f>
        <v>173.26</v>
      </c>
    </row>
    <row r="277" spans="1:19">
      <c r="A277" s="14" t="s">
        <v>19</v>
      </c>
      <c r="B277" s="14" t="s">
        <v>20</v>
      </c>
      <c r="C277" s="14" t="s">
        <v>21</v>
      </c>
      <c r="D277" s="13" t="s">
        <v>97</v>
      </c>
      <c r="E277" s="10" t="str">
        <f xml:space="preserve"> VLOOKUP(D277,Tableau4[],2,FALSE)</f>
        <v>Alan PANTOJA</v>
      </c>
      <c r="F277" s="14" t="s">
        <v>23</v>
      </c>
      <c r="G277" s="14" t="s">
        <v>887</v>
      </c>
      <c r="H277" s="15">
        <v>45779.726388888892</v>
      </c>
      <c r="I277" s="15">
        <v>45782.634722222225</v>
      </c>
      <c r="J277" s="14" t="s">
        <v>888</v>
      </c>
      <c r="K277" s="14" t="s">
        <v>889</v>
      </c>
      <c r="L277" s="14" t="s">
        <v>27</v>
      </c>
      <c r="M277" s="14" t="s">
        <v>64</v>
      </c>
      <c r="N277" s="14" t="s">
        <v>29</v>
      </c>
      <c r="O277" s="14" t="s">
        <v>30</v>
      </c>
      <c r="P277" s="14" t="s">
        <v>31</v>
      </c>
      <c r="Q277" s="14" t="s">
        <v>29</v>
      </c>
      <c r="R277" s="16">
        <f>IF(AND(M277="",N277=""),"",
   IF(AND(M277&lt;&gt;"",N277&lt;&gt;""),
      IFERROR(VLOOKUP(M277,Tableau3[],2,FALSE),0) + IFERROR(VLOOKUP(N277,Tableau3[],2,FALSE),0),
      IF(M277&lt;&gt;"",
         IFERROR(VLOOKUP(M277,Tableau3[],2,FALSE),0),
         IFERROR(VLOOKUP(N277,Tableau3[],2,FALSE),0)
      )
   )
)</f>
        <v>169.5</v>
      </c>
      <c r="S277" s="16">
        <f>IF(AND(M277="",N277=""),"",
   IF(AND(M277&lt;&gt;"",N277&lt;&gt;""),
      IFERROR(VLOOKUP(M277,Tableau6[],2,FALSE),0) + IFERROR(VLOOKUP(N277,Tableau6[],2,FALSE),0),
      IF(M277&lt;&gt;"",
         IFERROR(VLOOKUP(M277,Tableau6[],2,FALSE),0),
         IFERROR(VLOOKUP(N277,Tableau6[],2,FALSE),0)
      )
   )
)</f>
        <v>101.7</v>
      </c>
    </row>
    <row r="278" spans="1:19">
      <c r="A278" s="18" t="s">
        <v>19</v>
      </c>
      <c r="B278" s="18" t="s">
        <v>20</v>
      </c>
      <c r="C278" s="18" t="s">
        <v>21</v>
      </c>
      <c r="D278" s="17" t="s">
        <v>97</v>
      </c>
      <c r="E278" s="10" t="str">
        <f xml:space="preserve"> VLOOKUP(D278,Tableau4[],2,FALSE)</f>
        <v>Alan PANTOJA</v>
      </c>
      <c r="F278" s="18" t="s">
        <v>23</v>
      </c>
      <c r="G278" s="18" t="s">
        <v>890</v>
      </c>
      <c r="H278" s="19">
        <v>45777.839583333334</v>
      </c>
      <c r="I278" s="19">
        <v>45779.917361111111</v>
      </c>
      <c r="J278" s="18" t="s">
        <v>891</v>
      </c>
      <c r="K278" s="18" t="s">
        <v>892</v>
      </c>
      <c r="L278" s="18" t="s">
        <v>36</v>
      </c>
      <c r="M278" s="18" t="s">
        <v>48</v>
      </c>
      <c r="N278" s="18" t="s">
        <v>29</v>
      </c>
      <c r="O278" s="18" t="s">
        <v>30</v>
      </c>
      <c r="P278" s="18" t="s">
        <v>31</v>
      </c>
      <c r="Q278" s="18" t="s">
        <v>29</v>
      </c>
      <c r="R278" s="12">
        <f>IF(AND(M278="",N278=""),"",
   IF(AND(M278&lt;&gt;"",N278&lt;&gt;""),
      IFERROR(VLOOKUP(M278,Tableau3[],2,FALSE),0) + IFERROR(VLOOKUP(N278,Tableau3[],2,FALSE),0),
      IF(M278&lt;&gt;"",
         IFERROR(VLOOKUP(M278,Tableau3[],2,FALSE),0),
         IFERROR(VLOOKUP(N278,Tableau3[],2,FALSE),0)
      )
   )
)</f>
        <v>288.77</v>
      </c>
      <c r="S278" s="12">
        <f>IF(AND(M278="",N278=""),"",
   IF(AND(M278&lt;&gt;"",N278&lt;&gt;""),
      IFERROR(VLOOKUP(M278,Tableau6[],2,FALSE),0) + IFERROR(VLOOKUP(N278,Tableau6[],2,FALSE),0),
      IF(M278&lt;&gt;"",
         IFERROR(VLOOKUP(M278,Tableau6[],2,FALSE),0),
         IFERROR(VLOOKUP(N278,Tableau6[],2,FALSE),0)
      )
   )
)</f>
        <v>173.26</v>
      </c>
    </row>
    <row r="279" spans="1:19">
      <c r="A279" s="14" t="s">
        <v>19</v>
      </c>
      <c r="B279" s="14" t="s">
        <v>51</v>
      </c>
      <c r="C279" s="14" t="s">
        <v>21</v>
      </c>
      <c r="D279" s="13" t="s">
        <v>97</v>
      </c>
      <c r="E279" s="10" t="str">
        <f xml:space="preserve"> VLOOKUP(D279,Tableau4[],2,FALSE)</f>
        <v>Alan PANTOJA</v>
      </c>
      <c r="F279" s="14" t="s">
        <v>209</v>
      </c>
      <c r="G279" s="14" t="s">
        <v>893</v>
      </c>
      <c r="H279" s="15">
        <v>45790.704861111109</v>
      </c>
      <c r="I279" s="15">
        <v>45800.4</v>
      </c>
      <c r="J279" s="14" t="s">
        <v>894</v>
      </c>
      <c r="K279" s="14" t="s">
        <v>895</v>
      </c>
      <c r="L279" s="14"/>
      <c r="M279" s="14" t="s">
        <v>29</v>
      </c>
      <c r="N279" s="14" t="s">
        <v>29</v>
      </c>
      <c r="O279" s="14" t="s">
        <v>288</v>
      </c>
      <c r="P279" s="14" t="s">
        <v>31</v>
      </c>
      <c r="Q279" s="14" t="s">
        <v>29</v>
      </c>
      <c r="R279" s="16" t="str">
        <f>IF(AND(M279="",N279=""),"",
   IF(AND(M279&lt;&gt;"",N279&lt;&gt;""),
      IFERROR(VLOOKUP(M279,Tableau3[],2,FALSE),0) + IFERROR(VLOOKUP(N279,Tableau3[],2,FALSE),0),
      IF(M279&lt;&gt;"",
         IFERROR(VLOOKUP(M279,Tableau3[],2,FALSE),0),
         IFERROR(VLOOKUP(N279,Tableau3[],2,FALSE),0)
      )
   )
)</f>
        <v/>
      </c>
      <c r="S279" s="16" t="str">
        <f>IF(AND(M279="",N279=""),"",
   IF(AND(M279&lt;&gt;"",N279&lt;&gt;""),
      IFERROR(VLOOKUP(M279,Tableau6[],2,FALSE),0) + IFERROR(VLOOKUP(N279,Tableau6[],2,FALSE),0),
      IF(M279&lt;&gt;"",
         IFERROR(VLOOKUP(M279,Tableau6[],2,FALSE),0),
         IFERROR(VLOOKUP(N279,Tableau6[],2,FALSE),0)
      )
   )
)</f>
        <v/>
      </c>
    </row>
    <row r="280" spans="1:19">
      <c r="A280" s="18" t="s">
        <v>19</v>
      </c>
      <c r="B280" s="18" t="s">
        <v>20</v>
      </c>
      <c r="C280" s="18" t="s">
        <v>21</v>
      </c>
      <c r="D280" s="17" t="s">
        <v>97</v>
      </c>
      <c r="E280" s="10" t="str">
        <f xml:space="preserve"> VLOOKUP(D280,Tableau4[],2,FALSE)</f>
        <v>Alan PANTOJA</v>
      </c>
      <c r="F280" s="18" t="s">
        <v>23</v>
      </c>
      <c r="G280" s="18" t="s">
        <v>896</v>
      </c>
      <c r="H280" s="19">
        <v>45777.839583333334</v>
      </c>
      <c r="I280" s="19">
        <v>45779.813888888886</v>
      </c>
      <c r="J280" s="18" t="s">
        <v>897</v>
      </c>
      <c r="K280" s="18" t="s">
        <v>898</v>
      </c>
      <c r="L280" s="18" t="s">
        <v>36</v>
      </c>
      <c r="M280" s="18" t="s">
        <v>48</v>
      </c>
      <c r="N280" s="18" t="s">
        <v>77</v>
      </c>
      <c r="O280" s="18" t="s">
        <v>30</v>
      </c>
      <c r="P280" s="18" t="s">
        <v>31</v>
      </c>
      <c r="Q280" s="18" t="s">
        <v>29</v>
      </c>
      <c r="R280" s="12">
        <f>IF(AND(M280="",N280=""),"",
   IF(AND(M280&lt;&gt;"",N280&lt;&gt;""),
      IFERROR(VLOOKUP(M280,Tableau3[],2,FALSE),0) + IFERROR(VLOOKUP(N280,Tableau3[],2,FALSE),0),
      IF(M280&lt;&gt;"",
         IFERROR(VLOOKUP(M280,Tableau3[],2,FALSE),0),
         IFERROR(VLOOKUP(N280,Tableau3[],2,FALSE),0)
      )
   )
)</f>
        <v>462.96999999999997</v>
      </c>
      <c r="S280" s="12">
        <f>IF(AND(M280="",N280=""),"",
   IF(AND(M280&lt;&gt;"",N280&lt;&gt;""),
      IFERROR(VLOOKUP(M280,Tableau6[],2,FALSE),0) + IFERROR(VLOOKUP(N280,Tableau6[],2,FALSE),0),
      IF(M280&lt;&gt;"",
         IFERROR(VLOOKUP(M280,Tableau6[],2,FALSE),0),
         IFERROR(VLOOKUP(N280,Tableau6[],2,FALSE),0)
      )
   )
)</f>
        <v>277.77999999999997</v>
      </c>
    </row>
    <row r="281" spans="1:19">
      <c r="A281" s="14" t="s">
        <v>19</v>
      </c>
      <c r="B281" s="14" t="s">
        <v>51</v>
      </c>
      <c r="C281" s="14" t="s">
        <v>21</v>
      </c>
      <c r="D281" s="13" t="s">
        <v>97</v>
      </c>
      <c r="E281" s="10" t="str">
        <f xml:space="preserve"> VLOOKUP(D281,Tableau4[],2,FALSE)</f>
        <v>Alan PANTOJA</v>
      </c>
      <c r="F281" s="14" t="s">
        <v>209</v>
      </c>
      <c r="G281" s="14" t="s">
        <v>899</v>
      </c>
      <c r="H281" s="15">
        <v>45777.999305555553</v>
      </c>
      <c r="I281" s="15">
        <v>45778.040972222225</v>
      </c>
      <c r="J281" s="14" t="s">
        <v>900</v>
      </c>
      <c r="K281" s="14" t="s">
        <v>901</v>
      </c>
      <c r="L281" s="14"/>
      <c r="M281" s="14" t="s">
        <v>29</v>
      </c>
      <c r="N281" s="14" t="s">
        <v>29</v>
      </c>
      <c r="O281" s="14" t="s">
        <v>603</v>
      </c>
      <c r="P281" s="14" t="s">
        <v>31</v>
      </c>
      <c r="Q281" s="14" t="s">
        <v>29</v>
      </c>
      <c r="R281" s="16" t="str">
        <f>IF(AND(M281="",N281=""),"",
   IF(AND(M281&lt;&gt;"",N281&lt;&gt;""),
      IFERROR(VLOOKUP(M281,Tableau3[],2,FALSE),0) + IFERROR(VLOOKUP(N281,Tableau3[],2,FALSE),0),
      IF(M281&lt;&gt;"",
         IFERROR(VLOOKUP(M281,Tableau3[],2,FALSE),0),
         IFERROR(VLOOKUP(N281,Tableau3[],2,FALSE),0)
      )
   )
)</f>
        <v/>
      </c>
      <c r="S281" s="16" t="str">
        <f>IF(AND(M281="",N281=""),"",
   IF(AND(M281&lt;&gt;"",N281&lt;&gt;""),
      IFERROR(VLOOKUP(M281,Tableau6[],2,FALSE),0) + IFERROR(VLOOKUP(N281,Tableau6[],2,FALSE),0),
      IF(M281&lt;&gt;"",
         IFERROR(VLOOKUP(M281,Tableau6[],2,FALSE),0),
         IFERROR(VLOOKUP(N281,Tableau6[],2,FALSE),0)
      )
   )
)</f>
        <v/>
      </c>
    </row>
    <row r="282" spans="1:19">
      <c r="A282" s="18" t="s">
        <v>19</v>
      </c>
      <c r="B282" s="18" t="s">
        <v>20</v>
      </c>
      <c r="C282" s="18" t="s">
        <v>21</v>
      </c>
      <c r="D282" s="17" t="s">
        <v>97</v>
      </c>
      <c r="E282" s="10" t="str">
        <f xml:space="preserve"> VLOOKUP(D282,Tableau4[],2,FALSE)</f>
        <v>Alan PANTOJA</v>
      </c>
      <c r="F282" s="18" t="s">
        <v>23</v>
      </c>
      <c r="G282" s="18" t="s">
        <v>902</v>
      </c>
      <c r="H282" s="19">
        <v>45796.692361111112</v>
      </c>
      <c r="I282" s="19">
        <v>45800.4</v>
      </c>
      <c r="J282" s="18" t="s">
        <v>903</v>
      </c>
      <c r="K282" s="18" t="s">
        <v>904</v>
      </c>
      <c r="L282" s="18" t="s">
        <v>59</v>
      </c>
      <c r="M282" s="18" t="s">
        <v>29</v>
      </c>
      <c r="N282" s="18" t="s">
        <v>29</v>
      </c>
      <c r="O282" s="18" t="s">
        <v>150</v>
      </c>
      <c r="P282" s="18" t="s">
        <v>31</v>
      </c>
      <c r="Q282" s="18" t="s">
        <v>29</v>
      </c>
      <c r="R282" s="12" t="str">
        <f>IF(AND(M282="",N282=""),"",
   IF(AND(M282&lt;&gt;"",N282&lt;&gt;""),
      IFERROR(VLOOKUP(M282,Tableau3[],2,FALSE),0) + IFERROR(VLOOKUP(N282,Tableau3[],2,FALSE),0),
      IF(M282&lt;&gt;"",
         IFERROR(VLOOKUP(M282,Tableau3[],2,FALSE),0),
         IFERROR(VLOOKUP(N282,Tableau3[],2,FALSE),0)
      )
   )
)</f>
        <v/>
      </c>
      <c r="S282" s="12" t="str">
        <f>IF(AND(M282="",N282=""),"",
   IF(AND(M282&lt;&gt;"",N282&lt;&gt;""),
      IFERROR(VLOOKUP(M282,Tableau6[],2,FALSE),0) + IFERROR(VLOOKUP(N282,Tableau6[],2,FALSE),0),
      IF(M282&lt;&gt;"",
         IFERROR(VLOOKUP(M282,Tableau6[],2,FALSE),0),
         IFERROR(VLOOKUP(N282,Tableau6[],2,FALSE),0)
      )
   )
)</f>
        <v/>
      </c>
    </row>
    <row r="283" spans="1:19">
      <c r="A283" s="14" t="s">
        <v>19</v>
      </c>
      <c r="B283" s="14" t="s">
        <v>20</v>
      </c>
      <c r="C283" s="14" t="s">
        <v>21</v>
      </c>
      <c r="D283" s="13" t="s">
        <v>97</v>
      </c>
      <c r="E283" s="10" t="str">
        <f xml:space="preserve"> VLOOKUP(D283,Tableau4[],2,FALSE)</f>
        <v>Alan PANTOJA</v>
      </c>
      <c r="F283" s="14" t="s">
        <v>304</v>
      </c>
      <c r="G283" s="14" t="s">
        <v>905</v>
      </c>
      <c r="H283" s="15">
        <v>45794.006249999999</v>
      </c>
      <c r="I283" s="15">
        <v>45796.388888888891</v>
      </c>
      <c r="J283" s="14" t="s">
        <v>832</v>
      </c>
      <c r="K283" s="14" t="s">
        <v>833</v>
      </c>
      <c r="L283" s="14" t="s">
        <v>27</v>
      </c>
      <c r="M283" s="14" t="s">
        <v>28</v>
      </c>
      <c r="N283" s="14" t="s">
        <v>29</v>
      </c>
      <c r="O283" s="14" t="s">
        <v>30</v>
      </c>
      <c r="P283" s="14" t="s">
        <v>31</v>
      </c>
      <c r="Q283" s="14" t="s">
        <v>29</v>
      </c>
      <c r="R283" s="16">
        <f>IF(AND(M283="",N283=""),"",
   IF(AND(M283&lt;&gt;"",N283&lt;&gt;""),
      IFERROR(VLOOKUP(M283,Tableau3[],2,FALSE),0) + IFERROR(VLOOKUP(N283,Tableau3[],2,FALSE),0),
      IF(M283&lt;&gt;"",
         IFERROR(VLOOKUP(M283,Tableau3[],2,FALSE),0),
         IFERROR(VLOOKUP(N283,Tableau3[],2,FALSE),0)
      )
   )
)</f>
        <v>84.4</v>
      </c>
      <c r="S283" s="16">
        <f>IF(AND(M283="",N283=""),"",
   IF(AND(M283&lt;&gt;"",N283&lt;&gt;""),
      IFERROR(VLOOKUP(M283,Tableau6[],2,FALSE),0) + IFERROR(VLOOKUP(N283,Tableau6[],2,FALSE),0),
      IF(M283&lt;&gt;"",
         IFERROR(VLOOKUP(M283,Tableau6[],2,FALSE),0),
         IFERROR(VLOOKUP(N283,Tableau6[],2,FALSE),0)
      )
   )
)</f>
        <v>50.64</v>
      </c>
    </row>
    <row r="284" spans="1:19">
      <c r="A284" s="18" t="s">
        <v>19</v>
      </c>
      <c r="B284" s="18" t="s">
        <v>51</v>
      </c>
      <c r="C284" s="18" t="s">
        <v>21</v>
      </c>
      <c r="D284" s="17" t="s">
        <v>97</v>
      </c>
      <c r="E284" s="10" t="str">
        <f xml:space="preserve"> VLOOKUP(D284,Tableau4[],2,FALSE)</f>
        <v>Alan PANTOJA</v>
      </c>
      <c r="F284" s="18" t="s">
        <v>23</v>
      </c>
      <c r="G284" s="18" t="s">
        <v>906</v>
      </c>
      <c r="H284" s="19">
        <v>45791.885416666664</v>
      </c>
      <c r="I284" s="19">
        <v>45793.419444444444</v>
      </c>
      <c r="J284" s="18" t="s">
        <v>907</v>
      </c>
      <c r="K284" s="18" t="s">
        <v>908</v>
      </c>
      <c r="L284" s="18" t="s">
        <v>36</v>
      </c>
      <c r="M284" s="18" t="s">
        <v>48</v>
      </c>
      <c r="N284" s="18" t="s">
        <v>29</v>
      </c>
      <c r="O284" s="18" t="s">
        <v>30</v>
      </c>
      <c r="P284" s="18" t="s">
        <v>31</v>
      </c>
      <c r="Q284" s="18" t="s">
        <v>29</v>
      </c>
      <c r="R284" s="12">
        <f>IF(AND(M284="",N284=""),"",
   IF(AND(M284&lt;&gt;"",N284&lt;&gt;""),
      IFERROR(VLOOKUP(M284,Tableau3[],2,FALSE),0) + IFERROR(VLOOKUP(N284,Tableau3[],2,FALSE),0),
      IF(M284&lt;&gt;"",
         IFERROR(VLOOKUP(M284,Tableau3[],2,FALSE),0),
         IFERROR(VLOOKUP(N284,Tableau3[],2,FALSE),0)
      )
   )
)</f>
        <v>288.77</v>
      </c>
      <c r="S284" s="12">
        <f>IF(AND(M284="",N284=""),"",
   IF(AND(M284&lt;&gt;"",N284&lt;&gt;""),
      IFERROR(VLOOKUP(M284,Tableau6[],2,FALSE),0) + IFERROR(VLOOKUP(N284,Tableau6[],2,FALSE),0),
      IF(M284&lt;&gt;"",
         IFERROR(VLOOKUP(M284,Tableau6[],2,FALSE),0),
         IFERROR(VLOOKUP(N284,Tableau6[],2,FALSE),0)
      )
   )
)</f>
        <v>173.26</v>
      </c>
    </row>
    <row r="285" spans="1:19">
      <c r="A285" s="14" t="s">
        <v>19</v>
      </c>
      <c r="B285" s="14" t="s">
        <v>20</v>
      </c>
      <c r="C285" s="14" t="s">
        <v>21</v>
      </c>
      <c r="D285" s="13" t="s">
        <v>97</v>
      </c>
      <c r="E285" s="10" t="str">
        <f xml:space="preserve"> VLOOKUP(D285,Tableau4[],2,FALSE)</f>
        <v>Alan PANTOJA</v>
      </c>
      <c r="F285" s="14" t="s">
        <v>23</v>
      </c>
      <c r="G285" s="14" t="s">
        <v>909</v>
      </c>
      <c r="H285" s="15">
        <v>45791.885416666664</v>
      </c>
      <c r="I285" s="15">
        <v>45793.438888888886</v>
      </c>
      <c r="J285" s="14" t="s">
        <v>910</v>
      </c>
      <c r="K285" s="14" t="s">
        <v>911</v>
      </c>
      <c r="L285" s="14" t="s">
        <v>36</v>
      </c>
      <c r="M285" s="14" t="s">
        <v>29</v>
      </c>
      <c r="N285" s="14" t="s">
        <v>29</v>
      </c>
      <c r="O285" s="14" t="s">
        <v>294</v>
      </c>
      <c r="P285" s="14" t="s">
        <v>31</v>
      </c>
      <c r="Q285" s="14" t="s">
        <v>29</v>
      </c>
      <c r="R285" s="16" t="str">
        <f>IF(AND(M285="",N285=""),"",
   IF(AND(M285&lt;&gt;"",N285&lt;&gt;""),
      IFERROR(VLOOKUP(M285,Tableau3[],2,FALSE),0) + IFERROR(VLOOKUP(N285,Tableau3[],2,FALSE),0),
      IF(M285&lt;&gt;"",
         IFERROR(VLOOKUP(M285,Tableau3[],2,FALSE),0),
         IFERROR(VLOOKUP(N285,Tableau3[],2,FALSE),0)
      )
   )
)</f>
        <v/>
      </c>
      <c r="S285" s="16" t="str">
        <f>IF(AND(M285="",N285=""),"",
   IF(AND(M285&lt;&gt;"",N285&lt;&gt;""),
      IFERROR(VLOOKUP(M285,Tableau6[],2,FALSE),0) + IFERROR(VLOOKUP(N285,Tableau6[],2,FALSE),0),
      IF(M285&lt;&gt;"",
         IFERROR(VLOOKUP(M285,Tableau6[],2,FALSE),0),
         IFERROR(VLOOKUP(N285,Tableau6[],2,FALSE),0)
      )
   )
)</f>
        <v/>
      </c>
    </row>
    <row r="286" spans="1:19">
      <c r="A286" s="18" t="s">
        <v>19</v>
      </c>
      <c r="B286" s="18" t="s">
        <v>29</v>
      </c>
      <c r="C286" s="18" t="s">
        <v>21</v>
      </c>
      <c r="D286" s="17" t="s">
        <v>97</v>
      </c>
      <c r="E286" s="10" t="str">
        <f xml:space="preserve"> VLOOKUP(D286,Tableau4[],2,FALSE)</f>
        <v>Alan PANTOJA</v>
      </c>
      <c r="F286" s="18" t="s">
        <v>23</v>
      </c>
      <c r="G286" s="18" t="s">
        <v>912</v>
      </c>
      <c r="H286" s="19">
        <v>45792.620138888888</v>
      </c>
      <c r="I286" s="19">
        <v>45793.875694444447</v>
      </c>
      <c r="J286" s="18" t="s">
        <v>29</v>
      </c>
      <c r="K286" s="18" t="s">
        <v>29</v>
      </c>
      <c r="L286" s="18" t="s">
        <v>36</v>
      </c>
      <c r="M286" s="18" t="s">
        <v>29</v>
      </c>
      <c r="N286" s="18" t="s">
        <v>29</v>
      </c>
      <c r="O286" s="18" t="s">
        <v>45</v>
      </c>
      <c r="P286" s="18" t="s">
        <v>31</v>
      </c>
      <c r="Q286" s="18" t="s">
        <v>29</v>
      </c>
      <c r="R286" s="12" t="str">
        <f>IF(AND(M286="",N286=""),"",
   IF(AND(M286&lt;&gt;"",N286&lt;&gt;""),
      IFERROR(VLOOKUP(M286,Tableau3[],2,FALSE),0) + IFERROR(VLOOKUP(N286,Tableau3[],2,FALSE),0),
      IF(M286&lt;&gt;"",
         IFERROR(VLOOKUP(M286,Tableau3[],2,FALSE),0),
         IFERROR(VLOOKUP(N286,Tableau3[],2,FALSE),0)
      )
   )
)</f>
        <v/>
      </c>
      <c r="S286" s="12" t="str">
        <f>IF(AND(M286="",N286=""),"",
   IF(AND(M286&lt;&gt;"",N286&lt;&gt;""),
      IFERROR(VLOOKUP(M286,Tableau6[],2,FALSE),0) + IFERROR(VLOOKUP(N286,Tableau6[],2,FALSE),0),
      IF(M286&lt;&gt;"",
         IFERROR(VLOOKUP(M286,Tableau6[],2,FALSE),0),
         IFERROR(VLOOKUP(N286,Tableau6[],2,FALSE),0)
      )
   )
)</f>
        <v/>
      </c>
    </row>
    <row r="287" spans="1:19">
      <c r="A287" s="14" t="s">
        <v>19</v>
      </c>
      <c r="B287" s="14" t="s">
        <v>20</v>
      </c>
      <c r="C287" s="14" t="s">
        <v>21</v>
      </c>
      <c r="D287" s="13" t="s">
        <v>97</v>
      </c>
      <c r="E287" s="10" t="str">
        <f xml:space="preserve"> VLOOKUP(D287,Tableau4[],2,FALSE)</f>
        <v>Alan PANTOJA</v>
      </c>
      <c r="F287" s="14" t="s">
        <v>23</v>
      </c>
      <c r="G287" s="14" t="s">
        <v>913</v>
      </c>
      <c r="H287" s="15">
        <v>45794.005555555559</v>
      </c>
      <c r="I287" s="15">
        <v>45799.738194444442</v>
      </c>
      <c r="J287" s="14" t="s">
        <v>914</v>
      </c>
      <c r="K287" s="14" t="s">
        <v>915</v>
      </c>
      <c r="L287" s="14" t="s">
        <v>59</v>
      </c>
      <c r="M287" s="14" t="s">
        <v>29</v>
      </c>
      <c r="N287" s="14" t="s">
        <v>29</v>
      </c>
      <c r="O287" s="14" t="s">
        <v>683</v>
      </c>
      <c r="P287" s="14" t="s">
        <v>31</v>
      </c>
      <c r="Q287" s="14" t="s">
        <v>29</v>
      </c>
      <c r="R287" s="16" t="str">
        <f>IF(AND(M287="",N287=""),"",
   IF(AND(M287&lt;&gt;"",N287&lt;&gt;""),
      IFERROR(VLOOKUP(M287,Tableau3[],2,FALSE),0) + IFERROR(VLOOKUP(N287,Tableau3[],2,FALSE),0),
      IF(M287&lt;&gt;"",
         IFERROR(VLOOKUP(M287,Tableau3[],2,FALSE),0),
         IFERROR(VLOOKUP(N287,Tableau3[],2,FALSE),0)
      )
   )
)</f>
        <v/>
      </c>
      <c r="S287" s="16" t="str">
        <f>IF(AND(M287="",N287=""),"",
   IF(AND(M287&lt;&gt;"",N287&lt;&gt;""),
      IFERROR(VLOOKUP(M287,Tableau6[],2,FALSE),0) + IFERROR(VLOOKUP(N287,Tableau6[],2,FALSE),0),
      IF(M287&lt;&gt;"",
         IFERROR(VLOOKUP(M287,Tableau6[],2,FALSE),0),
         IFERROR(VLOOKUP(N287,Tableau6[],2,FALSE),0)
      )
   )
)</f>
        <v/>
      </c>
    </row>
    <row r="288" spans="1:19">
      <c r="A288" s="18" t="s">
        <v>19</v>
      </c>
      <c r="B288" s="18" t="s">
        <v>29</v>
      </c>
      <c r="C288" s="18" t="s">
        <v>21</v>
      </c>
      <c r="D288" s="17" t="s">
        <v>97</v>
      </c>
      <c r="E288" s="10" t="str">
        <f xml:space="preserve"> VLOOKUP(D288,Tableau4[],2,FALSE)</f>
        <v>Alan PANTOJA</v>
      </c>
      <c r="F288" s="18" t="s">
        <v>23</v>
      </c>
      <c r="G288" s="18" t="s">
        <v>916</v>
      </c>
      <c r="H288" s="19">
        <v>45793.994444444441</v>
      </c>
      <c r="I288" s="19">
        <v>45796.894444444442</v>
      </c>
      <c r="J288" s="18" t="s">
        <v>29</v>
      </c>
      <c r="K288" s="18" t="s">
        <v>29</v>
      </c>
      <c r="L288" s="18" t="s">
        <v>36</v>
      </c>
      <c r="M288" s="18" t="s">
        <v>96</v>
      </c>
      <c r="N288" s="18" t="s">
        <v>29</v>
      </c>
      <c r="O288" s="18" t="s">
        <v>30</v>
      </c>
      <c r="P288" s="18" t="s">
        <v>31</v>
      </c>
      <c r="Q288" s="18" t="s">
        <v>29</v>
      </c>
      <c r="R288" s="12">
        <f>IF(AND(M288="",N288=""),"",
   IF(AND(M288&lt;&gt;"",N288&lt;&gt;""),
      IFERROR(VLOOKUP(M288,Tableau3[],2,FALSE),0) + IFERROR(VLOOKUP(N288,Tableau3[],2,FALSE),0),
      IF(M288&lt;&gt;"",
         IFERROR(VLOOKUP(M288,Tableau3[],2,FALSE),0),
         IFERROR(VLOOKUP(N288,Tableau3[],2,FALSE),0)
      )
   )
)</f>
        <v>280.14999999999998</v>
      </c>
      <c r="S288" s="12">
        <f>IF(AND(M288="",N288=""),"",
   IF(AND(M288&lt;&gt;"",N288&lt;&gt;""),
      IFERROR(VLOOKUP(M288,Tableau6[],2,FALSE),0) + IFERROR(VLOOKUP(N288,Tableau6[],2,FALSE),0),
      IF(M288&lt;&gt;"",
         IFERROR(VLOOKUP(M288,Tableau6[],2,FALSE),0),
         IFERROR(VLOOKUP(N288,Tableau6[],2,FALSE),0)
      )
   )
)</f>
        <v>168.09</v>
      </c>
    </row>
    <row r="289" spans="1:19">
      <c r="A289" s="14" t="s">
        <v>19</v>
      </c>
      <c r="B289" s="14" t="s">
        <v>20</v>
      </c>
      <c r="C289" s="14" t="s">
        <v>21</v>
      </c>
      <c r="D289" s="13" t="s">
        <v>97</v>
      </c>
      <c r="E289" s="10" t="str">
        <f xml:space="preserve"> VLOOKUP(D289,Tableau4[],2,FALSE)</f>
        <v>Alan PANTOJA</v>
      </c>
      <c r="F289" s="14" t="s">
        <v>23</v>
      </c>
      <c r="G289" s="14" t="s">
        <v>917</v>
      </c>
      <c r="H289" s="15">
        <v>45794.006944444445</v>
      </c>
      <c r="I289" s="15">
        <v>45796.39166666667</v>
      </c>
      <c r="J289" s="14" t="s">
        <v>918</v>
      </c>
      <c r="K289" s="14" t="s">
        <v>919</v>
      </c>
      <c r="L289" s="14" t="s">
        <v>36</v>
      </c>
      <c r="M289" s="14" t="s">
        <v>91</v>
      </c>
      <c r="N289" s="14" t="s">
        <v>77</v>
      </c>
      <c r="O289" s="14" t="s">
        <v>30</v>
      </c>
      <c r="P289" s="14" t="s">
        <v>31</v>
      </c>
      <c r="Q289" s="14" t="s">
        <v>29</v>
      </c>
      <c r="R289" s="16">
        <f>IF(AND(M289="",N289=""),"",
   IF(AND(M289&lt;&gt;"",N289&lt;&gt;""),
      IFERROR(VLOOKUP(M289,Tableau3[],2,FALSE),0) + IFERROR(VLOOKUP(N289,Tableau3[],2,FALSE),0),
      IF(M289&lt;&gt;"",
         IFERROR(VLOOKUP(M289,Tableau3[],2,FALSE),0),
         IFERROR(VLOOKUP(N289,Tableau3[],2,FALSE),0)
      )
   )
)</f>
        <v>375.5</v>
      </c>
      <c r="S289" s="16">
        <f>IF(AND(M289="",N289=""),"",
   IF(AND(M289&lt;&gt;"",N289&lt;&gt;""),
      IFERROR(VLOOKUP(M289,Tableau6[],2,FALSE),0) + IFERROR(VLOOKUP(N289,Tableau6[],2,FALSE),0),
      IF(M289&lt;&gt;"",
         IFERROR(VLOOKUP(M289,Tableau6[],2,FALSE),0),
         IFERROR(VLOOKUP(N289,Tableau6[],2,FALSE),0)
      )
   )
)</f>
        <v>225.3</v>
      </c>
    </row>
    <row r="290" spans="1:19">
      <c r="A290" s="18" t="s">
        <v>19</v>
      </c>
      <c r="B290" s="18" t="s">
        <v>20</v>
      </c>
      <c r="C290" s="18" t="s">
        <v>21</v>
      </c>
      <c r="D290" s="17" t="s">
        <v>97</v>
      </c>
      <c r="E290" s="10" t="str">
        <f xml:space="preserve"> VLOOKUP(D290,Tableau4[],2,FALSE)</f>
        <v>Alan PANTOJA</v>
      </c>
      <c r="F290" s="18" t="s">
        <v>23</v>
      </c>
      <c r="G290" s="18" t="s">
        <v>920</v>
      </c>
      <c r="H290" s="19">
        <v>45792.923611111109</v>
      </c>
      <c r="I290" s="19">
        <v>45793.554166666669</v>
      </c>
      <c r="J290" s="18" t="s">
        <v>921</v>
      </c>
      <c r="K290" s="18" t="s">
        <v>922</v>
      </c>
      <c r="L290" s="18" t="s">
        <v>36</v>
      </c>
      <c r="M290" s="18" t="s">
        <v>48</v>
      </c>
      <c r="N290" s="18" t="s">
        <v>29</v>
      </c>
      <c r="O290" s="18" t="s">
        <v>30</v>
      </c>
      <c r="P290" s="18" t="s">
        <v>31</v>
      </c>
      <c r="Q290" s="18" t="s">
        <v>29</v>
      </c>
      <c r="R290" s="12">
        <f>IF(AND(M290="",N290=""),"",
   IF(AND(M290&lt;&gt;"",N290&lt;&gt;""),
      IFERROR(VLOOKUP(M290,Tableau3[],2,FALSE),0) + IFERROR(VLOOKUP(N290,Tableau3[],2,FALSE),0),
      IF(M290&lt;&gt;"",
         IFERROR(VLOOKUP(M290,Tableau3[],2,FALSE),0),
         IFERROR(VLOOKUP(N290,Tableau3[],2,FALSE),0)
      )
   )
)</f>
        <v>288.77</v>
      </c>
      <c r="S290" s="12">
        <f>IF(AND(M290="",N290=""),"",
   IF(AND(M290&lt;&gt;"",N290&lt;&gt;""),
      IFERROR(VLOOKUP(M290,Tableau6[],2,FALSE),0) + IFERROR(VLOOKUP(N290,Tableau6[],2,FALSE),0),
      IF(M290&lt;&gt;"",
         IFERROR(VLOOKUP(M290,Tableau6[],2,FALSE),0),
         IFERROR(VLOOKUP(N290,Tableau6[],2,FALSE),0)
      )
   )
)</f>
        <v>173.26</v>
      </c>
    </row>
    <row r="291" spans="1:19">
      <c r="A291" s="14" t="s">
        <v>19</v>
      </c>
      <c r="B291" s="14" t="s">
        <v>20</v>
      </c>
      <c r="C291" s="14" t="s">
        <v>21</v>
      </c>
      <c r="D291" s="13" t="s">
        <v>97</v>
      </c>
      <c r="E291" s="10" t="str">
        <f xml:space="preserve"> VLOOKUP(D291,Tableau4[],2,FALSE)</f>
        <v>Alan PANTOJA</v>
      </c>
      <c r="F291" s="14" t="s">
        <v>23</v>
      </c>
      <c r="G291" s="14" t="s">
        <v>923</v>
      </c>
      <c r="H291" s="15">
        <v>45798.654861111114</v>
      </c>
      <c r="I291" s="15">
        <v>45800.4</v>
      </c>
      <c r="J291" s="14" t="s">
        <v>924</v>
      </c>
      <c r="K291" s="14" t="s">
        <v>925</v>
      </c>
      <c r="L291" s="14" t="s">
        <v>29</v>
      </c>
      <c r="M291" s="14" t="s">
        <v>29</v>
      </c>
      <c r="N291" s="14" t="s">
        <v>29</v>
      </c>
      <c r="O291" s="14" t="s">
        <v>720</v>
      </c>
      <c r="P291" s="14" t="s">
        <v>31</v>
      </c>
      <c r="Q291" s="14" t="s">
        <v>29</v>
      </c>
      <c r="R291" s="16" t="str">
        <f>IF(AND(M291="",N291=""),"",
   IF(AND(M291&lt;&gt;"",N291&lt;&gt;""),
      IFERROR(VLOOKUP(M291,Tableau3[],2,FALSE),0) + IFERROR(VLOOKUP(N291,Tableau3[],2,FALSE),0),
      IF(M291&lt;&gt;"",
         IFERROR(VLOOKUP(M291,Tableau3[],2,FALSE),0),
         IFERROR(VLOOKUP(N291,Tableau3[],2,FALSE),0)
      )
   )
)</f>
        <v/>
      </c>
      <c r="S291" s="16" t="str">
        <f>IF(AND(M291="",N291=""),"",
   IF(AND(M291&lt;&gt;"",N291&lt;&gt;""),
      IFERROR(VLOOKUP(M291,Tableau6[],2,FALSE),0) + IFERROR(VLOOKUP(N291,Tableau6[],2,FALSE),0),
      IF(M291&lt;&gt;"",
         IFERROR(VLOOKUP(M291,Tableau6[],2,FALSE),0),
         IFERROR(VLOOKUP(N291,Tableau6[],2,FALSE),0)
      )
   )
)</f>
        <v/>
      </c>
    </row>
    <row r="292" spans="1:19">
      <c r="A292" s="18" t="s">
        <v>19</v>
      </c>
      <c r="B292" s="18" t="s">
        <v>51</v>
      </c>
      <c r="C292" s="18" t="s">
        <v>21</v>
      </c>
      <c r="D292" s="17" t="s">
        <v>92</v>
      </c>
      <c r="E292" s="10" t="str">
        <f xml:space="preserve"> VLOOKUP(D292,Tableau4[],2,FALSE)</f>
        <v>Florensky Santelus</v>
      </c>
      <c r="F292" s="18" t="s">
        <v>23</v>
      </c>
      <c r="G292" s="18" t="s">
        <v>926</v>
      </c>
      <c r="H292" s="19">
        <v>45789.981249999997</v>
      </c>
      <c r="I292" s="19">
        <v>45791.357638888891</v>
      </c>
      <c r="J292" s="18" t="s">
        <v>927</v>
      </c>
      <c r="K292" s="18" t="s">
        <v>928</v>
      </c>
      <c r="L292" s="18" t="s">
        <v>29</v>
      </c>
      <c r="M292" s="18" t="s">
        <v>29</v>
      </c>
      <c r="N292" s="18" t="s">
        <v>29</v>
      </c>
      <c r="O292" s="18" t="s">
        <v>720</v>
      </c>
      <c r="P292" s="18" t="s">
        <v>31</v>
      </c>
      <c r="Q292" s="18" t="s">
        <v>29</v>
      </c>
      <c r="R292" s="12" t="str">
        <f>IF(AND(M292="",N292=""),"",
   IF(AND(M292&lt;&gt;"",N292&lt;&gt;""),
      IFERROR(VLOOKUP(M292,Tableau3[],2,FALSE),0) + IFERROR(VLOOKUP(N292,Tableau3[],2,FALSE),0),
      IF(M292&lt;&gt;"",
         IFERROR(VLOOKUP(M292,Tableau3[],2,FALSE),0),
         IFERROR(VLOOKUP(N292,Tableau3[],2,FALSE),0)
      )
   )
)</f>
        <v/>
      </c>
      <c r="S292" s="12" t="str">
        <f>IF(AND(M292="",N292=""),"",
   IF(AND(M292&lt;&gt;"",N292&lt;&gt;""),
      IFERROR(VLOOKUP(M292,Tableau6[],2,FALSE),0) + IFERROR(VLOOKUP(N292,Tableau6[],2,FALSE),0),
      IF(M292&lt;&gt;"",
         IFERROR(VLOOKUP(M292,Tableau6[],2,FALSE),0),
         IFERROR(VLOOKUP(N292,Tableau6[],2,FALSE),0)
      )
   )
)</f>
        <v/>
      </c>
    </row>
    <row r="293" spans="1:19">
      <c r="A293" s="14" t="s">
        <v>19</v>
      </c>
      <c r="B293" s="14" t="s">
        <v>20</v>
      </c>
      <c r="C293" s="14" t="s">
        <v>21</v>
      </c>
      <c r="D293" s="13" t="s">
        <v>92</v>
      </c>
      <c r="E293" s="10" t="str">
        <f xml:space="preserve"> VLOOKUP(D293,Tableau4[],2,FALSE)</f>
        <v>Florensky Santelus</v>
      </c>
      <c r="F293" s="14" t="s">
        <v>23</v>
      </c>
      <c r="G293" s="14" t="s">
        <v>929</v>
      </c>
      <c r="H293" s="15">
        <v>45777.888194444444</v>
      </c>
      <c r="I293" s="15">
        <v>45782.371527777781</v>
      </c>
      <c r="J293" s="14" t="s">
        <v>930</v>
      </c>
      <c r="K293" s="14" t="s">
        <v>931</v>
      </c>
      <c r="L293" s="14" t="s">
        <v>29</v>
      </c>
      <c r="M293" s="14" t="s">
        <v>29</v>
      </c>
      <c r="N293" s="14" t="s">
        <v>29</v>
      </c>
      <c r="O293" s="14" t="s">
        <v>208</v>
      </c>
      <c r="P293" s="14" t="s">
        <v>31</v>
      </c>
      <c r="Q293" s="14" t="s">
        <v>29</v>
      </c>
      <c r="R293" s="16" t="str">
        <f>IF(AND(M293="",N293=""),"",
   IF(AND(M293&lt;&gt;"",N293&lt;&gt;""),
      IFERROR(VLOOKUP(M293,Tableau3[],2,FALSE),0) + IFERROR(VLOOKUP(N293,Tableau3[],2,FALSE),0),
      IF(M293&lt;&gt;"",
         IFERROR(VLOOKUP(M293,Tableau3[],2,FALSE),0),
         IFERROR(VLOOKUP(N293,Tableau3[],2,FALSE),0)
      )
   )
)</f>
        <v/>
      </c>
      <c r="S293" s="16" t="str">
        <f>IF(AND(M293="",N293=""),"",
   IF(AND(M293&lt;&gt;"",N293&lt;&gt;""),
      IFERROR(VLOOKUP(M293,Tableau6[],2,FALSE),0) + IFERROR(VLOOKUP(N293,Tableau6[],2,FALSE),0),
      IF(M293&lt;&gt;"",
         IFERROR(VLOOKUP(M293,Tableau6[],2,FALSE),0),
         IFERROR(VLOOKUP(N293,Tableau6[],2,FALSE),0)
      )
   )
)</f>
        <v/>
      </c>
    </row>
    <row r="294" spans="1:19">
      <c r="A294" s="18" t="s">
        <v>19</v>
      </c>
      <c r="B294" s="18" t="s">
        <v>20</v>
      </c>
      <c r="C294" s="18" t="s">
        <v>21</v>
      </c>
      <c r="D294" s="17" t="s">
        <v>92</v>
      </c>
      <c r="E294" s="10" t="str">
        <f xml:space="preserve"> VLOOKUP(D294,Tableau4[],2,FALSE)</f>
        <v>Florensky Santelus</v>
      </c>
      <c r="F294" s="18" t="s">
        <v>23</v>
      </c>
      <c r="G294" s="18" t="s">
        <v>932</v>
      </c>
      <c r="H294" s="19">
        <v>45777.724305555559</v>
      </c>
      <c r="I294" s="19">
        <v>45779.781944444447</v>
      </c>
      <c r="J294" s="18" t="s">
        <v>933</v>
      </c>
      <c r="K294" s="18" t="s">
        <v>934</v>
      </c>
      <c r="L294" s="18" t="s">
        <v>59</v>
      </c>
      <c r="M294" s="18" t="s">
        <v>29</v>
      </c>
      <c r="N294" s="18" t="s">
        <v>29</v>
      </c>
      <c r="O294" s="18" t="s">
        <v>45</v>
      </c>
      <c r="P294" s="18" t="s">
        <v>31</v>
      </c>
      <c r="Q294" s="18" t="s">
        <v>29</v>
      </c>
      <c r="R294" s="12" t="str">
        <f>IF(AND(M294="",N294=""),"",
   IF(AND(M294&lt;&gt;"",N294&lt;&gt;""),
      IFERROR(VLOOKUP(M294,Tableau3[],2,FALSE),0) + IFERROR(VLOOKUP(N294,Tableau3[],2,FALSE),0),
      IF(M294&lt;&gt;"",
         IFERROR(VLOOKUP(M294,Tableau3[],2,FALSE),0),
         IFERROR(VLOOKUP(N294,Tableau3[],2,FALSE),0)
      )
   )
)</f>
        <v/>
      </c>
      <c r="S294" s="12" t="str">
        <f>IF(AND(M294="",N294=""),"",
   IF(AND(M294&lt;&gt;"",N294&lt;&gt;""),
      IFERROR(VLOOKUP(M294,Tableau6[],2,FALSE),0) + IFERROR(VLOOKUP(N294,Tableau6[],2,FALSE),0),
      IF(M294&lt;&gt;"",
         IFERROR(VLOOKUP(M294,Tableau6[],2,FALSE),0),
         IFERROR(VLOOKUP(N294,Tableau6[],2,FALSE),0)
      )
   )
)</f>
        <v/>
      </c>
    </row>
    <row r="295" spans="1:19">
      <c r="A295" s="14" t="s">
        <v>19</v>
      </c>
      <c r="B295" s="14" t="s">
        <v>20</v>
      </c>
      <c r="C295" s="14" t="s">
        <v>21</v>
      </c>
      <c r="D295" s="13" t="s">
        <v>92</v>
      </c>
      <c r="E295" s="10" t="str">
        <f xml:space="preserve"> VLOOKUP(D295,Tableau4[],2,FALSE)</f>
        <v>Florensky Santelus</v>
      </c>
      <c r="F295" s="14" t="s">
        <v>23</v>
      </c>
      <c r="G295" s="14" t="s">
        <v>935</v>
      </c>
      <c r="H295" s="15">
        <v>45790.021527777775</v>
      </c>
      <c r="I295" s="15">
        <v>45791.370833333334</v>
      </c>
      <c r="J295" s="14" t="s">
        <v>933</v>
      </c>
      <c r="K295" s="14" t="s">
        <v>934</v>
      </c>
      <c r="L295" s="14" t="s">
        <v>36</v>
      </c>
      <c r="M295" s="14" t="s">
        <v>48</v>
      </c>
      <c r="N295" s="14" t="s">
        <v>29</v>
      </c>
      <c r="O295" s="14" t="s">
        <v>30</v>
      </c>
      <c r="P295" s="14" t="s">
        <v>31</v>
      </c>
      <c r="Q295" s="14" t="s">
        <v>29</v>
      </c>
      <c r="R295" s="16">
        <f>IF(AND(M295="",N295=""),"",
   IF(AND(M295&lt;&gt;"",N295&lt;&gt;""),
      IFERROR(VLOOKUP(M295,Tableau3[],2,FALSE),0) + IFERROR(VLOOKUP(N295,Tableau3[],2,FALSE),0),
      IF(M295&lt;&gt;"",
         IFERROR(VLOOKUP(M295,Tableau3[],2,FALSE),0),
         IFERROR(VLOOKUP(N295,Tableau3[],2,FALSE),0)
      )
   )
)</f>
        <v>288.77</v>
      </c>
      <c r="S295" s="16">
        <f>IF(AND(M295="",N295=""),"",
   IF(AND(M295&lt;&gt;"",N295&lt;&gt;""),
      IFERROR(VLOOKUP(M295,Tableau6[],2,FALSE),0) + IFERROR(VLOOKUP(N295,Tableau6[],2,FALSE),0),
      IF(M295&lt;&gt;"",
         IFERROR(VLOOKUP(M295,Tableau6[],2,FALSE),0),
         IFERROR(VLOOKUP(N295,Tableau6[],2,FALSE),0)
      )
   )
)</f>
        <v>173.26</v>
      </c>
    </row>
    <row r="296" spans="1:19">
      <c r="A296" s="18" t="s">
        <v>19</v>
      </c>
      <c r="B296" s="18" t="s">
        <v>51</v>
      </c>
      <c r="C296" s="18" t="s">
        <v>21</v>
      </c>
      <c r="D296" s="17" t="s">
        <v>92</v>
      </c>
      <c r="E296" s="10" t="str">
        <f xml:space="preserve"> VLOOKUP(D296,Tableau4[],2,FALSE)</f>
        <v>Florensky Santelus</v>
      </c>
      <c r="F296" s="18" t="s">
        <v>23</v>
      </c>
      <c r="G296" s="18" t="s">
        <v>936</v>
      </c>
      <c r="H296" s="19">
        <v>45783.652083333334</v>
      </c>
      <c r="I296" s="19">
        <v>45786.561111111114</v>
      </c>
      <c r="J296" s="18" t="s">
        <v>937</v>
      </c>
      <c r="K296" s="18" t="s">
        <v>938</v>
      </c>
      <c r="L296" s="18" t="s">
        <v>36</v>
      </c>
      <c r="M296" s="18" t="s">
        <v>48</v>
      </c>
      <c r="N296" s="18" t="s">
        <v>29</v>
      </c>
      <c r="O296" s="18" t="s">
        <v>30</v>
      </c>
      <c r="P296" s="18" t="s">
        <v>31</v>
      </c>
      <c r="Q296" s="18" t="s">
        <v>29</v>
      </c>
      <c r="R296" s="12">
        <f>IF(AND(M296="",N296=""),"",
   IF(AND(M296&lt;&gt;"",N296&lt;&gt;""),
      IFERROR(VLOOKUP(M296,Tableau3[],2,FALSE),0) + IFERROR(VLOOKUP(N296,Tableau3[],2,FALSE),0),
      IF(M296&lt;&gt;"",
         IFERROR(VLOOKUP(M296,Tableau3[],2,FALSE),0),
         IFERROR(VLOOKUP(N296,Tableau3[],2,FALSE),0)
      )
   )
)</f>
        <v>288.77</v>
      </c>
      <c r="S296" s="12">
        <f>IF(AND(M296="",N296=""),"",
   IF(AND(M296&lt;&gt;"",N296&lt;&gt;""),
      IFERROR(VLOOKUP(M296,Tableau6[],2,FALSE),0) + IFERROR(VLOOKUP(N296,Tableau6[],2,FALSE),0),
      IF(M296&lt;&gt;"",
         IFERROR(VLOOKUP(M296,Tableau6[],2,FALSE),0),
         IFERROR(VLOOKUP(N296,Tableau6[],2,FALSE),0)
      )
   )
)</f>
        <v>173.26</v>
      </c>
    </row>
    <row r="297" spans="1:19">
      <c r="A297" s="14" t="s">
        <v>19</v>
      </c>
      <c r="B297" s="14" t="s">
        <v>51</v>
      </c>
      <c r="C297" s="14" t="s">
        <v>21</v>
      </c>
      <c r="D297" s="13" t="s">
        <v>92</v>
      </c>
      <c r="E297" s="10" t="str">
        <f xml:space="preserve"> VLOOKUP(D297,Tableau4[],2,FALSE)</f>
        <v>Florensky Santelus</v>
      </c>
      <c r="F297" s="14" t="s">
        <v>23</v>
      </c>
      <c r="G297" s="14" t="s">
        <v>939</v>
      </c>
      <c r="H297" s="15">
        <v>45777.723611111112</v>
      </c>
      <c r="I297" s="15">
        <v>45782.371527777781</v>
      </c>
      <c r="J297" s="14" t="s">
        <v>766</v>
      </c>
      <c r="K297" s="14" t="s">
        <v>767</v>
      </c>
      <c r="L297" s="14" t="s">
        <v>29</v>
      </c>
      <c r="M297" s="14" t="s">
        <v>103</v>
      </c>
      <c r="N297" s="14" t="s">
        <v>29</v>
      </c>
      <c r="O297" s="14" t="s">
        <v>208</v>
      </c>
      <c r="P297" s="14" t="s">
        <v>31</v>
      </c>
      <c r="Q297" s="14" t="s">
        <v>182</v>
      </c>
      <c r="R297" s="16">
        <f>IF(AND(M297="",N297=""),"",
   IF(AND(M297&lt;&gt;"",N297&lt;&gt;""),
      IFERROR(VLOOKUP(M297,Tableau3[],2,FALSE),0) + IFERROR(VLOOKUP(N297,Tableau3[],2,FALSE),0),
      IF(M297&lt;&gt;"",
         IFERROR(VLOOKUP(M297,Tableau3[],2,FALSE),0),
         IFERROR(VLOOKUP(N297,Tableau3[],2,FALSE),0)
      )
   )
)</f>
        <v>176.12</v>
      </c>
      <c r="S297" s="16">
        <f>IF(AND(M297="",N297=""),"",
   IF(AND(M297&lt;&gt;"",N297&lt;&gt;""),
      IFERROR(VLOOKUP(M297,Tableau6[],2,FALSE),0) + IFERROR(VLOOKUP(N297,Tableau6[],2,FALSE),0),
      IF(M297&lt;&gt;"",
         IFERROR(VLOOKUP(M297,Tableau6[],2,FALSE),0),
         IFERROR(VLOOKUP(N297,Tableau6[],2,FALSE),0)
      )
   )
)</f>
        <v>105.67</v>
      </c>
    </row>
    <row r="298" spans="1:19">
      <c r="A298" s="18" t="s">
        <v>19</v>
      </c>
      <c r="B298" s="18" t="s">
        <v>51</v>
      </c>
      <c r="C298" s="18" t="s">
        <v>21</v>
      </c>
      <c r="D298" s="17" t="s">
        <v>92</v>
      </c>
      <c r="E298" s="10" t="str">
        <f xml:space="preserve"> VLOOKUP(D298,Tableau4[],2,FALSE)</f>
        <v>Florensky Santelus</v>
      </c>
      <c r="F298" s="18" t="s">
        <v>23</v>
      </c>
      <c r="G298" s="18" t="s">
        <v>940</v>
      </c>
      <c r="H298" s="19">
        <v>45796.665277777778</v>
      </c>
      <c r="I298" s="19">
        <v>45797.837500000001</v>
      </c>
      <c r="J298" s="18" t="s">
        <v>941</v>
      </c>
      <c r="K298" s="18" t="s">
        <v>942</v>
      </c>
      <c r="L298" s="18" t="s">
        <v>36</v>
      </c>
      <c r="M298" s="18" t="s">
        <v>48</v>
      </c>
      <c r="N298" s="18" t="s">
        <v>77</v>
      </c>
      <c r="O298" s="18" t="s">
        <v>30</v>
      </c>
      <c r="P298" s="18" t="s">
        <v>31</v>
      </c>
      <c r="Q298" s="18" t="s">
        <v>29</v>
      </c>
      <c r="R298" s="12">
        <f>IF(AND(M298="",N298=""),"",
   IF(AND(M298&lt;&gt;"",N298&lt;&gt;""),
      IFERROR(VLOOKUP(M298,Tableau3[],2,FALSE),0) + IFERROR(VLOOKUP(N298,Tableau3[],2,FALSE),0),
      IF(M298&lt;&gt;"",
         IFERROR(VLOOKUP(M298,Tableau3[],2,FALSE),0),
         IFERROR(VLOOKUP(N298,Tableau3[],2,FALSE),0)
      )
   )
)</f>
        <v>462.96999999999997</v>
      </c>
      <c r="S298" s="12">
        <f>IF(AND(M298="",N298=""),"",
   IF(AND(M298&lt;&gt;"",N298&lt;&gt;""),
      IFERROR(VLOOKUP(M298,Tableau6[],2,FALSE),0) + IFERROR(VLOOKUP(N298,Tableau6[],2,FALSE),0),
      IF(M298&lt;&gt;"",
         IFERROR(VLOOKUP(M298,Tableau6[],2,FALSE),0),
         IFERROR(VLOOKUP(N298,Tableau6[],2,FALSE),0)
      )
   )
)</f>
        <v>277.77999999999997</v>
      </c>
    </row>
    <row r="299" spans="1:19">
      <c r="A299" s="14" t="s">
        <v>19</v>
      </c>
      <c r="B299" s="14" t="s">
        <v>51</v>
      </c>
      <c r="C299" s="14" t="s">
        <v>21</v>
      </c>
      <c r="D299" s="13" t="s">
        <v>92</v>
      </c>
      <c r="E299" s="10" t="str">
        <f xml:space="preserve"> VLOOKUP(D299,Tableau4[],2,FALSE)</f>
        <v>Florensky Santelus</v>
      </c>
      <c r="F299" s="14" t="s">
        <v>23</v>
      </c>
      <c r="G299" s="14" t="s">
        <v>943</v>
      </c>
      <c r="H299" s="15">
        <v>45777.722222222219</v>
      </c>
      <c r="I299" s="15">
        <v>45779.754861111112</v>
      </c>
      <c r="J299" s="14" t="s">
        <v>944</v>
      </c>
      <c r="K299" s="14" t="s">
        <v>945</v>
      </c>
      <c r="L299" s="14" t="s">
        <v>36</v>
      </c>
      <c r="M299" s="14" t="s">
        <v>48</v>
      </c>
      <c r="N299" s="14" t="s">
        <v>77</v>
      </c>
      <c r="O299" s="14" t="s">
        <v>30</v>
      </c>
      <c r="P299" s="14" t="s">
        <v>31</v>
      </c>
      <c r="Q299" s="14" t="s">
        <v>29</v>
      </c>
      <c r="R299" s="16">
        <f>IF(AND(M299="",N299=""),"",
   IF(AND(M299&lt;&gt;"",N299&lt;&gt;""),
      IFERROR(VLOOKUP(M299,Tableau3[],2,FALSE),0) + IFERROR(VLOOKUP(N299,Tableau3[],2,FALSE),0),
      IF(M299&lt;&gt;"",
         IFERROR(VLOOKUP(M299,Tableau3[],2,FALSE),0),
         IFERROR(VLOOKUP(N299,Tableau3[],2,FALSE),0)
      )
   )
)</f>
        <v>462.96999999999997</v>
      </c>
      <c r="S299" s="16">
        <f>IF(AND(M299="",N299=""),"",
   IF(AND(M299&lt;&gt;"",N299&lt;&gt;""),
      IFERROR(VLOOKUP(M299,Tableau6[],2,FALSE),0) + IFERROR(VLOOKUP(N299,Tableau6[],2,FALSE),0),
      IF(M299&lt;&gt;"",
         IFERROR(VLOOKUP(M299,Tableau6[],2,FALSE),0),
         IFERROR(VLOOKUP(N299,Tableau6[],2,FALSE),0)
      )
   )
)</f>
        <v>277.77999999999997</v>
      </c>
    </row>
    <row r="300" spans="1:19">
      <c r="A300" s="18" t="s">
        <v>19</v>
      </c>
      <c r="B300" s="18" t="s">
        <v>20</v>
      </c>
      <c r="C300" s="18" t="s">
        <v>21</v>
      </c>
      <c r="D300" s="17" t="s">
        <v>92</v>
      </c>
      <c r="E300" s="10" t="str">
        <f xml:space="preserve"> VLOOKUP(D300,Tableau4[],2,FALSE)</f>
        <v>Florensky Santelus</v>
      </c>
      <c r="F300" s="18" t="s">
        <v>304</v>
      </c>
      <c r="G300" s="18" t="s">
        <v>946</v>
      </c>
      <c r="H300" s="19">
        <v>45790.015277777777</v>
      </c>
      <c r="I300" s="19">
        <v>45791.367361111108</v>
      </c>
      <c r="J300" s="18" t="s">
        <v>947</v>
      </c>
      <c r="K300" s="18" t="s">
        <v>948</v>
      </c>
      <c r="L300" s="18" t="s">
        <v>36</v>
      </c>
      <c r="M300" s="18" t="s">
        <v>48</v>
      </c>
      <c r="N300" s="18" t="s">
        <v>29</v>
      </c>
      <c r="O300" s="18" t="s">
        <v>30</v>
      </c>
      <c r="P300" s="18" t="s">
        <v>31</v>
      </c>
      <c r="Q300" s="18" t="s">
        <v>29</v>
      </c>
      <c r="R300" s="12">
        <f>IF(AND(M300="",N300=""),"",
   IF(AND(M300&lt;&gt;"",N300&lt;&gt;""),
      IFERROR(VLOOKUP(M300,Tableau3[],2,FALSE),0) + IFERROR(VLOOKUP(N300,Tableau3[],2,FALSE),0),
      IF(M300&lt;&gt;"",
         IFERROR(VLOOKUP(M300,Tableau3[],2,FALSE),0),
         IFERROR(VLOOKUP(N300,Tableau3[],2,FALSE),0)
      )
   )
)</f>
        <v>288.77</v>
      </c>
      <c r="S300" s="12">
        <f>IF(AND(M300="",N300=""),"",
   IF(AND(M300&lt;&gt;"",N300&lt;&gt;""),
      IFERROR(VLOOKUP(M300,Tableau6[],2,FALSE),0) + IFERROR(VLOOKUP(N300,Tableau6[],2,FALSE),0),
      IF(M300&lt;&gt;"",
         IFERROR(VLOOKUP(M300,Tableau6[],2,FALSE),0),
         IFERROR(VLOOKUP(N300,Tableau6[],2,FALSE),0)
      )
   )
)</f>
        <v>173.26</v>
      </c>
    </row>
    <row r="301" spans="1:19">
      <c r="A301" s="14" t="s">
        <v>19</v>
      </c>
      <c r="B301" s="14" t="s">
        <v>51</v>
      </c>
      <c r="C301" s="14" t="s">
        <v>21</v>
      </c>
      <c r="D301" s="13" t="s">
        <v>92</v>
      </c>
      <c r="E301" s="10" t="str">
        <f xml:space="preserve"> VLOOKUP(D301,Tableau4[],2,FALSE)</f>
        <v>Florensky Santelus</v>
      </c>
      <c r="F301" s="14" t="s">
        <v>23</v>
      </c>
      <c r="G301" s="14" t="s">
        <v>949</v>
      </c>
      <c r="H301" s="15">
        <v>45784.802083333336</v>
      </c>
      <c r="I301" s="15">
        <v>45790.670138888891</v>
      </c>
      <c r="J301" s="14" t="s">
        <v>950</v>
      </c>
      <c r="K301" s="14" t="s">
        <v>951</v>
      </c>
      <c r="L301" s="14" t="s">
        <v>29</v>
      </c>
      <c r="M301" s="14" t="s">
        <v>29</v>
      </c>
      <c r="N301" s="14" t="s">
        <v>29</v>
      </c>
      <c r="O301" s="14" t="s">
        <v>208</v>
      </c>
      <c r="P301" s="14" t="s">
        <v>31</v>
      </c>
      <c r="Q301" s="14" t="s">
        <v>29</v>
      </c>
      <c r="R301" s="16" t="str">
        <f>IF(AND(M301="",N301=""),"",
   IF(AND(M301&lt;&gt;"",N301&lt;&gt;""),
      IFERROR(VLOOKUP(M301,Tableau3[],2,FALSE),0) + IFERROR(VLOOKUP(N301,Tableau3[],2,FALSE),0),
      IF(M301&lt;&gt;"",
         IFERROR(VLOOKUP(M301,Tableau3[],2,FALSE),0),
         IFERROR(VLOOKUP(N301,Tableau3[],2,FALSE),0)
      )
   )
)</f>
        <v/>
      </c>
      <c r="S301" s="16" t="str">
        <f>IF(AND(M301="",N301=""),"",
   IF(AND(M301&lt;&gt;"",N301&lt;&gt;""),
      IFERROR(VLOOKUP(M301,Tableau6[],2,FALSE),0) + IFERROR(VLOOKUP(N301,Tableau6[],2,FALSE),0),
      IF(M301&lt;&gt;"",
         IFERROR(VLOOKUP(M301,Tableau6[],2,FALSE),0),
         IFERROR(VLOOKUP(N301,Tableau6[],2,FALSE),0)
      )
   )
)</f>
        <v/>
      </c>
    </row>
    <row r="302" spans="1:19">
      <c r="A302" s="18" t="s">
        <v>19</v>
      </c>
      <c r="B302" s="18" t="s">
        <v>51</v>
      </c>
      <c r="C302" s="18" t="s">
        <v>21</v>
      </c>
      <c r="D302" s="17" t="s">
        <v>92</v>
      </c>
      <c r="E302" s="10" t="str">
        <f xml:space="preserve"> VLOOKUP(D302,Tableau4[],2,FALSE)</f>
        <v>Florensky Santelus</v>
      </c>
      <c r="F302" s="18" t="s">
        <v>23</v>
      </c>
      <c r="G302" s="18" t="s">
        <v>952</v>
      </c>
      <c r="H302" s="19">
        <v>45800.002083333333</v>
      </c>
      <c r="I302" s="19">
        <v>45800.4</v>
      </c>
      <c r="J302" s="18" t="s">
        <v>950</v>
      </c>
      <c r="K302" s="18" t="s">
        <v>951</v>
      </c>
      <c r="L302" s="18" t="s">
        <v>29</v>
      </c>
      <c r="M302" s="18" t="s">
        <v>29</v>
      </c>
      <c r="N302" s="18" t="s">
        <v>29</v>
      </c>
      <c r="O302" s="18" t="s">
        <v>208</v>
      </c>
      <c r="P302" s="18" t="s">
        <v>31</v>
      </c>
      <c r="Q302" s="18" t="s">
        <v>29</v>
      </c>
      <c r="R302" s="12" t="str">
        <f>IF(AND(M302="",N302=""),"",
   IF(AND(M302&lt;&gt;"",N302&lt;&gt;""),
      IFERROR(VLOOKUP(M302,Tableau3[],2,FALSE),0) + IFERROR(VLOOKUP(N302,Tableau3[],2,FALSE),0),
      IF(M302&lt;&gt;"",
         IFERROR(VLOOKUP(M302,Tableau3[],2,FALSE),0),
         IFERROR(VLOOKUP(N302,Tableau3[],2,FALSE),0)
      )
   )
)</f>
        <v/>
      </c>
      <c r="S302" s="12" t="str">
        <f>IF(AND(M302="",N302=""),"",
   IF(AND(M302&lt;&gt;"",N302&lt;&gt;""),
      IFERROR(VLOOKUP(M302,Tableau6[],2,FALSE),0) + IFERROR(VLOOKUP(N302,Tableau6[],2,FALSE),0),
      IF(M302&lt;&gt;"",
         IFERROR(VLOOKUP(M302,Tableau6[],2,FALSE),0),
         IFERROR(VLOOKUP(N302,Tableau6[],2,FALSE),0)
      )
   )
)</f>
        <v/>
      </c>
    </row>
    <row r="303" spans="1:19">
      <c r="A303" s="14" t="s">
        <v>19</v>
      </c>
      <c r="B303" s="14" t="s">
        <v>51</v>
      </c>
      <c r="C303" s="14" t="s">
        <v>21</v>
      </c>
      <c r="D303" s="13" t="s">
        <v>92</v>
      </c>
      <c r="E303" s="10" t="str">
        <f xml:space="preserve"> VLOOKUP(D303,Tableau4[],2,FALSE)</f>
        <v>Florensky Santelus</v>
      </c>
      <c r="F303" s="14" t="s">
        <v>23</v>
      </c>
      <c r="G303" s="14" t="s">
        <v>953</v>
      </c>
      <c r="H303" s="15">
        <v>45777.725694444445</v>
      </c>
      <c r="I303" s="15">
        <v>45779.736111111109</v>
      </c>
      <c r="J303" s="14" t="s">
        <v>954</v>
      </c>
      <c r="K303" s="14" t="s">
        <v>955</v>
      </c>
      <c r="L303" s="14" t="s">
        <v>36</v>
      </c>
      <c r="M303" s="14" t="s">
        <v>29</v>
      </c>
      <c r="N303" s="14" t="s">
        <v>29</v>
      </c>
      <c r="O303" s="14" t="s">
        <v>45</v>
      </c>
      <c r="P303" s="14" t="s">
        <v>31</v>
      </c>
      <c r="Q303" s="14" t="s">
        <v>29</v>
      </c>
      <c r="R303" s="16" t="str">
        <f>IF(AND(M303="",N303=""),"",
   IF(AND(M303&lt;&gt;"",N303&lt;&gt;""),
      IFERROR(VLOOKUP(M303,Tableau3[],2,FALSE),0) + IFERROR(VLOOKUP(N303,Tableau3[],2,FALSE),0),
      IF(M303&lt;&gt;"",
         IFERROR(VLOOKUP(M303,Tableau3[],2,FALSE),0),
         IFERROR(VLOOKUP(N303,Tableau3[],2,FALSE),0)
      )
   )
)</f>
        <v/>
      </c>
      <c r="S303" s="16" t="str">
        <f>IF(AND(M303="",N303=""),"",
   IF(AND(M303&lt;&gt;"",N303&lt;&gt;""),
      IFERROR(VLOOKUP(M303,Tableau6[],2,FALSE),0) + IFERROR(VLOOKUP(N303,Tableau6[],2,FALSE),0),
      IF(M303&lt;&gt;"",
         IFERROR(VLOOKUP(M303,Tableau6[],2,FALSE),0),
         IFERROR(VLOOKUP(N303,Tableau6[],2,FALSE),0)
      )
   )
)</f>
        <v/>
      </c>
    </row>
    <row r="304" spans="1:19">
      <c r="A304" s="18" t="s">
        <v>19</v>
      </c>
      <c r="B304" s="18" t="s">
        <v>51</v>
      </c>
      <c r="C304" s="18" t="s">
        <v>21</v>
      </c>
      <c r="D304" s="17" t="s">
        <v>92</v>
      </c>
      <c r="E304" s="10" t="str">
        <f xml:space="preserve"> VLOOKUP(D304,Tableau4[],2,FALSE)</f>
        <v>Florensky Santelus</v>
      </c>
      <c r="F304" s="18" t="s">
        <v>23</v>
      </c>
      <c r="G304" s="18" t="s">
        <v>956</v>
      </c>
      <c r="H304" s="19">
        <v>45790.022222222222</v>
      </c>
      <c r="I304" s="19">
        <v>45790.584027777775</v>
      </c>
      <c r="J304" s="18" t="s">
        <v>954</v>
      </c>
      <c r="K304" s="18" t="s">
        <v>955</v>
      </c>
      <c r="L304" s="18" t="s">
        <v>36</v>
      </c>
      <c r="M304" s="18" t="s">
        <v>29</v>
      </c>
      <c r="N304" s="18" t="s">
        <v>29</v>
      </c>
      <c r="O304" s="18" t="s">
        <v>45</v>
      </c>
      <c r="P304" s="18" t="s">
        <v>31</v>
      </c>
      <c r="Q304" s="18" t="s">
        <v>29</v>
      </c>
      <c r="R304" s="12" t="str">
        <f>IF(AND(M304="",N304=""),"",
   IF(AND(M304&lt;&gt;"",N304&lt;&gt;""),
      IFERROR(VLOOKUP(M304,Tableau3[],2,FALSE),0) + IFERROR(VLOOKUP(N304,Tableau3[],2,FALSE),0),
      IF(M304&lt;&gt;"",
         IFERROR(VLOOKUP(M304,Tableau3[],2,FALSE),0),
         IFERROR(VLOOKUP(N304,Tableau3[],2,FALSE),0)
      )
   )
)</f>
        <v/>
      </c>
      <c r="S304" s="12" t="str">
        <f>IF(AND(M304="",N304=""),"",
   IF(AND(M304&lt;&gt;"",N304&lt;&gt;""),
      IFERROR(VLOOKUP(M304,Tableau6[],2,FALSE),0) + IFERROR(VLOOKUP(N304,Tableau6[],2,FALSE),0),
      IF(M304&lt;&gt;"",
         IFERROR(VLOOKUP(M304,Tableau6[],2,FALSE),0),
         IFERROR(VLOOKUP(N304,Tableau6[],2,FALSE),0)
      )
   )
)</f>
        <v/>
      </c>
    </row>
    <row r="305" spans="1:19">
      <c r="A305" s="14" t="s">
        <v>19</v>
      </c>
      <c r="B305" s="14" t="s">
        <v>51</v>
      </c>
      <c r="C305" s="14" t="s">
        <v>21</v>
      </c>
      <c r="D305" s="13" t="s">
        <v>92</v>
      </c>
      <c r="E305" s="10" t="str">
        <f xml:space="preserve"> VLOOKUP(D305,Tableau4[],2,FALSE)</f>
        <v>Florensky Santelus</v>
      </c>
      <c r="F305" s="14" t="s">
        <v>23</v>
      </c>
      <c r="G305" s="14" t="s">
        <v>957</v>
      </c>
      <c r="H305" s="15">
        <v>45784.000694444447</v>
      </c>
      <c r="I305" s="15">
        <v>45789.979166666664</v>
      </c>
      <c r="J305" s="14" t="s">
        <v>958</v>
      </c>
      <c r="K305" s="14" t="s">
        <v>959</v>
      </c>
      <c r="L305" s="14" t="s">
        <v>36</v>
      </c>
      <c r="M305" s="14" t="s">
        <v>48</v>
      </c>
      <c r="N305" s="14" t="s">
        <v>77</v>
      </c>
      <c r="O305" s="14" t="s">
        <v>30</v>
      </c>
      <c r="P305" s="14" t="s">
        <v>31</v>
      </c>
      <c r="Q305" s="14" t="s">
        <v>29</v>
      </c>
      <c r="R305" s="16">
        <f>IF(AND(M305="",N305=""),"",
   IF(AND(M305&lt;&gt;"",N305&lt;&gt;""),
      IFERROR(VLOOKUP(M305,Tableau3[],2,FALSE),0) + IFERROR(VLOOKUP(N305,Tableau3[],2,FALSE),0),
      IF(M305&lt;&gt;"",
         IFERROR(VLOOKUP(M305,Tableau3[],2,FALSE),0),
         IFERROR(VLOOKUP(N305,Tableau3[],2,FALSE),0)
      )
   )
)</f>
        <v>462.96999999999997</v>
      </c>
      <c r="S305" s="16">
        <f>IF(AND(M305="",N305=""),"",
   IF(AND(M305&lt;&gt;"",N305&lt;&gt;""),
      IFERROR(VLOOKUP(M305,Tableau6[],2,FALSE),0) + IFERROR(VLOOKUP(N305,Tableau6[],2,FALSE),0),
      IF(M305&lt;&gt;"",
         IFERROR(VLOOKUP(M305,Tableau6[],2,FALSE),0),
         IFERROR(VLOOKUP(N305,Tableau6[],2,FALSE),0)
      )
   )
)</f>
        <v>277.77999999999997</v>
      </c>
    </row>
    <row r="306" spans="1:19">
      <c r="A306" s="18" t="s">
        <v>19</v>
      </c>
      <c r="B306" s="18" t="s">
        <v>51</v>
      </c>
      <c r="C306" s="18" t="s">
        <v>21</v>
      </c>
      <c r="D306" s="17" t="s">
        <v>92</v>
      </c>
      <c r="E306" s="10" t="str">
        <f xml:space="preserve"> VLOOKUP(D306,Tableau4[],2,FALSE)</f>
        <v>Florensky Santelus</v>
      </c>
      <c r="F306" s="18" t="s">
        <v>23</v>
      </c>
      <c r="G306" s="18" t="s">
        <v>960</v>
      </c>
      <c r="H306" s="19">
        <v>45776.984722222223</v>
      </c>
      <c r="I306" s="19">
        <v>45779.507638888892</v>
      </c>
      <c r="J306" s="18" t="s">
        <v>961</v>
      </c>
      <c r="K306" s="18" t="s">
        <v>962</v>
      </c>
      <c r="L306" s="18" t="s">
        <v>36</v>
      </c>
      <c r="M306" s="18" t="s">
        <v>48</v>
      </c>
      <c r="N306" s="18" t="s">
        <v>29</v>
      </c>
      <c r="O306" s="18" t="s">
        <v>30</v>
      </c>
      <c r="P306" s="18" t="s">
        <v>31</v>
      </c>
      <c r="Q306" s="18" t="s">
        <v>29</v>
      </c>
      <c r="R306" s="12">
        <f>IF(AND(M306="",N306=""),"",
   IF(AND(M306&lt;&gt;"",N306&lt;&gt;""),
      IFERROR(VLOOKUP(M306,Tableau3[],2,FALSE),0) + IFERROR(VLOOKUP(N306,Tableau3[],2,FALSE),0),
      IF(M306&lt;&gt;"",
         IFERROR(VLOOKUP(M306,Tableau3[],2,FALSE),0),
         IFERROR(VLOOKUP(N306,Tableau3[],2,FALSE),0)
      )
   )
)</f>
        <v>288.77</v>
      </c>
      <c r="S306" s="12">
        <f>IF(AND(M306="",N306=""),"",
   IF(AND(M306&lt;&gt;"",N306&lt;&gt;""),
      IFERROR(VLOOKUP(M306,Tableau6[],2,FALSE),0) + IFERROR(VLOOKUP(N306,Tableau6[],2,FALSE),0),
      IF(M306&lt;&gt;"",
         IFERROR(VLOOKUP(M306,Tableau6[],2,FALSE),0),
         IFERROR(VLOOKUP(N306,Tableau6[],2,FALSE),0)
      )
   )
)</f>
        <v>173.26</v>
      </c>
    </row>
    <row r="307" spans="1:19">
      <c r="A307" s="14" t="s">
        <v>19</v>
      </c>
      <c r="B307" s="14" t="s">
        <v>51</v>
      </c>
      <c r="C307" s="14" t="s">
        <v>21</v>
      </c>
      <c r="D307" s="13" t="s">
        <v>92</v>
      </c>
      <c r="E307" s="10" t="str">
        <f xml:space="preserve"> VLOOKUP(D307,Tableau4[],2,FALSE)</f>
        <v>Florensky Santelus</v>
      </c>
      <c r="F307" s="14" t="s">
        <v>23</v>
      </c>
      <c r="G307" s="14" t="s">
        <v>963</v>
      </c>
      <c r="H307" s="15">
        <v>45793.904166666667</v>
      </c>
      <c r="I307" s="15">
        <v>45798.6875</v>
      </c>
      <c r="J307" s="14" t="s">
        <v>964</v>
      </c>
      <c r="K307" s="14" t="s">
        <v>965</v>
      </c>
      <c r="L307" s="14" t="s">
        <v>36</v>
      </c>
      <c r="M307" s="14" t="s">
        <v>103</v>
      </c>
      <c r="N307" s="14" t="s">
        <v>29</v>
      </c>
      <c r="O307" s="14" t="s">
        <v>30</v>
      </c>
      <c r="P307" s="14" t="s">
        <v>31</v>
      </c>
      <c r="Q307" s="14" t="s">
        <v>29</v>
      </c>
      <c r="R307" s="16">
        <f>IF(AND(M307="",N307=""),"",
   IF(AND(M307&lt;&gt;"",N307&lt;&gt;""),
      IFERROR(VLOOKUP(M307,Tableau3[],2,FALSE),0) + IFERROR(VLOOKUP(N307,Tableau3[],2,FALSE),0),
      IF(M307&lt;&gt;"",
         IFERROR(VLOOKUP(M307,Tableau3[],2,FALSE),0),
         IFERROR(VLOOKUP(N307,Tableau3[],2,FALSE),0)
      )
   )
)</f>
        <v>176.12</v>
      </c>
      <c r="S307" s="16">
        <f>IF(AND(M307="",N307=""),"",
   IF(AND(M307&lt;&gt;"",N307&lt;&gt;""),
      IFERROR(VLOOKUP(M307,Tableau6[],2,FALSE),0) + IFERROR(VLOOKUP(N307,Tableau6[],2,FALSE),0),
      IF(M307&lt;&gt;"",
         IFERROR(VLOOKUP(M307,Tableau6[],2,FALSE),0),
         IFERROR(VLOOKUP(N307,Tableau6[],2,FALSE),0)
      )
   )
)</f>
        <v>105.67</v>
      </c>
    </row>
    <row r="308" spans="1:19">
      <c r="A308" s="18" t="s">
        <v>19</v>
      </c>
      <c r="B308" s="18" t="s">
        <v>51</v>
      </c>
      <c r="C308" s="18" t="s">
        <v>21</v>
      </c>
      <c r="D308" s="17" t="s">
        <v>92</v>
      </c>
      <c r="E308" s="10" t="str">
        <f xml:space="preserve"> VLOOKUP(D308,Tableau4[],2,FALSE)</f>
        <v>Florensky Santelus</v>
      </c>
      <c r="F308" s="18" t="s">
        <v>23</v>
      </c>
      <c r="G308" s="18" t="s">
        <v>966</v>
      </c>
      <c r="H308" s="19">
        <v>45783.703472222223</v>
      </c>
      <c r="I308" s="19">
        <v>45784.498611111114</v>
      </c>
      <c r="J308" s="18" t="s">
        <v>967</v>
      </c>
      <c r="K308" s="18" t="s">
        <v>968</v>
      </c>
      <c r="L308" s="18" t="s">
        <v>59</v>
      </c>
      <c r="M308" s="18" t="s">
        <v>29</v>
      </c>
      <c r="N308" s="18" t="s">
        <v>29</v>
      </c>
      <c r="O308" s="18" t="s">
        <v>45</v>
      </c>
      <c r="P308" s="18" t="s">
        <v>31</v>
      </c>
      <c r="Q308" s="18" t="s">
        <v>29</v>
      </c>
      <c r="R308" s="12" t="str">
        <f>IF(AND(M308="",N308=""),"",
   IF(AND(M308&lt;&gt;"",N308&lt;&gt;""),
      IFERROR(VLOOKUP(M308,Tableau3[],2,FALSE),0) + IFERROR(VLOOKUP(N308,Tableau3[],2,FALSE),0),
      IF(M308&lt;&gt;"",
         IFERROR(VLOOKUP(M308,Tableau3[],2,FALSE),0),
         IFERROR(VLOOKUP(N308,Tableau3[],2,FALSE),0)
      )
   )
)</f>
        <v/>
      </c>
      <c r="S308" s="12" t="str">
        <f>IF(AND(M308="",N308=""),"",
   IF(AND(M308&lt;&gt;"",N308&lt;&gt;""),
      IFERROR(VLOOKUP(M308,Tableau6[],2,FALSE),0) + IFERROR(VLOOKUP(N308,Tableau6[],2,FALSE),0),
      IF(M308&lt;&gt;"",
         IFERROR(VLOOKUP(M308,Tableau6[],2,FALSE),0),
         IFERROR(VLOOKUP(N308,Tableau6[],2,FALSE),0)
      )
   )
)</f>
        <v/>
      </c>
    </row>
    <row r="309" spans="1:19">
      <c r="A309" s="14" t="s">
        <v>19</v>
      </c>
      <c r="B309" s="14" t="s">
        <v>51</v>
      </c>
      <c r="C309" s="14" t="s">
        <v>21</v>
      </c>
      <c r="D309" s="13" t="s">
        <v>92</v>
      </c>
      <c r="E309" s="10" t="str">
        <f xml:space="preserve"> VLOOKUP(D309,Tableau4[],2,FALSE)</f>
        <v>Florensky Santelus</v>
      </c>
      <c r="F309" s="14" t="s">
        <v>23</v>
      </c>
      <c r="G309" s="14" t="s">
        <v>969</v>
      </c>
      <c r="H309" s="15">
        <v>45798.796527777777</v>
      </c>
      <c r="I309" s="15">
        <v>45800.4</v>
      </c>
      <c r="J309" s="14" t="s">
        <v>967</v>
      </c>
      <c r="K309" s="14" t="s">
        <v>968</v>
      </c>
      <c r="L309" s="14" t="s">
        <v>59</v>
      </c>
      <c r="M309" s="14" t="s">
        <v>29</v>
      </c>
      <c r="N309" s="14" t="s">
        <v>29</v>
      </c>
      <c r="O309" s="14" t="s">
        <v>30</v>
      </c>
      <c r="P309" s="14" t="s">
        <v>31</v>
      </c>
      <c r="Q309" s="14" t="s">
        <v>29</v>
      </c>
      <c r="R309" s="16" t="str">
        <f>IF(AND(M309="",N309=""),"",
   IF(AND(M309&lt;&gt;"",N309&lt;&gt;""),
      IFERROR(VLOOKUP(M309,Tableau3[],2,FALSE),0) + IFERROR(VLOOKUP(N309,Tableau3[],2,FALSE),0),
      IF(M309&lt;&gt;"",
         IFERROR(VLOOKUP(M309,Tableau3[],2,FALSE),0),
         IFERROR(VLOOKUP(N309,Tableau3[],2,FALSE),0)
      )
   )
)</f>
        <v/>
      </c>
      <c r="S309" s="16" t="str">
        <f>IF(AND(M309="",N309=""),"",
   IF(AND(M309&lt;&gt;"",N309&lt;&gt;""),
      IFERROR(VLOOKUP(M309,Tableau6[],2,FALSE),0) + IFERROR(VLOOKUP(N309,Tableau6[],2,FALSE),0),
      IF(M309&lt;&gt;"",
         IFERROR(VLOOKUP(M309,Tableau6[],2,FALSE),0),
         IFERROR(VLOOKUP(N309,Tableau6[],2,FALSE),0)
      )
   )
)</f>
        <v/>
      </c>
    </row>
    <row r="310" spans="1:19">
      <c r="A310" s="18" t="s">
        <v>19</v>
      </c>
      <c r="B310" s="18" t="s">
        <v>51</v>
      </c>
      <c r="C310" s="18" t="s">
        <v>21</v>
      </c>
      <c r="D310" s="17" t="s">
        <v>92</v>
      </c>
      <c r="E310" s="10" t="str">
        <f xml:space="preserve"> VLOOKUP(D310,Tableau4[],2,FALSE)</f>
        <v>Florensky Santelus</v>
      </c>
      <c r="F310" s="18" t="s">
        <v>23</v>
      </c>
      <c r="G310" s="18" t="s">
        <v>970</v>
      </c>
      <c r="H310" s="19">
        <v>45783.663888888892</v>
      </c>
      <c r="I310" s="19">
        <v>45784.479166666664</v>
      </c>
      <c r="J310" s="18" t="s">
        <v>971</v>
      </c>
      <c r="K310" s="18" t="s">
        <v>972</v>
      </c>
      <c r="L310" s="18" t="s">
        <v>36</v>
      </c>
      <c r="M310" s="18" t="s">
        <v>48</v>
      </c>
      <c r="N310" s="18" t="s">
        <v>29</v>
      </c>
      <c r="O310" s="18" t="s">
        <v>512</v>
      </c>
      <c r="P310" s="18" t="s">
        <v>31</v>
      </c>
      <c r="Q310" s="18" t="s">
        <v>182</v>
      </c>
      <c r="R310" s="12">
        <f>IF(AND(M310="",N310=""),"",
   IF(AND(M310&lt;&gt;"",N310&lt;&gt;""),
      IFERROR(VLOOKUP(M310,Tableau3[],2,FALSE),0) + IFERROR(VLOOKUP(N310,Tableau3[],2,FALSE),0),
      IF(M310&lt;&gt;"",
         IFERROR(VLOOKUP(M310,Tableau3[],2,FALSE),0),
         IFERROR(VLOOKUP(N310,Tableau3[],2,FALSE),0)
      )
   )
)</f>
        <v>288.77</v>
      </c>
      <c r="S310" s="12">
        <f>IF(AND(M310="",N310=""),"",
   IF(AND(M310&lt;&gt;"",N310&lt;&gt;""),
      IFERROR(VLOOKUP(M310,Tableau6[],2,FALSE),0) + IFERROR(VLOOKUP(N310,Tableau6[],2,FALSE),0),
      IF(M310&lt;&gt;"",
         IFERROR(VLOOKUP(M310,Tableau6[],2,FALSE),0),
         IFERROR(VLOOKUP(N310,Tableau6[],2,FALSE),0)
      )
   )
)</f>
        <v>173.26</v>
      </c>
    </row>
    <row r="311" spans="1:19">
      <c r="A311" s="14" t="s">
        <v>19</v>
      </c>
      <c r="B311" s="14" t="s">
        <v>51</v>
      </c>
      <c r="C311" s="14" t="s">
        <v>21</v>
      </c>
      <c r="D311" s="13" t="s">
        <v>92</v>
      </c>
      <c r="E311" s="10" t="str">
        <f xml:space="preserve"> VLOOKUP(D311,Tableau4[],2,FALSE)</f>
        <v>Florensky Santelus</v>
      </c>
      <c r="F311" s="14" t="s">
        <v>23</v>
      </c>
      <c r="G311" s="14" t="s">
        <v>973</v>
      </c>
      <c r="H311" s="15">
        <v>45775.96875</v>
      </c>
      <c r="I311" s="15">
        <v>45779.767361111109</v>
      </c>
      <c r="J311" s="14" t="s">
        <v>974</v>
      </c>
      <c r="K311" s="14" t="s">
        <v>975</v>
      </c>
      <c r="L311" s="14" t="s">
        <v>36</v>
      </c>
      <c r="M311" s="14" t="s">
        <v>103</v>
      </c>
      <c r="N311" s="14" t="s">
        <v>29</v>
      </c>
      <c r="O311" s="14" t="s">
        <v>683</v>
      </c>
      <c r="P311" s="14" t="s">
        <v>31</v>
      </c>
      <c r="Q311" s="14" t="s">
        <v>182</v>
      </c>
      <c r="R311" s="16">
        <f>IF(AND(M311="",N311=""),"",
   IF(AND(M311&lt;&gt;"",N311&lt;&gt;""),
      IFERROR(VLOOKUP(M311,Tableau3[],2,FALSE),0) + IFERROR(VLOOKUP(N311,Tableau3[],2,FALSE),0),
      IF(M311&lt;&gt;"",
         IFERROR(VLOOKUP(M311,Tableau3[],2,FALSE),0),
         IFERROR(VLOOKUP(N311,Tableau3[],2,FALSE),0)
      )
   )
)</f>
        <v>176.12</v>
      </c>
      <c r="S311" s="16">
        <f>IF(AND(M311="",N311=""),"",
   IF(AND(M311&lt;&gt;"",N311&lt;&gt;""),
      IFERROR(VLOOKUP(M311,Tableau6[],2,FALSE),0) + IFERROR(VLOOKUP(N311,Tableau6[],2,FALSE),0),
      IF(M311&lt;&gt;"",
         IFERROR(VLOOKUP(M311,Tableau6[],2,FALSE),0),
         IFERROR(VLOOKUP(N311,Tableau6[],2,FALSE),0)
      )
   )
)</f>
        <v>105.67</v>
      </c>
    </row>
    <row r="312" spans="1:19">
      <c r="A312" s="18" t="s">
        <v>19</v>
      </c>
      <c r="B312" s="18" t="s">
        <v>20</v>
      </c>
      <c r="C312" s="18" t="s">
        <v>21</v>
      </c>
      <c r="D312" s="17" t="s">
        <v>92</v>
      </c>
      <c r="E312" s="10" t="str">
        <f xml:space="preserve"> VLOOKUP(D312,Tableau4[],2,FALSE)</f>
        <v>Florensky Santelus</v>
      </c>
      <c r="F312" s="18" t="s">
        <v>23</v>
      </c>
      <c r="G312" s="18" t="s">
        <v>976</v>
      </c>
      <c r="H312" s="19">
        <v>45796.790277777778</v>
      </c>
      <c r="I312" s="19">
        <v>45798.651388888888</v>
      </c>
      <c r="J312" s="18" t="s">
        <v>977</v>
      </c>
      <c r="K312" s="18" t="s">
        <v>978</v>
      </c>
      <c r="L312" s="18" t="s">
        <v>36</v>
      </c>
      <c r="M312" s="18" t="s">
        <v>29</v>
      </c>
      <c r="N312" s="18" t="s">
        <v>29</v>
      </c>
      <c r="O312" s="18" t="s">
        <v>45</v>
      </c>
      <c r="P312" s="18" t="s">
        <v>31</v>
      </c>
      <c r="Q312" s="18" t="s">
        <v>29</v>
      </c>
      <c r="R312" s="12" t="str">
        <f>IF(AND(M312="",N312=""),"",
   IF(AND(M312&lt;&gt;"",N312&lt;&gt;""),
      IFERROR(VLOOKUP(M312,Tableau3[],2,FALSE),0) + IFERROR(VLOOKUP(N312,Tableau3[],2,FALSE),0),
      IF(M312&lt;&gt;"",
         IFERROR(VLOOKUP(M312,Tableau3[],2,FALSE),0),
         IFERROR(VLOOKUP(N312,Tableau3[],2,FALSE),0)
      )
   )
)</f>
        <v/>
      </c>
      <c r="S312" s="12" t="str">
        <f>IF(AND(M312="",N312=""),"",
   IF(AND(M312&lt;&gt;"",N312&lt;&gt;""),
      IFERROR(VLOOKUP(M312,Tableau6[],2,FALSE),0) + IFERROR(VLOOKUP(N312,Tableau6[],2,FALSE),0),
      IF(M312&lt;&gt;"",
         IFERROR(VLOOKUP(M312,Tableau6[],2,FALSE),0),
         IFERROR(VLOOKUP(N312,Tableau6[],2,FALSE),0)
      )
   )
)</f>
        <v/>
      </c>
    </row>
    <row r="313" spans="1:19">
      <c r="A313" s="14" t="s">
        <v>19</v>
      </c>
      <c r="B313" s="14" t="s">
        <v>51</v>
      </c>
      <c r="C313" s="14" t="s">
        <v>21</v>
      </c>
      <c r="D313" s="13" t="s">
        <v>92</v>
      </c>
      <c r="E313" s="10" t="str">
        <f xml:space="preserve"> VLOOKUP(D313,Tableau4[],2,FALSE)</f>
        <v>Florensky Santelus</v>
      </c>
      <c r="F313" s="14" t="s">
        <v>23</v>
      </c>
      <c r="G313" s="14" t="s">
        <v>979</v>
      </c>
      <c r="H313" s="15">
        <v>45777.820833333331</v>
      </c>
      <c r="I313" s="15">
        <v>45779.818055555559</v>
      </c>
      <c r="J313" s="14" t="s">
        <v>980</v>
      </c>
      <c r="K313" s="14" t="s">
        <v>981</v>
      </c>
      <c r="L313" s="14" t="s">
        <v>36</v>
      </c>
      <c r="M313" s="14" t="s">
        <v>48</v>
      </c>
      <c r="N313" s="14" t="s">
        <v>29</v>
      </c>
      <c r="O313" s="14" t="s">
        <v>30</v>
      </c>
      <c r="P313" s="14" t="s">
        <v>31</v>
      </c>
      <c r="Q313" s="14" t="s">
        <v>29</v>
      </c>
      <c r="R313" s="16">
        <f>IF(AND(M313="",N313=""),"",
   IF(AND(M313&lt;&gt;"",N313&lt;&gt;""),
      IFERROR(VLOOKUP(M313,Tableau3[],2,FALSE),0) + IFERROR(VLOOKUP(N313,Tableau3[],2,FALSE),0),
      IF(M313&lt;&gt;"",
         IFERROR(VLOOKUP(M313,Tableau3[],2,FALSE),0),
         IFERROR(VLOOKUP(N313,Tableau3[],2,FALSE),0)
      )
   )
)</f>
        <v>288.77</v>
      </c>
      <c r="S313" s="16">
        <f>IF(AND(M313="",N313=""),"",
   IF(AND(M313&lt;&gt;"",N313&lt;&gt;""),
      IFERROR(VLOOKUP(M313,Tableau6[],2,FALSE),0) + IFERROR(VLOOKUP(N313,Tableau6[],2,FALSE),0),
      IF(M313&lt;&gt;"",
         IFERROR(VLOOKUP(M313,Tableau6[],2,FALSE),0),
         IFERROR(VLOOKUP(N313,Tableau6[],2,FALSE),0)
      )
   )
)</f>
        <v>173.26</v>
      </c>
    </row>
    <row r="314" spans="1:19">
      <c r="A314" s="18" t="s">
        <v>19</v>
      </c>
      <c r="B314" s="18" t="s">
        <v>20</v>
      </c>
      <c r="C314" s="18" t="s">
        <v>21</v>
      </c>
      <c r="D314" s="17" t="s">
        <v>92</v>
      </c>
      <c r="E314" s="10" t="str">
        <f xml:space="preserve"> VLOOKUP(D314,Tableau4[],2,FALSE)</f>
        <v>Florensky Santelus</v>
      </c>
      <c r="F314" s="18" t="s">
        <v>23</v>
      </c>
      <c r="G314" s="18" t="s">
        <v>982</v>
      </c>
      <c r="H314" s="19">
        <v>45777.888194444444</v>
      </c>
      <c r="I314" s="19">
        <v>45782.404166666667</v>
      </c>
      <c r="J314" s="18" t="s">
        <v>983</v>
      </c>
      <c r="K314" s="18" t="s">
        <v>984</v>
      </c>
      <c r="L314" s="18" t="s">
        <v>36</v>
      </c>
      <c r="M314" s="18" t="s">
        <v>48</v>
      </c>
      <c r="N314" s="18" t="s">
        <v>29</v>
      </c>
      <c r="O314" s="18" t="s">
        <v>288</v>
      </c>
      <c r="P314" s="18" t="s">
        <v>31</v>
      </c>
      <c r="Q314" s="18" t="s">
        <v>182</v>
      </c>
      <c r="R314" s="12">
        <f>IF(AND(M314="",N314=""),"",
   IF(AND(M314&lt;&gt;"",N314&lt;&gt;""),
      IFERROR(VLOOKUP(M314,Tableau3[],2,FALSE),0) + IFERROR(VLOOKUP(N314,Tableau3[],2,FALSE),0),
      IF(M314&lt;&gt;"",
         IFERROR(VLOOKUP(M314,Tableau3[],2,FALSE),0),
         IFERROR(VLOOKUP(N314,Tableau3[],2,FALSE),0)
      )
   )
)</f>
        <v>288.77</v>
      </c>
      <c r="S314" s="12">
        <f>IF(AND(M314="",N314=""),"",
   IF(AND(M314&lt;&gt;"",N314&lt;&gt;""),
      IFERROR(VLOOKUP(M314,Tableau6[],2,FALSE),0) + IFERROR(VLOOKUP(N314,Tableau6[],2,FALSE),0),
      IF(M314&lt;&gt;"",
         IFERROR(VLOOKUP(M314,Tableau6[],2,FALSE),0),
         IFERROR(VLOOKUP(N314,Tableau6[],2,FALSE),0)
      )
   )
)</f>
        <v>173.26</v>
      </c>
    </row>
    <row r="315" spans="1:19">
      <c r="A315" s="14" t="s">
        <v>19</v>
      </c>
      <c r="B315" s="14" t="s">
        <v>20</v>
      </c>
      <c r="C315" s="14" t="s">
        <v>21</v>
      </c>
      <c r="D315" s="13" t="s">
        <v>92</v>
      </c>
      <c r="E315" s="10" t="str">
        <f xml:space="preserve"> VLOOKUP(D315,Tableau4[],2,FALSE)</f>
        <v>Florensky Santelus</v>
      </c>
      <c r="F315" s="14" t="s">
        <v>23</v>
      </c>
      <c r="G315" s="14" t="s">
        <v>985</v>
      </c>
      <c r="H315" s="15">
        <v>45780.701388888891</v>
      </c>
      <c r="I315" s="15">
        <v>45783.404166666667</v>
      </c>
      <c r="J315" s="14" t="s">
        <v>986</v>
      </c>
      <c r="K315" s="14" t="s">
        <v>987</v>
      </c>
      <c r="L315" s="14" t="s">
        <v>36</v>
      </c>
      <c r="M315" s="14" t="s">
        <v>91</v>
      </c>
      <c r="N315" s="14" t="s">
        <v>29</v>
      </c>
      <c r="O315" s="14" t="s">
        <v>30</v>
      </c>
      <c r="P315" s="14" t="s">
        <v>31</v>
      </c>
      <c r="Q315" s="14" t="s">
        <v>29</v>
      </c>
      <c r="R315" s="16">
        <f>IF(AND(M315="",N315=""),"",
   IF(AND(M315&lt;&gt;"",N315&lt;&gt;""),
      IFERROR(VLOOKUP(M315,Tableau3[],2,FALSE),0) + IFERROR(VLOOKUP(N315,Tableau3[],2,FALSE),0),
      IF(M315&lt;&gt;"",
         IFERROR(VLOOKUP(M315,Tableau3[],2,FALSE),0),
         IFERROR(VLOOKUP(N315,Tableau3[],2,FALSE),0)
      )
   )
)</f>
        <v>201.3</v>
      </c>
      <c r="S315" s="16">
        <f>IF(AND(M315="",N315=""),"",
   IF(AND(M315&lt;&gt;"",N315&lt;&gt;""),
      IFERROR(VLOOKUP(M315,Tableau6[],2,FALSE),0) + IFERROR(VLOOKUP(N315,Tableau6[],2,FALSE),0),
      IF(M315&lt;&gt;"",
         IFERROR(VLOOKUP(M315,Tableau6[],2,FALSE),0),
         IFERROR(VLOOKUP(N315,Tableau6[],2,FALSE),0)
      )
   )
)</f>
        <v>120.78</v>
      </c>
    </row>
    <row r="316" spans="1:19">
      <c r="A316" s="18" t="s">
        <v>19</v>
      </c>
      <c r="B316" s="18" t="s">
        <v>20</v>
      </c>
      <c r="C316" s="18" t="s">
        <v>21</v>
      </c>
      <c r="D316" s="17" t="s">
        <v>92</v>
      </c>
      <c r="E316" s="10" t="str">
        <f xml:space="preserve"> VLOOKUP(D316,Tableau4[],2,FALSE)</f>
        <v>Florensky Santelus</v>
      </c>
      <c r="F316" s="18" t="s">
        <v>304</v>
      </c>
      <c r="G316" s="18" t="s">
        <v>988</v>
      </c>
      <c r="H316" s="19">
        <v>45781.666666666664</v>
      </c>
      <c r="I316" s="19">
        <v>45783.790277777778</v>
      </c>
      <c r="J316" s="18" t="s">
        <v>989</v>
      </c>
      <c r="K316" s="18" t="s">
        <v>990</v>
      </c>
      <c r="L316" s="18" t="s">
        <v>36</v>
      </c>
      <c r="M316" s="18" t="s">
        <v>103</v>
      </c>
      <c r="N316" s="18" t="s">
        <v>29</v>
      </c>
      <c r="O316" s="18" t="s">
        <v>30</v>
      </c>
      <c r="P316" s="18" t="s">
        <v>31</v>
      </c>
      <c r="Q316" s="18" t="s">
        <v>29</v>
      </c>
      <c r="R316" s="12">
        <f>IF(AND(M316="",N316=""),"",
   IF(AND(M316&lt;&gt;"",N316&lt;&gt;""),
      IFERROR(VLOOKUP(M316,Tableau3[],2,FALSE),0) + IFERROR(VLOOKUP(N316,Tableau3[],2,FALSE),0),
      IF(M316&lt;&gt;"",
         IFERROR(VLOOKUP(M316,Tableau3[],2,FALSE),0),
         IFERROR(VLOOKUP(N316,Tableau3[],2,FALSE),0)
      )
   )
)</f>
        <v>176.12</v>
      </c>
      <c r="S316" s="12">
        <f>IF(AND(M316="",N316=""),"",
   IF(AND(M316&lt;&gt;"",N316&lt;&gt;""),
      IFERROR(VLOOKUP(M316,Tableau6[],2,FALSE),0) + IFERROR(VLOOKUP(N316,Tableau6[],2,FALSE),0),
      IF(M316&lt;&gt;"",
         IFERROR(VLOOKUP(M316,Tableau6[],2,FALSE),0),
         IFERROR(VLOOKUP(N316,Tableau6[],2,FALSE),0)
      )
   )
)</f>
        <v>105.67</v>
      </c>
    </row>
    <row r="317" spans="1:19">
      <c r="A317" s="14" t="s">
        <v>19</v>
      </c>
      <c r="B317" s="14" t="s">
        <v>20</v>
      </c>
      <c r="C317" s="14" t="s">
        <v>21</v>
      </c>
      <c r="D317" s="13" t="s">
        <v>92</v>
      </c>
      <c r="E317" s="10" t="str">
        <f xml:space="preserve"> VLOOKUP(D317,Tableau4[],2,FALSE)</f>
        <v>Florensky Santelus</v>
      </c>
      <c r="F317" s="14" t="s">
        <v>23</v>
      </c>
      <c r="G317" s="14" t="s">
        <v>991</v>
      </c>
      <c r="H317" s="15">
        <v>45790.022222222222</v>
      </c>
      <c r="I317" s="15">
        <v>45792.836805555555</v>
      </c>
      <c r="J317" s="14" t="s">
        <v>992</v>
      </c>
      <c r="K317" s="14" t="s">
        <v>993</v>
      </c>
      <c r="L317" s="14" t="s">
        <v>36</v>
      </c>
      <c r="M317" s="14" t="s">
        <v>29</v>
      </c>
      <c r="N317" s="14" t="s">
        <v>29</v>
      </c>
      <c r="O317" s="14" t="s">
        <v>45</v>
      </c>
      <c r="P317" s="14" t="s">
        <v>31</v>
      </c>
      <c r="Q317" s="14" t="s">
        <v>29</v>
      </c>
      <c r="R317" s="16" t="str">
        <f>IF(AND(M317="",N317=""),"",
   IF(AND(M317&lt;&gt;"",N317&lt;&gt;""),
      IFERROR(VLOOKUP(M317,Tableau3[],2,FALSE),0) + IFERROR(VLOOKUP(N317,Tableau3[],2,FALSE),0),
      IF(M317&lt;&gt;"",
         IFERROR(VLOOKUP(M317,Tableau3[],2,FALSE),0),
         IFERROR(VLOOKUP(N317,Tableau3[],2,FALSE),0)
      )
   )
)</f>
        <v/>
      </c>
      <c r="S317" s="16" t="str">
        <f>IF(AND(M317="",N317=""),"",
   IF(AND(M317&lt;&gt;"",N317&lt;&gt;""),
      IFERROR(VLOOKUP(M317,Tableau6[],2,FALSE),0) + IFERROR(VLOOKUP(N317,Tableau6[],2,FALSE),0),
      IF(M317&lt;&gt;"",
         IFERROR(VLOOKUP(M317,Tableau6[],2,FALSE),0),
         IFERROR(VLOOKUP(N317,Tableau6[],2,FALSE),0)
      )
   )
)</f>
        <v/>
      </c>
    </row>
    <row r="318" spans="1:19">
      <c r="A318" s="18" t="s">
        <v>19</v>
      </c>
      <c r="B318" s="18" t="s">
        <v>20</v>
      </c>
      <c r="C318" s="18" t="s">
        <v>21</v>
      </c>
      <c r="D318" s="17" t="s">
        <v>92</v>
      </c>
      <c r="E318" s="10" t="str">
        <f xml:space="preserve"> VLOOKUP(D318,Tableau4[],2,FALSE)</f>
        <v>Florensky Santelus</v>
      </c>
      <c r="F318" s="18" t="s">
        <v>23</v>
      </c>
      <c r="G318" s="18" t="s">
        <v>994</v>
      </c>
      <c r="H318" s="19">
        <v>45797.59097222222</v>
      </c>
      <c r="I318" s="19">
        <v>45799.754861111112</v>
      </c>
      <c r="J318" s="18" t="s">
        <v>992</v>
      </c>
      <c r="K318" s="18" t="s">
        <v>993</v>
      </c>
      <c r="L318" s="18" t="s">
        <v>36</v>
      </c>
      <c r="M318" s="18" t="s">
        <v>29</v>
      </c>
      <c r="N318" s="18" t="s">
        <v>29</v>
      </c>
      <c r="O318" s="18" t="s">
        <v>288</v>
      </c>
      <c r="P318" s="18" t="s">
        <v>31</v>
      </c>
      <c r="Q318" s="18" t="s">
        <v>29</v>
      </c>
      <c r="R318" s="12" t="str">
        <f>IF(AND(M318="",N318=""),"",
   IF(AND(M318&lt;&gt;"",N318&lt;&gt;""),
      IFERROR(VLOOKUP(M318,Tableau3[],2,FALSE),0) + IFERROR(VLOOKUP(N318,Tableau3[],2,FALSE),0),
      IF(M318&lt;&gt;"",
         IFERROR(VLOOKUP(M318,Tableau3[],2,FALSE),0),
         IFERROR(VLOOKUP(N318,Tableau3[],2,FALSE),0)
      )
   )
)</f>
        <v/>
      </c>
      <c r="S318" s="12" t="str">
        <f>IF(AND(M318="",N318=""),"",
   IF(AND(M318&lt;&gt;"",N318&lt;&gt;""),
      IFERROR(VLOOKUP(M318,Tableau6[],2,FALSE),0) + IFERROR(VLOOKUP(N318,Tableau6[],2,FALSE),0),
      IF(M318&lt;&gt;"",
         IFERROR(VLOOKUP(M318,Tableau6[],2,FALSE),0),
         IFERROR(VLOOKUP(N318,Tableau6[],2,FALSE),0)
      )
   )
)</f>
        <v/>
      </c>
    </row>
    <row r="319" spans="1:19">
      <c r="A319" s="14" t="s">
        <v>19</v>
      </c>
      <c r="B319" s="14" t="s">
        <v>51</v>
      </c>
      <c r="C319" s="14" t="s">
        <v>21</v>
      </c>
      <c r="D319" s="13" t="s">
        <v>92</v>
      </c>
      <c r="E319" s="10" t="str">
        <f xml:space="preserve"> VLOOKUP(D319,Tableau4[],2,FALSE)</f>
        <v>Florensky Santelus</v>
      </c>
      <c r="F319" s="14" t="s">
        <v>23</v>
      </c>
      <c r="G319" s="14" t="s">
        <v>995</v>
      </c>
      <c r="H319" s="15">
        <v>45783.652777777781</v>
      </c>
      <c r="I319" s="15">
        <v>45784.419444444444</v>
      </c>
      <c r="J319" s="14" t="s">
        <v>996</v>
      </c>
      <c r="K319" s="14" t="s">
        <v>997</v>
      </c>
      <c r="L319" s="14" t="s">
        <v>36</v>
      </c>
      <c r="M319" s="14" t="s">
        <v>48</v>
      </c>
      <c r="N319" s="14" t="s">
        <v>29</v>
      </c>
      <c r="O319" s="14" t="s">
        <v>324</v>
      </c>
      <c r="P319" s="14" t="s">
        <v>31</v>
      </c>
      <c r="Q319" s="14" t="s">
        <v>29</v>
      </c>
      <c r="R319" s="16">
        <f>IF(AND(M319="",N319=""),"",
   IF(AND(M319&lt;&gt;"",N319&lt;&gt;""),
      IFERROR(VLOOKUP(M319,Tableau3[],2,FALSE),0) + IFERROR(VLOOKUP(N319,Tableau3[],2,FALSE),0),
      IF(M319&lt;&gt;"",
         IFERROR(VLOOKUP(M319,Tableau3[],2,FALSE),0),
         IFERROR(VLOOKUP(N319,Tableau3[],2,FALSE),0)
      )
   )
)</f>
        <v>288.77</v>
      </c>
      <c r="S319" s="16">
        <f>IF(AND(M319="",N319=""),"",
   IF(AND(M319&lt;&gt;"",N319&lt;&gt;""),
      IFERROR(VLOOKUP(M319,Tableau6[],2,FALSE),0) + IFERROR(VLOOKUP(N319,Tableau6[],2,FALSE),0),
      IF(M319&lt;&gt;"",
         IFERROR(VLOOKUP(M319,Tableau6[],2,FALSE),0),
         IFERROR(VLOOKUP(N319,Tableau6[],2,FALSE),0)
      )
   )
)</f>
        <v>173.26</v>
      </c>
    </row>
    <row r="320" spans="1:19">
      <c r="A320" s="18" t="s">
        <v>19</v>
      </c>
      <c r="B320" s="18" t="s">
        <v>20</v>
      </c>
      <c r="C320" s="18" t="s">
        <v>21</v>
      </c>
      <c r="D320" s="17" t="s">
        <v>92</v>
      </c>
      <c r="E320" s="10" t="str">
        <f xml:space="preserve"> VLOOKUP(D320,Tableau4[],2,FALSE)</f>
        <v>Florensky Santelus</v>
      </c>
      <c r="F320" s="18" t="s">
        <v>23</v>
      </c>
      <c r="G320" s="18" t="s">
        <v>998</v>
      </c>
      <c r="H320" s="19">
        <v>45785.629166666666</v>
      </c>
      <c r="I320" s="19">
        <v>45790.724305555559</v>
      </c>
      <c r="J320" s="18" t="s">
        <v>999</v>
      </c>
      <c r="K320" s="18" t="s">
        <v>1000</v>
      </c>
      <c r="L320" s="18" t="s">
        <v>36</v>
      </c>
      <c r="M320" s="18" t="s">
        <v>48</v>
      </c>
      <c r="N320" s="18" t="s">
        <v>77</v>
      </c>
      <c r="O320" s="18" t="s">
        <v>30</v>
      </c>
      <c r="P320" s="18" t="s">
        <v>31</v>
      </c>
      <c r="Q320" s="18" t="s">
        <v>29</v>
      </c>
      <c r="R320" s="12">
        <f>IF(AND(M320="",N320=""),"",
   IF(AND(M320&lt;&gt;"",N320&lt;&gt;""),
      IFERROR(VLOOKUP(M320,Tableau3[],2,FALSE),0) + IFERROR(VLOOKUP(N320,Tableau3[],2,FALSE),0),
      IF(M320&lt;&gt;"",
         IFERROR(VLOOKUP(M320,Tableau3[],2,FALSE),0),
         IFERROR(VLOOKUP(N320,Tableau3[],2,FALSE),0)
      )
   )
)</f>
        <v>462.96999999999997</v>
      </c>
      <c r="S320" s="12">
        <f>IF(AND(M320="",N320=""),"",
   IF(AND(M320&lt;&gt;"",N320&lt;&gt;""),
      IFERROR(VLOOKUP(M320,Tableau6[],2,FALSE),0) + IFERROR(VLOOKUP(N320,Tableau6[],2,FALSE),0),
      IF(M320&lt;&gt;"",
         IFERROR(VLOOKUP(M320,Tableau6[],2,FALSE),0),
         IFERROR(VLOOKUP(N320,Tableau6[],2,FALSE),0)
      )
   )
)</f>
        <v>277.77999999999997</v>
      </c>
    </row>
    <row r="321" spans="1:19">
      <c r="A321" s="14" t="s">
        <v>19</v>
      </c>
      <c r="B321" s="14" t="s">
        <v>20</v>
      </c>
      <c r="C321" s="14" t="s">
        <v>21</v>
      </c>
      <c r="D321" s="13" t="s">
        <v>92</v>
      </c>
      <c r="E321" s="10" t="str">
        <f xml:space="preserve"> VLOOKUP(D321,Tableau4[],2,FALSE)</f>
        <v>Florensky Santelus</v>
      </c>
      <c r="F321" s="14" t="s">
        <v>23</v>
      </c>
      <c r="G321" s="14" t="s">
        <v>1001</v>
      </c>
      <c r="H321" s="15">
        <v>45790.878472222219</v>
      </c>
      <c r="I321" s="15">
        <v>45796.644444444442</v>
      </c>
      <c r="J321" s="14" t="s">
        <v>1002</v>
      </c>
      <c r="K321" s="14" t="s">
        <v>1003</v>
      </c>
      <c r="L321" s="14" t="s">
        <v>29</v>
      </c>
      <c r="M321" s="14" t="s">
        <v>48</v>
      </c>
      <c r="N321" s="14" t="s">
        <v>29</v>
      </c>
      <c r="O321" s="14" t="s">
        <v>208</v>
      </c>
      <c r="P321" s="14" t="s">
        <v>31</v>
      </c>
      <c r="Q321" s="14" t="s">
        <v>182</v>
      </c>
      <c r="R321" s="16">
        <f>IF(AND(M321="",N321=""),"",
   IF(AND(M321&lt;&gt;"",N321&lt;&gt;""),
      IFERROR(VLOOKUP(M321,Tableau3[],2,FALSE),0) + IFERROR(VLOOKUP(N321,Tableau3[],2,FALSE),0),
      IF(M321&lt;&gt;"",
         IFERROR(VLOOKUP(M321,Tableau3[],2,FALSE),0),
         IFERROR(VLOOKUP(N321,Tableau3[],2,FALSE),0)
      )
   )
)</f>
        <v>288.77</v>
      </c>
      <c r="S321" s="16">
        <f>IF(AND(M321="",N321=""),"",
   IF(AND(M321&lt;&gt;"",N321&lt;&gt;""),
      IFERROR(VLOOKUP(M321,Tableau6[],2,FALSE),0) + IFERROR(VLOOKUP(N321,Tableau6[],2,FALSE),0),
      IF(M321&lt;&gt;"",
         IFERROR(VLOOKUP(M321,Tableau6[],2,FALSE),0),
         IFERROR(VLOOKUP(N321,Tableau6[],2,FALSE),0)
      )
   )
)</f>
        <v>173.26</v>
      </c>
    </row>
    <row r="322" spans="1:19">
      <c r="A322" s="18" t="s">
        <v>19</v>
      </c>
      <c r="B322" s="18" t="s">
        <v>20</v>
      </c>
      <c r="C322" s="18" t="s">
        <v>21</v>
      </c>
      <c r="D322" s="17" t="s">
        <v>92</v>
      </c>
      <c r="E322" s="10" t="str">
        <f xml:space="preserve"> VLOOKUP(D322,Tableau4[],2,FALSE)</f>
        <v>Florensky Santelus</v>
      </c>
      <c r="F322" s="18" t="s">
        <v>23</v>
      </c>
      <c r="G322" s="18" t="s">
        <v>1004</v>
      </c>
      <c r="H322" s="19">
        <v>45786.748611111114</v>
      </c>
      <c r="I322" s="19">
        <v>45791.06527777778</v>
      </c>
      <c r="J322" s="18" t="s">
        <v>1005</v>
      </c>
      <c r="K322" s="18" t="s">
        <v>1006</v>
      </c>
      <c r="L322" s="18" t="s">
        <v>29</v>
      </c>
      <c r="M322" s="18" t="s">
        <v>29</v>
      </c>
      <c r="N322" s="18" t="s">
        <v>29</v>
      </c>
      <c r="O322" s="18" t="s">
        <v>208</v>
      </c>
      <c r="P322" s="18" t="s">
        <v>31</v>
      </c>
      <c r="Q322" s="18" t="s">
        <v>29</v>
      </c>
      <c r="R322" s="12" t="str">
        <f>IF(AND(M322="",N322=""),"",
   IF(AND(M322&lt;&gt;"",N322&lt;&gt;""),
      IFERROR(VLOOKUP(M322,Tableau3[],2,FALSE),0) + IFERROR(VLOOKUP(N322,Tableau3[],2,FALSE),0),
      IF(M322&lt;&gt;"",
         IFERROR(VLOOKUP(M322,Tableau3[],2,FALSE),0),
         IFERROR(VLOOKUP(N322,Tableau3[],2,FALSE),0)
      )
   )
)</f>
        <v/>
      </c>
      <c r="S322" s="12" t="str">
        <f>IF(AND(M322="",N322=""),"",
   IF(AND(M322&lt;&gt;"",N322&lt;&gt;""),
      IFERROR(VLOOKUP(M322,Tableau6[],2,FALSE),0) + IFERROR(VLOOKUP(N322,Tableau6[],2,FALSE),0),
      IF(M322&lt;&gt;"",
         IFERROR(VLOOKUP(M322,Tableau6[],2,FALSE),0),
         IFERROR(VLOOKUP(N322,Tableau6[],2,FALSE),0)
      )
   )
)</f>
        <v/>
      </c>
    </row>
    <row r="323" spans="1:19">
      <c r="A323" s="14" t="s">
        <v>19</v>
      </c>
      <c r="B323" s="14" t="s">
        <v>51</v>
      </c>
      <c r="C323" s="14" t="s">
        <v>21</v>
      </c>
      <c r="D323" s="13" t="s">
        <v>92</v>
      </c>
      <c r="E323" s="10" t="str">
        <f xml:space="preserve"> VLOOKUP(D323,Tableau4[],2,FALSE)</f>
        <v>Florensky Santelus</v>
      </c>
      <c r="F323" s="14" t="s">
        <v>23</v>
      </c>
      <c r="G323" s="14" t="s">
        <v>1007</v>
      </c>
      <c r="H323" s="15">
        <v>45786.740277777775</v>
      </c>
      <c r="I323" s="15">
        <v>45791.357638888891</v>
      </c>
      <c r="J323" s="14" t="s">
        <v>1008</v>
      </c>
      <c r="K323" s="14" t="s">
        <v>1009</v>
      </c>
      <c r="L323" s="14" t="s">
        <v>36</v>
      </c>
      <c r="M323" s="14" t="s">
        <v>48</v>
      </c>
      <c r="N323" s="14" t="s">
        <v>29</v>
      </c>
      <c r="O323" s="14" t="s">
        <v>37</v>
      </c>
      <c r="P323" s="14" t="s">
        <v>31</v>
      </c>
      <c r="Q323" s="14" t="s">
        <v>182</v>
      </c>
      <c r="R323" s="16">
        <f>IF(AND(M323="",N323=""),"",
   IF(AND(M323&lt;&gt;"",N323&lt;&gt;""),
      IFERROR(VLOOKUP(M323,Tableau3[],2,FALSE),0) + IFERROR(VLOOKUP(N323,Tableau3[],2,FALSE),0),
      IF(M323&lt;&gt;"",
         IFERROR(VLOOKUP(M323,Tableau3[],2,FALSE),0),
         IFERROR(VLOOKUP(N323,Tableau3[],2,FALSE),0)
      )
   )
)</f>
        <v>288.77</v>
      </c>
      <c r="S323" s="16">
        <f>IF(AND(M323="",N323=""),"",
   IF(AND(M323&lt;&gt;"",N323&lt;&gt;""),
      IFERROR(VLOOKUP(M323,Tableau6[],2,FALSE),0) + IFERROR(VLOOKUP(N323,Tableau6[],2,FALSE),0),
      IF(M323&lt;&gt;"",
         IFERROR(VLOOKUP(M323,Tableau6[],2,FALSE),0),
         IFERROR(VLOOKUP(N323,Tableau6[],2,FALSE),0)
      )
   )
)</f>
        <v>173.26</v>
      </c>
    </row>
    <row r="324" spans="1:19">
      <c r="A324" s="18" t="s">
        <v>19</v>
      </c>
      <c r="B324" s="18" t="s">
        <v>51</v>
      </c>
      <c r="C324" s="18" t="s">
        <v>21</v>
      </c>
      <c r="D324" s="17" t="s">
        <v>92</v>
      </c>
      <c r="E324" s="10" t="str">
        <f xml:space="preserve"> VLOOKUP(D324,Tableau4[],2,FALSE)</f>
        <v>Florensky Santelus</v>
      </c>
      <c r="F324" s="18" t="s">
        <v>23</v>
      </c>
      <c r="G324" s="18" t="s">
        <v>1010</v>
      </c>
      <c r="H324" s="19">
        <v>45796.551388888889</v>
      </c>
      <c r="I324" s="19">
        <v>45797.569444444445</v>
      </c>
      <c r="J324" s="18" t="s">
        <v>1011</v>
      </c>
      <c r="K324" s="18" t="s">
        <v>1012</v>
      </c>
      <c r="L324" s="18" t="s">
        <v>36</v>
      </c>
      <c r="M324" s="18" t="s">
        <v>48</v>
      </c>
      <c r="N324" s="18" t="s">
        <v>29</v>
      </c>
      <c r="O324" s="18" t="s">
        <v>30</v>
      </c>
      <c r="P324" s="18" t="s">
        <v>31</v>
      </c>
      <c r="Q324" s="18" t="s">
        <v>29</v>
      </c>
      <c r="R324" s="12">
        <f>IF(AND(M324="",N324=""),"",
   IF(AND(M324&lt;&gt;"",N324&lt;&gt;""),
      IFERROR(VLOOKUP(M324,Tableau3[],2,FALSE),0) + IFERROR(VLOOKUP(N324,Tableau3[],2,FALSE),0),
      IF(M324&lt;&gt;"",
         IFERROR(VLOOKUP(M324,Tableau3[],2,FALSE),0),
         IFERROR(VLOOKUP(N324,Tableau3[],2,FALSE),0)
      )
   )
)</f>
        <v>288.77</v>
      </c>
      <c r="S324" s="12">
        <f>IF(AND(M324="",N324=""),"",
   IF(AND(M324&lt;&gt;"",N324&lt;&gt;""),
      IFERROR(VLOOKUP(M324,Tableau6[],2,FALSE),0) + IFERROR(VLOOKUP(N324,Tableau6[],2,FALSE),0),
      IF(M324&lt;&gt;"",
         IFERROR(VLOOKUP(M324,Tableau6[],2,FALSE),0),
         IFERROR(VLOOKUP(N324,Tableau6[],2,FALSE),0)
      )
   )
)</f>
        <v>173.26</v>
      </c>
    </row>
    <row r="325" spans="1:19">
      <c r="A325" s="14" t="s">
        <v>19</v>
      </c>
      <c r="B325" s="14" t="s">
        <v>51</v>
      </c>
      <c r="C325" s="14" t="s">
        <v>21</v>
      </c>
      <c r="D325" s="13" t="s">
        <v>92</v>
      </c>
      <c r="E325" s="10" t="str">
        <f xml:space="preserve"> VLOOKUP(D325,Tableau4[],2,FALSE)</f>
        <v>Florensky Santelus</v>
      </c>
      <c r="F325" s="14" t="s">
        <v>23</v>
      </c>
      <c r="G325" s="14" t="s">
        <v>1013</v>
      </c>
      <c r="H325" s="15">
        <v>45786.731944444444</v>
      </c>
      <c r="I325" s="15">
        <v>45789.345138888886</v>
      </c>
      <c r="J325" s="14" t="s">
        <v>1014</v>
      </c>
      <c r="K325" s="14" t="s">
        <v>1015</v>
      </c>
      <c r="L325" s="14" t="s">
        <v>36</v>
      </c>
      <c r="M325" s="14" t="s">
        <v>91</v>
      </c>
      <c r="N325" s="14" t="s">
        <v>29</v>
      </c>
      <c r="O325" s="14" t="s">
        <v>30</v>
      </c>
      <c r="P325" s="14" t="s">
        <v>31</v>
      </c>
      <c r="Q325" s="14" t="s">
        <v>29</v>
      </c>
      <c r="R325" s="16">
        <f>IF(AND(M325="",N325=""),"",
   IF(AND(M325&lt;&gt;"",N325&lt;&gt;""),
      IFERROR(VLOOKUP(M325,Tableau3[],2,FALSE),0) + IFERROR(VLOOKUP(N325,Tableau3[],2,FALSE),0),
      IF(M325&lt;&gt;"",
         IFERROR(VLOOKUP(M325,Tableau3[],2,FALSE),0),
         IFERROR(VLOOKUP(N325,Tableau3[],2,FALSE),0)
      )
   )
)</f>
        <v>201.3</v>
      </c>
      <c r="S325" s="16">
        <f>IF(AND(M325="",N325=""),"",
   IF(AND(M325&lt;&gt;"",N325&lt;&gt;""),
      IFERROR(VLOOKUP(M325,Tableau6[],2,FALSE),0) + IFERROR(VLOOKUP(N325,Tableau6[],2,FALSE),0),
      IF(M325&lt;&gt;"",
         IFERROR(VLOOKUP(M325,Tableau6[],2,FALSE),0),
         IFERROR(VLOOKUP(N325,Tableau6[],2,FALSE),0)
      )
   )
)</f>
        <v>120.78</v>
      </c>
    </row>
    <row r="326" spans="1:19">
      <c r="A326" s="18" t="s">
        <v>19</v>
      </c>
      <c r="B326" s="18" t="s">
        <v>51</v>
      </c>
      <c r="C326" s="18" t="s">
        <v>21</v>
      </c>
      <c r="D326" s="17" t="s">
        <v>92</v>
      </c>
      <c r="E326" s="10" t="str">
        <f xml:space="preserve"> VLOOKUP(D326,Tableau4[],2,FALSE)</f>
        <v>Florensky Santelus</v>
      </c>
      <c r="F326" s="18" t="s">
        <v>23</v>
      </c>
      <c r="G326" s="18" t="s">
        <v>1016</v>
      </c>
      <c r="H326" s="19">
        <v>45786.768750000003</v>
      </c>
      <c r="I326" s="19">
        <v>45789.990277777775</v>
      </c>
      <c r="J326" s="18" t="s">
        <v>1017</v>
      </c>
      <c r="K326" s="18" t="s">
        <v>1018</v>
      </c>
      <c r="L326" s="18" t="s">
        <v>36</v>
      </c>
      <c r="M326" s="18" t="s">
        <v>29</v>
      </c>
      <c r="N326" s="18" t="s">
        <v>29</v>
      </c>
      <c r="O326" s="18" t="s">
        <v>288</v>
      </c>
      <c r="P326" s="18" t="s">
        <v>31</v>
      </c>
      <c r="Q326" s="18" t="s">
        <v>29</v>
      </c>
      <c r="R326" s="12" t="str">
        <f>IF(AND(M326="",N326=""),"",
   IF(AND(M326&lt;&gt;"",N326&lt;&gt;""),
      IFERROR(VLOOKUP(M326,Tableau3[],2,FALSE),0) + IFERROR(VLOOKUP(N326,Tableau3[],2,FALSE),0),
      IF(M326&lt;&gt;"",
         IFERROR(VLOOKUP(M326,Tableau3[],2,FALSE),0),
         IFERROR(VLOOKUP(N326,Tableau3[],2,FALSE),0)
      )
   )
)</f>
        <v/>
      </c>
      <c r="S326" s="12" t="str">
        <f>IF(AND(M326="",N326=""),"",
   IF(AND(M326&lt;&gt;"",N326&lt;&gt;""),
      IFERROR(VLOOKUP(M326,Tableau6[],2,FALSE),0) + IFERROR(VLOOKUP(N326,Tableau6[],2,FALSE),0),
      IF(M326&lt;&gt;"",
         IFERROR(VLOOKUP(M326,Tableau6[],2,FALSE),0),
         IFERROR(VLOOKUP(N326,Tableau6[],2,FALSE),0)
      )
   )
)</f>
        <v/>
      </c>
    </row>
    <row r="327" spans="1:19">
      <c r="A327" s="14" t="s">
        <v>19</v>
      </c>
      <c r="B327" s="14" t="s">
        <v>51</v>
      </c>
      <c r="C327" s="14" t="s">
        <v>21</v>
      </c>
      <c r="D327" s="13" t="s">
        <v>92</v>
      </c>
      <c r="E327" s="10" t="str">
        <f xml:space="preserve"> VLOOKUP(D327,Tableau4[],2,FALSE)</f>
        <v>Florensky Santelus</v>
      </c>
      <c r="F327" s="14" t="s">
        <v>23</v>
      </c>
      <c r="G327" s="14" t="s">
        <v>1019</v>
      </c>
      <c r="H327" s="15">
        <v>45787.75277777778</v>
      </c>
      <c r="I327" s="15">
        <v>45789.51458333333</v>
      </c>
      <c r="J327" s="14" t="s">
        <v>1020</v>
      </c>
      <c r="K327" s="14" t="s">
        <v>1021</v>
      </c>
      <c r="L327" s="14" t="s">
        <v>36</v>
      </c>
      <c r="M327" s="14" t="s">
        <v>29</v>
      </c>
      <c r="N327" s="14" t="s">
        <v>29</v>
      </c>
      <c r="O327" s="14" t="s">
        <v>274</v>
      </c>
      <c r="P327" s="14" t="s">
        <v>31</v>
      </c>
      <c r="Q327" s="14" t="s">
        <v>29</v>
      </c>
      <c r="R327" s="16" t="str">
        <f>IF(AND(M327="",N327=""),"",
   IF(AND(M327&lt;&gt;"",N327&lt;&gt;""),
      IFERROR(VLOOKUP(M327,Tableau3[],2,FALSE),0) + IFERROR(VLOOKUP(N327,Tableau3[],2,FALSE),0),
      IF(M327&lt;&gt;"",
         IFERROR(VLOOKUP(M327,Tableau3[],2,FALSE),0),
         IFERROR(VLOOKUP(N327,Tableau3[],2,FALSE),0)
      )
   )
)</f>
        <v/>
      </c>
      <c r="S327" s="16" t="str">
        <f>IF(AND(M327="",N327=""),"",
   IF(AND(M327&lt;&gt;"",N327&lt;&gt;""),
      IFERROR(VLOOKUP(M327,Tableau6[],2,FALSE),0) + IFERROR(VLOOKUP(N327,Tableau6[],2,FALSE),0),
      IF(M327&lt;&gt;"",
         IFERROR(VLOOKUP(M327,Tableau6[],2,FALSE),0),
         IFERROR(VLOOKUP(N327,Tableau6[],2,FALSE),0)
      )
   )
)</f>
        <v/>
      </c>
    </row>
    <row r="328" spans="1:19">
      <c r="A328" s="18" t="s">
        <v>19</v>
      </c>
      <c r="B328" s="18" t="s">
        <v>51</v>
      </c>
      <c r="C328" s="18" t="s">
        <v>21</v>
      </c>
      <c r="D328" s="17" t="s">
        <v>92</v>
      </c>
      <c r="E328" s="10" t="str">
        <f xml:space="preserve"> VLOOKUP(D328,Tableau4[],2,FALSE)</f>
        <v>Florensky Santelus</v>
      </c>
      <c r="F328" s="18" t="s">
        <v>23</v>
      </c>
      <c r="G328" s="18" t="s">
        <v>1022</v>
      </c>
      <c r="H328" s="19">
        <v>45786.55</v>
      </c>
      <c r="I328" s="19">
        <v>45790.708333333336</v>
      </c>
      <c r="J328" s="18" t="s">
        <v>1023</v>
      </c>
      <c r="K328" s="18" t="s">
        <v>1024</v>
      </c>
      <c r="L328" s="18" t="s">
        <v>59</v>
      </c>
      <c r="M328" s="18" t="s">
        <v>29</v>
      </c>
      <c r="N328" s="18" t="s">
        <v>29</v>
      </c>
      <c r="O328" s="18" t="s">
        <v>191</v>
      </c>
      <c r="P328" s="18" t="s">
        <v>31</v>
      </c>
      <c r="Q328" s="18" t="s">
        <v>29</v>
      </c>
      <c r="R328" s="12" t="str">
        <f>IF(AND(M328="",N328=""),"",
   IF(AND(M328&lt;&gt;"",N328&lt;&gt;""),
      IFERROR(VLOOKUP(M328,Tableau3[],2,FALSE),0) + IFERROR(VLOOKUP(N328,Tableau3[],2,FALSE),0),
      IF(M328&lt;&gt;"",
         IFERROR(VLOOKUP(M328,Tableau3[],2,FALSE),0),
         IFERROR(VLOOKUP(N328,Tableau3[],2,FALSE),0)
      )
   )
)</f>
        <v/>
      </c>
      <c r="S328" s="12" t="str">
        <f>IF(AND(M328="",N328=""),"",
   IF(AND(M328&lt;&gt;"",N328&lt;&gt;""),
      IFERROR(VLOOKUP(M328,Tableau6[],2,FALSE),0) + IFERROR(VLOOKUP(N328,Tableau6[],2,FALSE),0),
      IF(M328&lt;&gt;"",
         IFERROR(VLOOKUP(M328,Tableau6[],2,FALSE),0),
         IFERROR(VLOOKUP(N328,Tableau6[],2,FALSE),0)
      )
   )
)</f>
        <v/>
      </c>
    </row>
    <row r="329" spans="1:19">
      <c r="A329" s="14" t="s">
        <v>19</v>
      </c>
      <c r="B329" s="14" t="s">
        <v>20</v>
      </c>
      <c r="C329" s="14" t="s">
        <v>21</v>
      </c>
      <c r="D329" s="13" t="s">
        <v>92</v>
      </c>
      <c r="E329" s="10" t="str">
        <f xml:space="preserve"> VLOOKUP(D329,Tableau4[],2,FALSE)</f>
        <v>Florensky Santelus</v>
      </c>
      <c r="F329" s="14" t="s">
        <v>23</v>
      </c>
      <c r="G329" s="14" t="s">
        <v>1025</v>
      </c>
      <c r="H329" s="15">
        <v>45785.824305555558</v>
      </c>
      <c r="I329" s="15">
        <v>45786.488888888889</v>
      </c>
      <c r="J329" s="14" t="s">
        <v>1026</v>
      </c>
      <c r="K329" s="14" t="s">
        <v>1027</v>
      </c>
      <c r="L329" s="14" t="s">
        <v>36</v>
      </c>
      <c r="M329" s="14" t="s">
        <v>48</v>
      </c>
      <c r="N329" s="14" t="s">
        <v>29</v>
      </c>
      <c r="O329" s="14" t="s">
        <v>30</v>
      </c>
      <c r="P329" s="14" t="s">
        <v>31</v>
      </c>
      <c r="Q329" s="14" t="s">
        <v>29</v>
      </c>
      <c r="R329" s="16">
        <f>IF(AND(M329="",N329=""),"",
   IF(AND(M329&lt;&gt;"",N329&lt;&gt;""),
      IFERROR(VLOOKUP(M329,Tableau3[],2,FALSE),0) + IFERROR(VLOOKUP(N329,Tableau3[],2,FALSE),0),
      IF(M329&lt;&gt;"",
         IFERROR(VLOOKUP(M329,Tableau3[],2,FALSE),0),
         IFERROR(VLOOKUP(N329,Tableau3[],2,FALSE),0)
      )
   )
)</f>
        <v>288.77</v>
      </c>
      <c r="S329" s="16">
        <f>IF(AND(M329="",N329=""),"",
   IF(AND(M329&lt;&gt;"",N329&lt;&gt;""),
      IFERROR(VLOOKUP(M329,Tableau6[],2,FALSE),0) + IFERROR(VLOOKUP(N329,Tableau6[],2,FALSE),0),
      IF(M329&lt;&gt;"",
         IFERROR(VLOOKUP(M329,Tableau6[],2,FALSE),0),
         IFERROR(VLOOKUP(N329,Tableau6[],2,FALSE),0)
      )
   )
)</f>
        <v>173.26</v>
      </c>
    </row>
    <row r="330" spans="1:19">
      <c r="A330" s="18" t="s">
        <v>19</v>
      </c>
      <c r="B330" s="18" t="s">
        <v>20</v>
      </c>
      <c r="C330" s="18" t="s">
        <v>21</v>
      </c>
      <c r="D330" s="17" t="s">
        <v>92</v>
      </c>
      <c r="E330" s="10" t="str">
        <f xml:space="preserve"> VLOOKUP(D330,Tableau4[],2,FALSE)</f>
        <v>Florensky Santelus</v>
      </c>
      <c r="F330" s="18" t="s">
        <v>23</v>
      </c>
      <c r="G330" s="18" t="s">
        <v>1028</v>
      </c>
      <c r="H330" s="19">
        <v>45787.75277777778</v>
      </c>
      <c r="I330" s="19">
        <v>45791.357638888891</v>
      </c>
      <c r="J330" s="18" t="s">
        <v>1029</v>
      </c>
      <c r="K330" s="18" t="s">
        <v>1030</v>
      </c>
      <c r="L330" s="18" t="s">
        <v>36</v>
      </c>
      <c r="M330" s="18" t="s">
        <v>103</v>
      </c>
      <c r="N330" s="18" t="s">
        <v>29</v>
      </c>
      <c r="O330" s="18" t="s">
        <v>37</v>
      </c>
      <c r="P330" s="18" t="s">
        <v>31</v>
      </c>
      <c r="Q330" s="18" t="s">
        <v>182</v>
      </c>
      <c r="R330" s="12">
        <f>IF(AND(M330="",N330=""),"",
   IF(AND(M330&lt;&gt;"",N330&lt;&gt;""),
      IFERROR(VLOOKUP(M330,Tableau3[],2,FALSE),0) + IFERROR(VLOOKUP(N330,Tableau3[],2,FALSE),0),
      IF(M330&lt;&gt;"",
         IFERROR(VLOOKUP(M330,Tableau3[],2,FALSE),0),
         IFERROR(VLOOKUP(N330,Tableau3[],2,FALSE),0)
      )
   )
)</f>
        <v>176.12</v>
      </c>
      <c r="S330" s="12">
        <f>IF(AND(M330="",N330=""),"",
   IF(AND(M330&lt;&gt;"",N330&lt;&gt;""),
      IFERROR(VLOOKUP(M330,Tableau6[],2,FALSE),0) + IFERROR(VLOOKUP(N330,Tableau6[],2,FALSE),0),
      IF(M330&lt;&gt;"",
         IFERROR(VLOOKUP(M330,Tableau6[],2,FALSE),0),
         IFERROR(VLOOKUP(N330,Tableau6[],2,FALSE),0)
      )
   )
)</f>
        <v>105.67</v>
      </c>
    </row>
    <row r="331" spans="1:19">
      <c r="A331" s="14" t="s">
        <v>19</v>
      </c>
      <c r="B331" s="14" t="s">
        <v>20</v>
      </c>
      <c r="C331" s="14" t="s">
        <v>21</v>
      </c>
      <c r="D331" s="13" t="s">
        <v>92</v>
      </c>
      <c r="E331" s="10" t="str">
        <f xml:space="preserve"> VLOOKUP(D331,Tableau4[],2,FALSE)</f>
        <v>Florensky Santelus</v>
      </c>
      <c r="F331" s="14" t="s">
        <v>23</v>
      </c>
      <c r="G331" s="14" t="s">
        <v>1031</v>
      </c>
      <c r="H331" s="15">
        <v>45790.01458333333</v>
      </c>
      <c r="I331" s="15">
        <v>45792.362500000003</v>
      </c>
      <c r="J331" s="14" t="s">
        <v>1032</v>
      </c>
      <c r="K331" s="14" t="s">
        <v>1033</v>
      </c>
      <c r="L331" s="14" t="s">
        <v>36</v>
      </c>
      <c r="M331" s="14" t="s">
        <v>91</v>
      </c>
      <c r="N331" s="14" t="s">
        <v>29</v>
      </c>
      <c r="O331" s="14" t="s">
        <v>512</v>
      </c>
      <c r="P331" s="14" t="s">
        <v>31</v>
      </c>
      <c r="Q331" s="14" t="s">
        <v>182</v>
      </c>
      <c r="R331" s="16">
        <f>IF(AND(M331="",N331=""),"",
   IF(AND(M331&lt;&gt;"",N331&lt;&gt;""),
      IFERROR(VLOOKUP(M331,Tableau3[],2,FALSE),0) + IFERROR(VLOOKUP(N331,Tableau3[],2,FALSE),0),
      IF(M331&lt;&gt;"",
         IFERROR(VLOOKUP(M331,Tableau3[],2,FALSE),0),
         IFERROR(VLOOKUP(N331,Tableau3[],2,FALSE),0)
      )
   )
)</f>
        <v>201.3</v>
      </c>
      <c r="S331" s="16">
        <f>IF(AND(M331="",N331=""),"",
   IF(AND(M331&lt;&gt;"",N331&lt;&gt;""),
      IFERROR(VLOOKUP(M331,Tableau6[],2,FALSE),0) + IFERROR(VLOOKUP(N331,Tableau6[],2,FALSE),0),
      IF(M331&lt;&gt;"",
         IFERROR(VLOOKUP(M331,Tableau6[],2,FALSE),0),
         IFERROR(VLOOKUP(N331,Tableau6[],2,FALSE),0)
      )
   )
)</f>
        <v>120.78</v>
      </c>
    </row>
    <row r="332" spans="1:19">
      <c r="A332" s="18" t="s">
        <v>19</v>
      </c>
      <c r="B332" s="18" t="s">
        <v>20</v>
      </c>
      <c r="C332" s="18" t="s">
        <v>21</v>
      </c>
      <c r="D332" s="17" t="s">
        <v>92</v>
      </c>
      <c r="E332" s="10" t="str">
        <f xml:space="preserve"> VLOOKUP(D332,Tableau4[],2,FALSE)</f>
        <v>Florensky Santelus</v>
      </c>
      <c r="F332" s="18" t="s">
        <v>23</v>
      </c>
      <c r="G332" s="18" t="s">
        <v>1034</v>
      </c>
      <c r="H332" s="19">
        <v>45800.001388888886</v>
      </c>
      <c r="I332" s="19">
        <v>45800.4</v>
      </c>
      <c r="J332" s="18" t="s">
        <v>1032</v>
      </c>
      <c r="K332" s="18" t="s">
        <v>1033</v>
      </c>
      <c r="L332" s="18" t="s">
        <v>59</v>
      </c>
      <c r="M332" s="18" t="s">
        <v>29</v>
      </c>
      <c r="N332" s="18" t="s">
        <v>29</v>
      </c>
      <c r="O332" s="18" t="s">
        <v>30</v>
      </c>
      <c r="P332" s="18" t="s">
        <v>31</v>
      </c>
      <c r="Q332" s="18" t="s">
        <v>29</v>
      </c>
      <c r="R332" s="12" t="str">
        <f>IF(AND(M332="",N332=""),"",
   IF(AND(M332&lt;&gt;"",N332&lt;&gt;""),
      IFERROR(VLOOKUP(M332,Tableau3[],2,FALSE),0) + IFERROR(VLOOKUP(N332,Tableau3[],2,FALSE),0),
      IF(M332&lt;&gt;"",
         IFERROR(VLOOKUP(M332,Tableau3[],2,FALSE),0),
         IFERROR(VLOOKUP(N332,Tableau3[],2,FALSE),0)
      )
   )
)</f>
        <v/>
      </c>
      <c r="S332" s="12" t="str">
        <f>IF(AND(M332="",N332=""),"",
   IF(AND(M332&lt;&gt;"",N332&lt;&gt;""),
      IFERROR(VLOOKUP(M332,Tableau6[],2,FALSE),0) + IFERROR(VLOOKUP(N332,Tableau6[],2,FALSE),0),
      IF(M332&lt;&gt;"",
         IFERROR(VLOOKUP(M332,Tableau6[],2,FALSE),0),
         IFERROR(VLOOKUP(N332,Tableau6[],2,FALSE),0)
      )
   )
)</f>
        <v/>
      </c>
    </row>
    <row r="333" spans="1:19">
      <c r="A333" s="14" t="s">
        <v>19</v>
      </c>
      <c r="B333" s="14" t="s">
        <v>20</v>
      </c>
      <c r="C333" s="14" t="s">
        <v>21</v>
      </c>
      <c r="D333" s="13" t="s">
        <v>92</v>
      </c>
      <c r="E333" s="10" t="str">
        <f xml:space="preserve"> VLOOKUP(D333,Tableau4[],2,FALSE)</f>
        <v>Florensky Santelus</v>
      </c>
      <c r="F333" s="14" t="s">
        <v>23</v>
      </c>
      <c r="G333" s="14" t="s">
        <v>1035</v>
      </c>
      <c r="H333" s="15">
        <v>45790.938888888886</v>
      </c>
      <c r="I333" s="15">
        <v>45793.448611111111</v>
      </c>
      <c r="J333" s="14" t="s">
        <v>1036</v>
      </c>
      <c r="K333" s="14" t="s">
        <v>1037</v>
      </c>
      <c r="L333" s="14" t="s">
        <v>36</v>
      </c>
      <c r="M333" s="14" t="s">
        <v>48</v>
      </c>
      <c r="N333" s="14" t="s">
        <v>29</v>
      </c>
      <c r="O333" s="14" t="s">
        <v>30</v>
      </c>
      <c r="P333" s="14" t="s">
        <v>31</v>
      </c>
      <c r="Q333" s="14" t="s">
        <v>29</v>
      </c>
      <c r="R333" s="16">
        <f>IF(AND(M333="",N333=""),"",
   IF(AND(M333&lt;&gt;"",N333&lt;&gt;""),
      IFERROR(VLOOKUP(M333,Tableau3[],2,FALSE),0) + IFERROR(VLOOKUP(N333,Tableau3[],2,FALSE),0),
      IF(M333&lt;&gt;"",
         IFERROR(VLOOKUP(M333,Tableau3[],2,FALSE),0),
         IFERROR(VLOOKUP(N333,Tableau3[],2,FALSE),0)
      )
   )
)</f>
        <v>288.77</v>
      </c>
      <c r="S333" s="16">
        <f>IF(AND(M333="",N333=""),"",
   IF(AND(M333&lt;&gt;"",N333&lt;&gt;""),
      IFERROR(VLOOKUP(M333,Tableau6[],2,FALSE),0) + IFERROR(VLOOKUP(N333,Tableau6[],2,FALSE),0),
      IF(M333&lt;&gt;"",
         IFERROR(VLOOKUP(M333,Tableau6[],2,FALSE),0),
         IFERROR(VLOOKUP(N333,Tableau6[],2,FALSE),0)
      )
   )
)</f>
        <v>173.26</v>
      </c>
    </row>
    <row r="334" spans="1:19">
      <c r="A334" s="18" t="s">
        <v>19</v>
      </c>
      <c r="B334" s="18" t="s">
        <v>20</v>
      </c>
      <c r="C334" s="18" t="s">
        <v>21</v>
      </c>
      <c r="D334" s="17" t="s">
        <v>92</v>
      </c>
      <c r="E334" s="10" t="str">
        <f xml:space="preserve"> VLOOKUP(D334,Tableau4[],2,FALSE)</f>
        <v>Florensky Santelus</v>
      </c>
      <c r="F334" s="18" t="s">
        <v>304</v>
      </c>
      <c r="G334" s="18" t="s">
        <v>1038</v>
      </c>
      <c r="H334" s="19">
        <v>45791.579861111109</v>
      </c>
      <c r="I334" s="19">
        <v>45793.272222222222</v>
      </c>
      <c r="J334" s="18" t="s">
        <v>1039</v>
      </c>
      <c r="K334" s="18" t="s">
        <v>1040</v>
      </c>
      <c r="L334" s="18" t="s">
        <v>27</v>
      </c>
      <c r="M334" s="18" t="s">
        <v>28</v>
      </c>
      <c r="N334" s="18" t="s">
        <v>29</v>
      </c>
      <c r="O334" s="18" t="s">
        <v>30</v>
      </c>
      <c r="P334" s="18" t="s">
        <v>31</v>
      </c>
      <c r="Q334" s="18" t="s">
        <v>29</v>
      </c>
      <c r="R334" s="12">
        <f>IF(AND(M334="",N334=""),"",
   IF(AND(M334&lt;&gt;"",N334&lt;&gt;""),
      IFERROR(VLOOKUP(M334,Tableau3[],2,FALSE),0) + IFERROR(VLOOKUP(N334,Tableau3[],2,FALSE),0),
      IF(M334&lt;&gt;"",
         IFERROR(VLOOKUP(M334,Tableau3[],2,FALSE),0),
         IFERROR(VLOOKUP(N334,Tableau3[],2,FALSE),0)
      )
   )
)</f>
        <v>84.4</v>
      </c>
      <c r="S334" s="12">
        <f>IF(AND(M334="",N334=""),"",
   IF(AND(M334&lt;&gt;"",N334&lt;&gt;""),
      IFERROR(VLOOKUP(M334,Tableau6[],2,FALSE),0) + IFERROR(VLOOKUP(N334,Tableau6[],2,FALSE),0),
      IF(M334&lt;&gt;"",
         IFERROR(VLOOKUP(M334,Tableau6[],2,FALSE),0),
         IFERROR(VLOOKUP(N334,Tableau6[],2,FALSE),0)
      )
   )
)</f>
        <v>50.64</v>
      </c>
    </row>
    <row r="335" spans="1:19">
      <c r="A335" s="14" t="s">
        <v>19</v>
      </c>
      <c r="B335" s="14" t="s">
        <v>20</v>
      </c>
      <c r="C335" s="14" t="s">
        <v>21</v>
      </c>
      <c r="D335" s="13" t="s">
        <v>92</v>
      </c>
      <c r="E335" s="10" t="str">
        <f xml:space="preserve"> VLOOKUP(D335,Tableau4[],2,FALSE)</f>
        <v>Florensky Santelus</v>
      </c>
      <c r="F335" s="14" t="s">
        <v>23</v>
      </c>
      <c r="G335" s="14" t="s">
        <v>1041</v>
      </c>
      <c r="H335" s="15">
        <v>45796.550694444442</v>
      </c>
      <c r="I335" s="15">
        <v>45796.722916666666</v>
      </c>
      <c r="J335" s="14" t="s">
        <v>1042</v>
      </c>
      <c r="K335" s="14" t="s">
        <v>1043</v>
      </c>
      <c r="L335" s="14" t="s">
        <v>36</v>
      </c>
      <c r="M335" s="14" t="s">
        <v>91</v>
      </c>
      <c r="N335" s="14" t="s">
        <v>77</v>
      </c>
      <c r="O335" s="14" t="s">
        <v>30</v>
      </c>
      <c r="P335" s="14" t="s">
        <v>31</v>
      </c>
      <c r="Q335" s="14" t="s">
        <v>29</v>
      </c>
      <c r="R335" s="16">
        <f>IF(AND(M335="",N335=""),"",
   IF(AND(M335&lt;&gt;"",N335&lt;&gt;""),
      IFERROR(VLOOKUP(M335,Tableau3[],2,FALSE),0) + IFERROR(VLOOKUP(N335,Tableau3[],2,FALSE),0),
      IF(M335&lt;&gt;"",
         IFERROR(VLOOKUP(M335,Tableau3[],2,FALSE),0),
         IFERROR(VLOOKUP(N335,Tableau3[],2,FALSE),0)
      )
   )
)</f>
        <v>375.5</v>
      </c>
      <c r="S335" s="16">
        <f>IF(AND(M335="",N335=""),"",
   IF(AND(M335&lt;&gt;"",N335&lt;&gt;""),
      IFERROR(VLOOKUP(M335,Tableau6[],2,FALSE),0) + IFERROR(VLOOKUP(N335,Tableau6[],2,FALSE),0),
      IF(M335&lt;&gt;"",
         IFERROR(VLOOKUP(M335,Tableau6[],2,FALSE),0),
         IFERROR(VLOOKUP(N335,Tableau6[],2,FALSE),0)
      )
   )
)</f>
        <v>225.3</v>
      </c>
    </row>
    <row r="336" spans="1:19">
      <c r="A336" s="18" t="s">
        <v>19</v>
      </c>
      <c r="B336" s="18" t="s">
        <v>20</v>
      </c>
      <c r="C336" s="18" t="s">
        <v>21</v>
      </c>
      <c r="D336" s="17" t="s">
        <v>92</v>
      </c>
      <c r="E336" s="10" t="str">
        <f xml:space="preserve"> VLOOKUP(D336,Tableau4[],2,FALSE)</f>
        <v>Florensky Santelus</v>
      </c>
      <c r="F336" s="18" t="s">
        <v>23</v>
      </c>
      <c r="G336" s="18" t="s">
        <v>1044</v>
      </c>
      <c r="H336" s="19">
        <v>45796.551388888889</v>
      </c>
      <c r="I336" s="19">
        <v>45797.563888888886</v>
      </c>
      <c r="J336" s="18" t="s">
        <v>1045</v>
      </c>
      <c r="K336" s="18" t="s">
        <v>1046</v>
      </c>
      <c r="L336" s="18" t="s">
        <v>36</v>
      </c>
      <c r="M336" s="18" t="s">
        <v>91</v>
      </c>
      <c r="N336" s="18" t="s">
        <v>29</v>
      </c>
      <c r="O336" s="18" t="s">
        <v>30</v>
      </c>
      <c r="P336" s="18" t="s">
        <v>31</v>
      </c>
      <c r="Q336" s="18" t="s">
        <v>29</v>
      </c>
      <c r="R336" s="12">
        <f>IF(AND(M336="",N336=""),"",
   IF(AND(M336&lt;&gt;"",N336&lt;&gt;""),
      IFERROR(VLOOKUP(M336,Tableau3[],2,FALSE),0) + IFERROR(VLOOKUP(N336,Tableau3[],2,FALSE),0),
      IF(M336&lt;&gt;"",
         IFERROR(VLOOKUP(M336,Tableau3[],2,FALSE),0),
         IFERROR(VLOOKUP(N336,Tableau3[],2,FALSE),0)
      )
   )
)</f>
        <v>201.3</v>
      </c>
      <c r="S336" s="12">
        <f>IF(AND(M336="",N336=""),"",
   IF(AND(M336&lt;&gt;"",N336&lt;&gt;""),
      IFERROR(VLOOKUP(M336,Tableau6[],2,FALSE),0) + IFERROR(VLOOKUP(N336,Tableau6[],2,FALSE),0),
      IF(M336&lt;&gt;"",
         IFERROR(VLOOKUP(M336,Tableau6[],2,FALSE),0),
         IFERROR(VLOOKUP(N336,Tableau6[],2,FALSE),0)
      )
   )
)</f>
        <v>120.78</v>
      </c>
    </row>
    <row r="337" spans="1:19">
      <c r="A337" s="14" t="s">
        <v>19</v>
      </c>
      <c r="B337" s="14" t="s">
        <v>20</v>
      </c>
      <c r="C337" s="14" t="s">
        <v>21</v>
      </c>
      <c r="D337" s="13" t="s">
        <v>92</v>
      </c>
      <c r="E337" s="10" t="str">
        <f xml:space="preserve"> VLOOKUP(D337,Tableau4[],2,FALSE)</f>
        <v>Florensky Santelus</v>
      </c>
      <c r="F337" s="14" t="s">
        <v>23</v>
      </c>
      <c r="G337" s="14" t="s">
        <v>1047</v>
      </c>
      <c r="H337" s="15">
        <v>45797.59097222222</v>
      </c>
      <c r="I337" s="15">
        <v>45800.4</v>
      </c>
      <c r="J337" s="14" t="s">
        <v>1048</v>
      </c>
      <c r="K337" s="14" t="s">
        <v>1049</v>
      </c>
      <c r="L337" s="14" t="s">
        <v>36</v>
      </c>
      <c r="M337" s="14" t="s">
        <v>103</v>
      </c>
      <c r="N337" s="14" t="s">
        <v>29</v>
      </c>
      <c r="O337" s="14" t="s">
        <v>37</v>
      </c>
      <c r="P337" s="14" t="s">
        <v>31</v>
      </c>
      <c r="Q337" s="14" t="s">
        <v>182</v>
      </c>
      <c r="R337" s="16">
        <f>IF(AND(M337="",N337=""),"",
   IF(AND(M337&lt;&gt;"",N337&lt;&gt;""),
      IFERROR(VLOOKUP(M337,Tableau3[],2,FALSE),0) + IFERROR(VLOOKUP(N337,Tableau3[],2,FALSE),0),
      IF(M337&lt;&gt;"",
         IFERROR(VLOOKUP(M337,Tableau3[],2,FALSE),0),
         IFERROR(VLOOKUP(N337,Tableau3[],2,FALSE),0)
      )
   )
)</f>
        <v>176.12</v>
      </c>
      <c r="S337" s="16">
        <f>IF(AND(M337="",N337=""),"",
   IF(AND(M337&lt;&gt;"",N337&lt;&gt;""),
      IFERROR(VLOOKUP(M337,Tableau6[],2,FALSE),0) + IFERROR(VLOOKUP(N337,Tableau6[],2,FALSE),0),
      IF(M337&lt;&gt;"",
         IFERROR(VLOOKUP(M337,Tableau6[],2,FALSE),0),
         IFERROR(VLOOKUP(N337,Tableau6[],2,FALSE),0)
      )
   )
)</f>
        <v>105.67</v>
      </c>
    </row>
    <row r="338" spans="1:19">
      <c r="A338" s="18" t="s">
        <v>19</v>
      </c>
      <c r="B338" s="18" t="s">
        <v>51</v>
      </c>
      <c r="C338" s="18" t="s">
        <v>21</v>
      </c>
      <c r="D338" s="17" t="s">
        <v>92</v>
      </c>
      <c r="E338" s="10" t="str">
        <f xml:space="preserve"> VLOOKUP(D338,Tableau4[],2,FALSE)</f>
        <v>Florensky Santelus</v>
      </c>
      <c r="F338" s="18" t="s">
        <v>23</v>
      </c>
      <c r="G338" s="18" t="s">
        <v>1050</v>
      </c>
      <c r="H338" s="19">
        <v>45798.79791666667</v>
      </c>
      <c r="I338" s="19">
        <v>45799.65902777778</v>
      </c>
      <c r="J338" s="18" t="s">
        <v>1051</v>
      </c>
      <c r="K338" s="18" t="s">
        <v>1052</v>
      </c>
      <c r="L338" s="18" t="s">
        <v>59</v>
      </c>
      <c r="M338" s="18" t="s">
        <v>91</v>
      </c>
      <c r="N338" s="18" t="s">
        <v>29</v>
      </c>
      <c r="O338" s="18" t="s">
        <v>30</v>
      </c>
      <c r="P338" s="18" t="s">
        <v>31</v>
      </c>
      <c r="Q338" s="18" t="s">
        <v>29</v>
      </c>
      <c r="R338" s="12">
        <f>IF(AND(M338="",N338=""),"",
   IF(AND(M338&lt;&gt;"",N338&lt;&gt;""),
      IFERROR(VLOOKUP(M338,Tableau3[],2,FALSE),0) + IFERROR(VLOOKUP(N338,Tableau3[],2,FALSE),0),
      IF(M338&lt;&gt;"",
         IFERROR(VLOOKUP(M338,Tableau3[],2,FALSE),0),
         IFERROR(VLOOKUP(N338,Tableau3[],2,FALSE),0)
      )
   )
)</f>
        <v>201.3</v>
      </c>
      <c r="S338" s="12">
        <f>IF(AND(M338="",N338=""),"",
   IF(AND(M338&lt;&gt;"",N338&lt;&gt;""),
      IFERROR(VLOOKUP(M338,Tableau6[],2,FALSE),0) + IFERROR(VLOOKUP(N338,Tableau6[],2,FALSE),0),
      IF(M338&lt;&gt;"",
         IFERROR(VLOOKUP(M338,Tableau6[],2,FALSE),0),
         IFERROR(VLOOKUP(N338,Tableau6[],2,FALSE),0)
      )
   )
)</f>
        <v>120.78</v>
      </c>
    </row>
    <row r="339" spans="1:19">
      <c r="A339" s="14" t="s">
        <v>19</v>
      </c>
      <c r="B339" s="14" t="s">
        <v>51</v>
      </c>
      <c r="C339" s="14" t="s">
        <v>21</v>
      </c>
      <c r="D339" s="13" t="s">
        <v>92</v>
      </c>
      <c r="E339" s="10" t="str">
        <f xml:space="preserve"> VLOOKUP(D339,Tableau4[],2,FALSE)</f>
        <v>Florensky Santelus</v>
      </c>
      <c r="F339" s="14" t="s">
        <v>23</v>
      </c>
      <c r="G339" s="14" t="s">
        <v>1053</v>
      </c>
      <c r="H339" s="15">
        <v>45797.590277777781</v>
      </c>
      <c r="I339" s="15">
        <v>45799.434027777781</v>
      </c>
      <c r="J339" s="14" t="s">
        <v>709</v>
      </c>
      <c r="K339" s="14" t="s">
        <v>710</v>
      </c>
      <c r="L339" s="14" t="s">
        <v>36</v>
      </c>
      <c r="M339" s="14" t="s">
        <v>48</v>
      </c>
      <c r="N339" s="14" t="s">
        <v>77</v>
      </c>
      <c r="O339" s="14" t="s">
        <v>30</v>
      </c>
      <c r="P339" s="14" t="s">
        <v>31</v>
      </c>
      <c r="Q339" s="14" t="s">
        <v>29</v>
      </c>
      <c r="R339" s="16">
        <f>IF(AND(M339="",N339=""),"",
   IF(AND(M339&lt;&gt;"",N339&lt;&gt;""),
      IFERROR(VLOOKUP(M339,Tableau3[],2,FALSE),0) + IFERROR(VLOOKUP(N339,Tableau3[],2,FALSE),0),
      IF(M339&lt;&gt;"",
         IFERROR(VLOOKUP(M339,Tableau3[],2,FALSE),0),
         IFERROR(VLOOKUP(N339,Tableau3[],2,FALSE),0)
      )
   )
)</f>
        <v>462.96999999999997</v>
      </c>
      <c r="S339" s="16">
        <f>IF(AND(M339="",N339=""),"",
   IF(AND(M339&lt;&gt;"",N339&lt;&gt;""),
      IFERROR(VLOOKUP(M339,Tableau6[],2,FALSE),0) + IFERROR(VLOOKUP(N339,Tableau6[],2,FALSE),0),
      IF(M339&lt;&gt;"",
         IFERROR(VLOOKUP(M339,Tableau6[],2,FALSE),0),
         IFERROR(VLOOKUP(N339,Tableau6[],2,FALSE),0)
      )
   )
)</f>
        <v>277.77999999999997</v>
      </c>
    </row>
    <row r="340" spans="1:19">
      <c r="A340" s="18" t="s">
        <v>19</v>
      </c>
      <c r="B340" s="18" t="s">
        <v>51</v>
      </c>
      <c r="C340" s="18" t="s">
        <v>21</v>
      </c>
      <c r="D340" s="17" t="s">
        <v>92</v>
      </c>
      <c r="E340" s="10" t="str">
        <f xml:space="preserve"> VLOOKUP(D340,Tableau4[],2,FALSE)</f>
        <v>Florensky Santelus</v>
      </c>
      <c r="F340" s="18" t="s">
        <v>23</v>
      </c>
      <c r="G340" s="18" t="s">
        <v>1054</v>
      </c>
      <c r="H340" s="19">
        <v>45798.796527777777</v>
      </c>
      <c r="I340" s="19">
        <v>45799.447916666664</v>
      </c>
      <c r="J340" s="18" t="s">
        <v>1055</v>
      </c>
      <c r="K340" s="18" t="s">
        <v>1056</v>
      </c>
      <c r="L340" s="18" t="s">
        <v>36</v>
      </c>
      <c r="M340" s="18" t="s">
        <v>48</v>
      </c>
      <c r="N340" s="18" t="s">
        <v>29</v>
      </c>
      <c r="O340" s="18" t="s">
        <v>30</v>
      </c>
      <c r="P340" s="18" t="s">
        <v>31</v>
      </c>
      <c r="Q340" s="18" t="s">
        <v>29</v>
      </c>
      <c r="R340" s="12">
        <f>IF(AND(M340="",N340=""),"",
   IF(AND(M340&lt;&gt;"",N340&lt;&gt;""),
      IFERROR(VLOOKUP(M340,Tableau3[],2,FALSE),0) + IFERROR(VLOOKUP(N340,Tableau3[],2,FALSE),0),
      IF(M340&lt;&gt;"",
         IFERROR(VLOOKUP(M340,Tableau3[],2,FALSE),0),
         IFERROR(VLOOKUP(N340,Tableau3[],2,FALSE),0)
      )
   )
)</f>
        <v>288.77</v>
      </c>
      <c r="S340" s="12">
        <f>IF(AND(M340="",N340=""),"",
   IF(AND(M340&lt;&gt;"",N340&lt;&gt;""),
      IFERROR(VLOOKUP(M340,Tableau6[],2,FALSE),0) + IFERROR(VLOOKUP(N340,Tableau6[],2,FALSE),0),
      IF(M340&lt;&gt;"",
         IFERROR(VLOOKUP(M340,Tableau6[],2,FALSE),0),
         IFERROR(VLOOKUP(N340,Tableau6[],2,FALSE),0)
      )
   )
)</f>
        <v>173.26</v>
      </c>
    </row>
    <row r="341" spans="1:19">
      <c r="A341" s="14" t="s">
        <v>19</v>
      </c>
      <c r="B341" s="14" t="s">
        <v>51</v>
      </c>
      <c r="C341" s="14" t="s">
        <v>21</v>
      </c>
      <c r="D341" s="13" t="s">
        <v>92</v>
      </c>
      <c r="E341" s="10" t="str">
        <f xml:space="preserve"> VLOOKUP(D341,Tableau4[],2,FALSE)</f>
        <v>Florensky Santelus</v>
      </c>
      <c r="F341" s="14" t="s">
        <v>23</v>
      </c>
      <c r="G341" s="14" t="s">
        <v>1057</v>
      </c>
      <c r="H341" s="15">
        <v>45798.796527777777</v>
      </c>
      <c r="I341" s="15">
        <v>45799.465277777781</v>
      </c>
      <c r="J341" s="14" t="s">
        <v>1058</v>
      </c>
      <c r="K341" s="14" t="s">
        <v>1059</v>
      </c>
      <c r="L341" s="14" t="s">
        <v>36</v>
      </c>
      <c r="M341" s="14" t="s">
        <v>91</v>
      </c>
      <c r="N341" s="14" t="s">
        <v>29</v>
      </c>
      <c r="O341" s="14" t="s">
        <v>30</v>
      </c>
      <c r="P341" s="14" t="s">
        <v>31</v>
      </c>
      <c r="Q341" s="14" t="s">
        <v>29</v>
      </c>
      <c r="R341" s="16">
        <f>IF(AND(M341="",N341=""),"",
   IF(AND(M341&lt;&gt;"",N341&lt;&gt;""),
      IFERROR(VLOOKUP(M341,Tableau3[],2,FALSE),0) + IFERROR(VLOOKUP(N341,Tableau3[],2,FALSE),0),
      IF(M341&lt;&gt;"",
         IFERROR(VLOOKUP(M341,Tableau3[],2,FALSE),0),
         IFERROR(VLOOKUP(N341,Tableau3[],2,FALSE),0)
      )
   )
)</f>
        <v>201.3</v>
      </c>
      <c r="S341" s="16">
        <f>IF(AND(M341="",N341=""),"",
   IF(AND(M341&lt;&gt;"",N341&lt;&gt;""),
      IFERROR(VLOOKUP(M341,Tableau6[],2,FALSE),0) + IFERROR(VLOOKUP(N341,Tableau6[],2,FALSE),0),
      IF(M341&lt;&gt;"",
         IFERROR(VLOOKUP(M341,Tableau6[],2,FALSE),0),
         IFERROR(VLOOKUP(N341,Tableau6[],2,FALSE),0)
      )
   )
)</f>
        <v>120.78</v>
      </c>
    </row>
    <row r="342" spans="1:19">
      <c r="A342" s="18" t="s">
        <v>19</v>
      </c>
      <c r="B342" s="18" t="s">
        <v>51</v>
      </c>
      <c r="C342" s="18" t="s">
        <v>21</v>
      </c>
      <c r="D342" s="17" t="s">
        <v>92</v>
      </c>
      <c r="E342" s="10" t="str">
        <f xml:space="preserve"> VLOOKUP(D342,Tableau4[],2,FALSE)</f>
        <v>Florensky Santelus</v>
      </c>
      <c r="F342" s="18" t="s">
        <v>209</v>
      </c>
      <c r="G342" s="18" t="s">
        <v>1060</v>
      </c>
      <c r="H342" s="19">
        <v>45798.915277777778</v>
      </c>
      <c r="I342" s="19">
        <v>45800.4</v>
      </c>
      <c r="J342" s="18" t="s">
        <v>703</v>
      </c>
      <c r="K342" s="18" t="s">
        <v>704</v>
      </c>
      <c r="L342" s="18"/>
      <c r="M342" s="18" t="s">
        <v>29</v>
      </c>
      <c r="N342" s="18" t="s">
        <v>29</v>
      </c>
      <c r="O342" s="18" t="s">
        <v>30</v>
      </c>
      <c r="P342" s="18" t="s">
        <v>31</v>
      </c>
      <c r="Q342" s="18" t="s">
        <v>29</v>
      </c>
      <c r="R342" s="12" t="str">
        <f>IF(AND(M342="",N342=""),"",
   IF(AND(M342&lt;&gt;"",N342&lt;&gt;""),
      IFERROR(VLOOKUP(M342,Tableau3[],2,FALSE),0) + IFERROR(VLOOKUP(N342,Tableau3[],2,FALSE),0),
      IF(M342&lt;&gt;"",
         IFERROR(VLOOKUP(M342,Tableau3[],2,FALSE),0),
         IFERROR(VLOOKUP(N342,Tableau3[],2,FALSE),0)
      )
   )
)</f>
        <v/>
      </c>
      <c r="S342" s="12" t="str">
        <f>IF(AND(M342="",N342=""),"",
   IF(AND(M342&lt;&gt;"",N342&lt;&gt;""),
      IFERROR(VLOOKUP(M342,Tableau6[],2,FALSE),0) + IFERROR(VLOOKUP(N342,Tableau6[],2,FALSE),0),
      IF(M342&lt;&gt;"",
         IFERROR(VLOOKUP(M342,Tableau6[],2,FALSE),0),
         IFERROR(VLOOKUP(N342,Tableau6[],2,FALSE),0)
      )
   )
)</f>
        <v/>
      </c>
    </row>
    <row r="343" spans="1:19">
      <c r="A343" s="14" t="s">
        <v>19</v>
      </c>
      <c r="B343" s="14" t="s">
        <v>51</v>
      </c>
      <c r="C343" s="14" t="s">
        <v>21</v>
      </c>
      <c r="D343" s="13" t="s">
        <v>92</v>
      </c>
      <c r="E343" s="10" t="str">
        <f xml:space="preserve"> VLOOKUP(D343,Tableau4[],2,FALSE)</f>
        <v>Florensky Santelus</v>
      </c>
      <c r="F343" s="14" t="s">
        <v>23</v>
      </c>
      <c r="G343" s="14" t="s">
        <v>1061</v>
      </c>
      <c r="H343" s="15">
        <v>45800.002083333333</v>
      </c>
      <c r="I343" s="15">
        <v>45800.4</v>
      </c>
      <c r="J343" s="14" t="s">
        <v>1062</v>
      </c>
      <c r="K343" s="14" t="s">
        <v>1063</v>
      </c>
      <c r="L343" s="14" t="s">
        <v>36</v>
      </c>
      <c r="M343" s="14" t="s">
        <v>91</v>
      </c>
      <c r="N343" s="14" t="s">
        <v>29</v>
      </c>
      <c r="O343" s="14" t="s">
        <v>37</v>
      </c>
      <c r="P343" s="14" t="s">
        <v>31</v>
      </c>
      <c r="Q343" s="14" t="s">
        <v>182</v>
      </c>
      <c r="R343" s="16">
        <f>IF(AND(M343="",N343=""),"",
   IF(AND(M343&lt;&gt;"",N343&lt;&gt;""),
      IFERROR(VLOOKUP(M343,Tableau3[],2,FALSE),0) + IFERROR(VLOOKUP(N343,Tableau3[],2,FALSE),0),
      IF(M343&lt;&gt;"",
         IFERROR(VLOOKUP(M343,Tableau3[],2,FALSE),0),
         IFERROR(VLOOKUP(N343,Tableau3[],2,FALSE),0)
      )
   )
)</f>
        <v>201.3</v>
      </c>
      <c r="S343" s="16">
        <f>IF(AND(M343="",N343=""),"",
   IF(AND(M343&lt;&gt;"",N343&lt;&gt;""),
      IFERROR(VLOOKUP(M343,Tableau6[],2,FALSE),0) + IFERROR(VLOOKUP(N343,Tableau6[],2,FALSE),0),
      IF(M343&lt;&gt;"",
         IFERROR(VLOOKUP(M343,Tableau6[],2,FALSE),0),
         IFERROR(VLOOKUP(N343,Tableau6[],2,FALSE),0)
      )
   )
)</f>
        <v>120.78</v>
      </c>
    </row>
    <row r="344" spans="1:19">
      <c r="A344" s="18" t="s">
        <v>19</v>
      </c>
      <c r="B344" s="18" t="s">
        <v>51</v>
      </c>
      <c r="C344" s="18" t="s">
        <v>21</v>
      </c>
      <c r="D344" s="17" t="s">
        <v>92</v>
      </c>
      <c r="E344" s="10" t="str">
        <f xml:space="preserve"> VLOOKUP(D344,Tableau4[],2,FALSE)</f>
        <v>Florensky Santelus</v>
      </c>
      <c r="F344" s="18" t="s">
        <v>209</v>
      </c>
      <c r="G344" s="18" t="s">
        <v>1064</v>
      </c>
      <c r="H344" s="19">
        <v>45798.913888888892</v>
      </c>
      <c r="I344" s="19">
        <v>45800.4</v>
      </c>
      <c r="J344" s="18" t="s">
        <v>996</v>
      </c>
      <c r="K344" s="18" t="s">
        <v>997</v>
      </c>
      <c r="L344" s="18"/>
      <c r="M344" s="18" t="s">
        <v>29</v>
      </c>
      <c r="N344" s="18" t="s">
        <v>29</v>
      </c>
      <c r="O344" s="18" t="s">
        <v>30</v>
      </c>
      <c r="P344" s="18" t="s">
        <v>31</v>
      </c>
      <c r="Q344" s="18" t="s">
        <v>29</v>
      </c>
      <c r="R344" s="12" t="str">
        <f>IF(AND(M344="",N344=""),"",
   IF(AND(M344&lt;&gt;"",N344&lt;&gt;""),
      IFERROR(VLOOKUP(M344,Tableau3[],2,FALSE),0) + IFERROR(VLOOKUP(N344,Tableau3[],2,FALSE),0),
      IF(M344&lt;&gt;"",
         IFERROR(VLOOKUP(M344,Tableau3[],2,FALSE),0),
         IFERROR(VLOOKUP(N344,Tableau3[],2,FALSE),0)
      )
   )
)</f>
        <v/>
      </c>
      <c r="S344" s="12" t="str">
        <f>IF(AND(M344="",N344=""),"",
   IF(AND(M344&lt;&gt;"",N344&lt;&gt;""),
      IFERROR(VLOOKUP(M344,Tableau6[],2,FALSE),0) + IFERROR(VLOOKUP(N344,Tableau6[],2,FALSE),0),
      IF(M344&lt;&gt;"",
         IFERROR(VLOOKUP(M344,Tableau6[],2,FALSE),0),
         IFERROR(VLOOKUP(N344,Tableau6[],2,FALSE),0)
      )
   )
)</f>
        <v/>
      </c>
    </row>
    <row r="345" spans="1:19">
      <c r="A345" s="14" t="s">
        <v>19</v>
      </c>
      <c r="B345" s="14" t="s">
        <v>29</v>
      </c>
      <c r="C345" s="14" t="s">
        <v>21</v>
      </c>
      <c r="D345" s="13" t="s">
        <v>92</v>
      </c>
      <c r="E345" s="10" t="str">
        <f xml:space="preserve"> VLOOKUP(D345,Tableau4[],2,FALSE)</f>
        <v>Florensky Santelus</v>
      </c>
      <c r="F345" s="14" t="s">
        <v>23</v>
      </c>
      <c r="G345" s="14" t="s">
        <v>1065</v>
      </c>
      <c r="H345" s="15">
        <v>45798.796527777777</v>
      </c>
      <c r="I345" s="15">
        <v>45799.445833333331</v>
      </c>
      <c r="J345" s="14" t="s">
        <v>29</v>
      </c>
      <c r="K345" s="14" t="s">
        <v>29</v>
      </c>
      <c r="L345" s="14" t="s">
        <v>36</v>
      </c>
      <c r="M345" s="14" t="s">
        <v>48</v>
      </c>
      <c r="N345" s="14" t="s">
        <v>29</v>
      </c>
      <c r="O345" s="14" t="s">
        <v>30</v>
      </c>
      <c r="P345" s="14" t="s">
        <v>31</v>
      </c>
      <c r="Q345" s="14" t="s">
        <v>29</v>
      </c>
      <c r="R345" s="16">
        <f>IF(AND(M345="",N345=""),"",
   IF(AND(M345&lt;&gt;"",N345&lt;&gt;""),
      IFERROR(VLOOKUP(M345,Tableau3[],2,FALSE),0) + IFERROR(VLOOKUP(N345,Tableau3[],2,FALSE),0),
      IF(M345&lt;&gt;"",
         IFERROR(VLOOKUP(M345,Tableau3[],2,FALSE),0),
         IFERROR(VLOOKUP(N345,Tableau3[],2,FALSE),0)
      )
   )
)</f>
        <v>288.77</v>
      </c>
      <c r="S345" s="16">
        <f>IF(AND(M345="",N345=""),"",
   IF(AND(M345&lt;&gt;"",N345&lt;&gt;""),
      IFERROR(VLOOKUP(M345,Tableau6[],2,FALSE),0) + IFERROR(VLOOKUP(N345,Tableau6[],2,FALSE),0),
      IF(M345&lt;&gt;"",
         IFERROR(VLOOKUP(M345,Tableau6[],2,FALSE),0),
         IFERROR(VLOOKUP(N345,Tableau6[],2,FALSE),0)
      )
   )
)</f>
        <v>173.26</v>
      </c>
    </row>
    <row r="346" spans="1:19">
      <c r="A346" s="18" t="s">
        <v>19</v>
      </c>
      <c r="B346" s="18" t="s">
        <v>20</v>
      </c>
      <c r="C346" s="18" t="s">
        <v>21</v>
      </c>
      <c r="D346" s="17" t="s">
        <v>92</v>
      </c>
      <c r="E346" s="10" t="str">
        <f xml:space="preserve"> VLOOKUP(D346,Tableau4[],2,FALSE)</f>
        <v>Florensky Santelus</v>
      </c>
      <c r="F346" s="18" t="s">
        <v>23</v>
      </c>
      <c r="G346" s="18" t="s">
        <v>1066</v>
      </c>
      <c r="H346" s="19">
        <v>45799.902083333334</v>
      </c>
      <c r="I346" s="19">
        <v>45800.4</v>
      </c>
      <c r="J346" s="18" t="s">
        <v>1067</v>
      </c>
      <c r="K346" s="18" t="s">
        <v>1068</v>
      </c>
      <c r="L346" s="18" t="s">
        <v>59</v>
      </c>
      <c r="M346" s="18" t="s">
        <v>48</v>
      </c>
      <c r="N346" s="18" t="s">
        <v>77</v>
      </c>
      <c r="O346" s="18" t="s">
        <v>30</v>
      </c>
      <c r="P346" s="18" t="s">
        <v>31</v>
      </c>
      <c r="Q346" s="18" t="s">
        <v>29</v>
      </c>
      <c r="R346" s="12">
        <f>IF(AND(M346="",N346=""),"",
   IF(AND(M346&lt;&gt;"",N346&lt;&gt;""),
      IFERROR(VLOOKUP(M346,Tableau3[],2,FALSE),0) + IFERROR(VLOOKUP(N346,Tableau3[],2,FALSE),0),
      IF(M346&lt;&gt;"",
         IFERROR(VLOOKUP(M346,Tableau3[],2,FALSE),0),
         IFERROR(VLOOKUP(N346,Tableau3[],2,FALSE),0)
      )
   )
)</f>
        <v>462.96999999999997</v>
      </c>
      <c r="S346" s="12">
        <f>IF(AND(M346="",N346=""),"",
   IF(AND(M346&lt;&gt;"",N346&lt;&gt;""),
      IFERROR(VLOOKUP(M346,Tableau6[],2,FALSE),0) + IFERROR(VLOOKUP(N346,Tableau6[],2,FALSE),0),
      IF(M346&lt;&gt;"",
         IFERROR(VLOOKUP(M346,Tableau6[],2,FALSE),0),
         IFERROR(VLOOKUP(N346,Tableau6[],2,FALSE),0)
      )
   )
)</f>
        <v>277.77999999999997</v>
      </c>
    </row>
    <row r="347" spans="1:19">
      <c r="A347" s="14" t="s">
        <v>19</v>
      </c>
      <c r="B347" s="14" t="s">
        <v>51</v>
      </c>
      <c r="C347" s="14" t="s">
        <v>21</v>
      </c>
      <c r="D347" s="13" t="s">
        <v>92</v>
      </c>
      <c r="E347" s="10" t="str">
        <f xml:space="preserve"> VLOOKUP(D347,Tableau4[],2,FALSE)</f>
        <v>Florensky Santelus</v>
      </c>
      <c r="F347" s="14" t="s">
        <v>23</v>
      </c>
      <c r="G347" s="14" t="s">
        <v>1069</v>
      </c>
      <c r="H347" s="15">
        <v>45799.834722222222</v>
      </c>
      <c r="I347" s="15">
        <v>45800.4</v>
      </c>
      <c r="J347" s="14" t="s">
        <v>1070</v>
      </c>
      <c r="K347" s="14" t="s">
        <v>1071</v>
      </c>
      <c r="L347" s="14" t="s">
        <v>59</v>
      </c>
      <c r="M347" s="14" t="s">
        <v>91</v>
      </c>
      <c r="N347" s="14" t="s">
        <v>29</v>
      </c>
      <c r="O347" s="14" t="s">
        <v>30</v>
      </c>
      <c r="P347" s="14" t="s">
        <v>31</v>
      </c>
      <c r="Q347" s="14" t="s">
        <v>29</v>
      </c>
      <c r="R347" s="16">
        <f>IF(AND(M347="",N347=""),"",
   IF(AND(M347&lt;&gt;"",N347&lt;&gt;""),
      IFERROR(VLOOKUP(M347,Tableau3[],2,FALSE),0) + IFERROR(VLOOKUP(N347,Tableau3[],2,FALSE),0),
      IF(M347&lt;&gt;"",
         IFERROR(VLOOKUP(M347,Tableau3[],2,FALSE),0),
         IFERROR(VLOOKUP(N347,Tableau3[],2,FALSE),0)
      )
   )
)</f>
        <v>201.3</v>
      </c>
      <c r="S347" s="16">
        <f>IF(AND(M347="",N347=""),"",
   IF(AND(M347&lt;&gt;"",N347&lt;&gt;""),
      IFERROR(VLOOKUP(M347,Tableau6[],2,FALSE),0) + IFERROR(VLOOKUP(N347,Tableau6[],2,FALSE),0),
      IF(M347&lt;&gt;"",
         IFERROR(VLOOKUP(M347,Tableau6[],2,FALSE),0),
         IFERROR(VLOOKUP(N347,Tableau6[],2,FALSE),0)
      )
   )
)</f>
        <v>120.78</v>
      </c>
    </row>
    <row r="348" spans="1:19">
      <c r="A348" s="18" t="s">
        <v>19</v>
      </c>
      <c r="B348" s="18" t="s">
        <v>51</v>
      </c>
      <c r="C348" s="18" t="s">
        <v>21</v>
      </c>
      <c r="D348" s="17" t="s">
        <v>92</v>
      </c>
      <c r="E348" s="10" t="str">
        <f xml:space="preserve"> VLOOKUP(D348,Tableau4[],2,FALSE)</f>
        <v>Florensky Santelus</v>
      </c>
      <c r="F348" s="18" t="s">
        <v>23</v>
      </c>
      <c r="G348" s="18" t="s">
        <v>1072</v>
      </c>
      <c r="H348" s="19">
        <v>45799.969444444447</v>
      </c>
      <c r="I348" s="19">
        <v>45800.4</v>
      </c>
      <c r="J348" s="18" t="s">
        <v>1058</v>
      </c>
      <c r="K348" s="18" t="s">
        <v>1059</v>
      </c>
      <c r="L348" s="18" t="s">
        <v>59</v>
      </c>
      <c r="M348" s="18" t="s">
        <v>91</v>
      </c>
      <c r="N348" s="18" t="s">
        <v>29</v>
      </c>
      <c r="O348" s="18" t="s">
        <v>30</v>
      </c>
      <c r="P348" s="18" t="s">
        <v>31</v>
      </c>
      <c r="Q348" s="18" t="s">
        <v>29</v>
      </c>
      <c r="R348" s="12">
        <f>IF(AND(M348="",N348=""),"",
   IF(AND(M348&lt;&gt;"",N348&lt;&gt;""),
      IFERROR(VLOOKUP(M348,Tableau3[],2,FALSE),0) + IFERROR(VLOOKUP(N348,Tableau3[],2,FALSE),0),
      IF(M348&lt;&gt;"",
         IFERROR(VLOOKUP(M348,Tableau3[],2,FALSE),0),
         IFERROR(VLOOKUP(N348,Tableau3[],2,FALSE),0)
      )
   )
)</f>
        <v>201.3</v>
      </c>
      <c r="S348" s="12">
        <f>IF(AND(M348="",N348=""),"",
   IF(AND(M348&lt;&gt;"",N348&lt;&gt;""),
      IFERROR(VLOOKUP(M348,Tableau6[],2,FALSE),0) + IFERROR(VLOOKUP(N348,Tableau6[],2,FALSE),0),
      IF(M348&lt;&gt;"",
         IFERROR(VLOOKUP(M348,Tableau6[],2,FALSE),0),
         IFERROR(VLOOKUP(N348,Tableau6[],2,FALSE),0)
      )
   )
)</f>
        <v>120.78</v>
      </c>
    </row>
    <row r="349" spans="1:19">
      <c r="A349" s="14" t="s">
        <v>19</v>
      </c>
      <c r="B349" s="14" t="s">
        <v>20</v>
      </c>
      <c r="C349" s="14" t="s">
        <v>21</v>
      </c>
      <c r="D349" s="13" t="s">
        <v>125</v>
      </c>
      <c r="E349" s="10" t="str">
        <f xml:space="preserve"> VLOOKUP(D349,Tableau4[],2,FALSE)</f>
        <v>Wendell Edwige</v>
      </c>
      <c r="F349" s="14" t="s">
        <v>23</v>
      </c>
      <c r="G349" s="14" t="s">
        <v>1073</v>
      </c>
      <c r="H349" s="15">
        <v>45790.002083333333</v>
      </c>
      <c r="I349" s="15">
        <v>45791.357638888891</v>
      </c>
      <c r="J349" s="14" t="s">
        <v>1074</v>
      </c>
      <c r="K349" s="14" t="s">
        <v>1075</v>
      </c>
      <c r="L349" s="14" t="s">
        <v>29</v>
      </c>
      <c r="M349" s="14" t="s">
        <v>29</v>
      </c>
      <c r="N349" s="14" t="s">
        <v>29</v>
      </c>
      <c r="O349" s="14" t="s">
        <v>208</v>
      </c>
      <c r="P349" s="14" t="s">
        <v>31</v>
      </c>
      <c r="Q349" s="14" t="s">
        <v>29</v>
      </c>
      <c r="R349" s="16" t="str">
        <f>IF(AND(M349="",N349=""),"",
   IF(AND(M349&lt;&gt;"",N349&lt;&gt;""),
      IFERROR(VLOOKUP(M349,Tableau3[],2,FALSE),0) + IFERROR(VLOOKUP(N349,Tableau3[],2,FALSE),0),
      IF(M349&lt;&gt;"",
         IFERROR(VLOOKUP(M349,Tableau3[],2,FALSE),0),
         IFERROR(VLOOKUP(N349,Tableau3[],2,FALSE),0)
      )
   )
)</f>
        <v/>
      </c>
      <c r="S349" s="16" t="str">
        <f>IF(AND(M349="",N349=""),"",
   IF(AND(M349&lt;&gt;"",N349&lt;&gt;""),
      IFERROR(VLOOKUP(M349,Tableau6[],2,FALSE),0) + IFERROR(VLOOKUP(N349,Tableau6[],2,FALSE),0),
      IF(M349&lt;&gt;"",
         IFERROR(VLOOKUP(M349,Tableau6[],2,FALSE),0),
         IFERROR(VLOOKUP(N349,Tableau6[],2,FALSE),0)
      )
   )
)</f>
        <v/>
      </c>
    </row>
    <row r="350" spans="1:19">
      <c r="A350" s="18" t="s">
        <v>19</v>
      </c>
      <c r="B350" s="18" t="s">
        <v>20</v>
      </c>
      <c r="C350" s="18" t="s">
        <v>21</v>
      </c>
      <c r="D350" s="17" t="s">
        <v>125</v>
      </c>
      <c r="E350" s="10" t="str">
        <f xml:space="preserve"> VLOOKUP(D350,Tableau4[],2,FALSE)</f>
        <v>Wendell Edwige</v>
      </c>
      <c r="F350" s="18" t="s">
        <v>23</v>
      </c>
      <c r="G350" s="18" t="s">
        <v>1076</v>
      </c>
      <c r="H350" s="19">
        <v>45790.725694444445</v>
      </c>
      <c r="I350" s="19">
        <v>45796.67291666667</v>
      </c>
      <c r="J350" s="18" t="s">
        <v>1077</v>
      </c>
      <c r="K350" s="18" t="s">
        <v>1078</v>
      </c>
      <c r="L350" s="18" t="s">
        <v>27</v>
      </c>
      <c r="M350" s="18" t="s">
        <v>28</v>
      </c>
      <c r="N350" s="18" t="s">
        <v>29</v>
      </c>
      <c r="O350" s="18" t="s">
        <v>30</v>
      </c>
      <c r="P350" s="18" t="s">
        <v>31</v>
      </c>
      <c r="Q350" s="18" t="s">
        <v>29</v>
      </c>
      <c r="R350" s="12">
        <f>IF(AND(M350="",N350=""),"",
   IF(AND(M350&lt;&gt;"",N350&lt;&gt;""),
      IFERROR(VLOOKUP(M350,Tableau3[],2,FALSE),0) + IFERROR(VLOOKUP(N350,Tableau3[],2,FALSE),0),
      IF(M350&lt;&gt;"",
         IFERROR(VLOOKUP(M350,Tableau3[],2,FALSE),0),
         IFERROR(VLOOKUP(N350,Tableau3[],2,FALSE),0)
      )
   )
)</f>
        <v>84.4</v>
      </c>
      <c r="S350" s="12">
        <f>IF(AND(M350="",N350=""),"",
   IF(AND(M350&lt;&gt;"",N350&lt;&gt;""),
      IFERROR(VLOOKUP(M350,Tableau6[],2,FALSE),0) + IFERROR(VLOOKUP(N350,Tableau6[],2,FALSE),0),
      IF(M350&lt;&gt;"",
         IFERROR(VLOOKUP(M350,Tableau6[],2,FALSE),0),
         IFERROR(VLOOKUP(N350,Tableau6[],2,FALSE),0)
      )
   )
)</f>
        <v>50.64</v>
      </c>
    </row>
    <row r="351" spans="1:19">
      <c r="A351" s="14" t="s">
        <v>19</v>
      </c>
      <c r="B351" s="14" t="s">
        <v>20</v>
      </c>
      <c r="C351" s="14" t="s">
        <v>21</v>
      </c>
      <c r="D351" s="13" t="s">
        <v>125</v>
      </c>
      <c r="E351" s="10" t="str">
        <f xml:space="preserve"> VLOOKUP(D351,Tableau4[],2,FALSE)</f>
        <v>Wendell Edwige</v>
      </c>
      <c r="F351" s="14" t="s">
        <v>23</v>
      </c>
      <c r="G351" s="14" t="s">
        <v>1079</v>
      </c>
      <c r="H351" s="15">
        <v>45791.951388888891</v>
      </c>
      <c r="I351" s="15">
        <v>45796.644444444442</v>
      </c>
      <c r="J351" s="14" t="s">
        <v>1080</v>
      </c>
      <c r="K351" s="14" t="s">
        <v>1081</v>
      </c>
      <c r="L351" s="14" t="s">
        <v>59</v>
      </c>
      <c r="M351" s="14" t="s">
        <v>29</v>
      </c>
      <c r="N351" s="14" t="s">
        <v>29</v>
      </c>
      <c r="O351" s="14" t="s">
        <v>191</v>
      </c>
      <c r="P351" s="14" t="s">
        <v>31</v>
      </c>
      <c r="Q351" s="14" t="s">
        <v>29</v>
      </c>
      <c r="R351" s="16" t="str">
        <f>IF(AND(M351="",N351=""),"",
   IF(AND(M351&lt;&gt;"",N351&lt;&gt;""),
      IFERROR(VLOOKUP(M351,Tableau3[],2,FALSE),0) + IFERROR(VLOOKUP(N351,Tableau3[],2,FALSE),0),
      IF(M351&lt;&gt;"",
         IFERROR(VLOOKUP(M351,Tableau3[],2,FALSE),0),
         IFERROR(VLOOKUP(N351,Tableau3[],2,FALSE),0)
      )
   )
)</f>
        <v/>
      </c>
      <c r="S351" s="16" t="str">
        <f>IF(AND(M351="",N351=""),"",
   IF(AND(M351&lt;&gt;"",N351&lt;&gt;""),
      IFERROR(VLOOKUP(M351,Tableau6[],2,FALSE),0) + IFERROR(VLOOKUP(N351,Tableau6[],2,FALSE),0),
      IF(M351&lt;&gt;"",
         IFERROR(VLOOKUP(M351,Tableau6[],2,FALSE),0),
         IFERROR(VLOOKUP(N351,Tableau6[],2,FALSE),0)
      )
   )
)</f>
        <v/>
      </c>
    </row>
    <row r="352" spans="1:19">
      <c r="A352" s="18" t="s">
        <v>19</v>
      </c>
      <c r="B352" s="18" t="s">
        <v>51</v>
      </c>
      <c r="C352" s="18" t="s">
        <v>21</v>
      </c>
      <c r="D352" s="17" t="s">
        <v>125</v>
      </c>
      <c r="E352" s="10" t="str">
        <f xml:space="preserve"> VLOOKUP(D352,Tableau4[],2,FALSE)</f>
        <v>Wendell Edwige</v>
      </c>
      <c r="F352" s="18" t="s">
        <v>23</v>
      </c>
      <c r="G352" s="18" t="s">
        <v>1082</v>
      </c>
      <c r="H352" s="19">
        <v>45780.927777777775</v>
      </c>
      <c r="I352" s="19">
        <v>45782.356944444444</v>
      </c>
      <c r="J352" s="18" t="s">
        <v>1083</v>
      </c>
      <c r="K352" s="18" t="s">
        <v>1084</v>
      </c>
      <c r="L352" s="18" t="s">
        <v>59</v>
      </c>
      <c r="M352" s="18" t="s">
        <v>29</v>
      </c>
      <c r="N352" s="18" t="s">
        <v>29</v>
      </c>
      <c r="O352" s="18" t="s">
        <v>274</v>
      </c>
      <c r="P352" s="18" t="s">
        <v>31</v>
      </c>
      <c r="Q352" s="18" t="s">
        <v>29</v>
      </c>
      <c r="R352" s="12" t="str">
        <f>IF(AND(M352="",N352=""),"",
   IF(AND(M352&lt;&gt;"",N352&lt;&gt;""),
      IFERROR(VLOOKUP(M352,Tableau3[],2,FALSE),0) + IFERROR(VLOOKUP(N352,Tableau3[],2,FALSE),0),
      IF(M352&lt;&gt;"",
         IFERROR(VLOOKUP(M352,Tableau3[],2,FALSE),0),
         IFERROR(VLOOKUP(N352,Tableau3[],2,FALSE),0)
      )
   )
)</f>
        <v/>
      </c>
      <c r="S352" s="12" t="str">
        <f>IF(AND(M352="",N352=""),"",
   IF(AND(M352&lt;&gt;"",N352&lt;&gt;""),
      IFERROR(VLOOKUP(M352,Tableau6[],2,FALSE),0) + IFERROR(VLOOKUP(N352,Tableau6[],2,FALSE),0),
      IF(M352&lt;&gt;"",
         IFERROR(VLOOKUP(M352,Tableau6[],2,FALSE),0),
         IFERROR(VLOOKUP(N352,Tableau6[],2,FALSE),0)
      )
   )
)</f>
        <v/>
      </c>
    </row>
    <row r="353" spans="1:19">
      <c r="A353" s="14" t="s">
        <v>19</v>
      </c>
      <c r="B353" s="14" t="s">
        <v>20</v>
      </c>
      <c r="C353" s="14" t="s">
        <v>21</v>
      </c>
      <c r="D353" s="13" t="s">
        <v>125</v>
      </c>
      <c r="E353" s="10" t="str">
        <f xml:space="preserve"> VLOOKUP(D353,Tableau4[],2,FALSE)</f>
        <v>Wendell Edwige</v>
      </c>
      <c r="F353" s="14" t="s">
        <v>304</v>
      </c>
      <c r="G353" s="14" t="s">
        <v>1085</v>
      </c>
      <c r="H353" s="15">
        <v>45784.770833333336</v>
      </c>
      <c r="I353" s="15">
        <v>45791.357638888891</v>
      </c>
      <c r="J353" s="14" t="s">
        <v>1086</v>
      </c>
      <c r="K353" s="14" t="s">
        <v>1087</v>
      </c>
      <c r="L353" s="14" t="s">
        <v>27</v>
      </c>
      <c r="M353" s="14" t="s">
        <v>29</v>
      </c>
      <c r="N353" s="14" t="s">
        <v>29</v>
      </c>
      <c r="O353" s="14" t="s">
        <v>37</v>
      </c>
      <c r="P353" s="14" t="s">
        <v>31</v>
      </c>
      <c r="Q353" s="14" t="s">
        <v>29</v>
      </c>
      <c r="R353" s="16" t="str">
        <f>IF(AND(M353="",N353=""),"",
   IF(AND(M353&lt;&gt;"",N353&lt;&gt;""),
      IFERROR(VLOOKUP(M353,Tableau3[],2,FALSE),0) + IFERROR(VLOOKUP(N353,Tableau3[],2,FALSE),0),
      IF(M353&lt;&gt;"",
         IFERROR(VLOOKUP(M353,Tableau3[],2,FALSE),0),
         IFERROR(VLOOKUP(N353,Tableau3[],2,FALSE),0)
      )
   )
)</f>
        <v/>
      </c>
      <c r="S353" s="16" t="str">
        <f>IF(AND(M353="",N353=""),"",
   IF(AND(M353&lt;&gt;"",N353&lt;&gt;""),
      IFERROR(VLOOKUP(M353,Tableau6[],2,FALSE),0) + IFERROR(VLOOKUP(N353,Tableau6[],2,FALSE),0),
      IF(M353&lt;&gt;"",
         IFERROR(VLOOKUP(M353,Tableau6[],2,FALSE),0),
         IFERROR(VLOOKUP(N353,Tableau6[],2,FALSE),0)
      )
   )
)</f>
        <v/>
      </c>
    </row>
    <row r="354" spans="1:19">
      <c r="A354" s="18" t="s">
        <v>19</v>
      </c>
      <c r="B354" s="18" t="s">
        <v>51</v>
      </c>
      <c r="C354" s="18" t="s">
        <v>21</v>
      </c>
      <c r="D354" s="17" t="s">
        <v>125</v>
      </c>
      <c r="E354" s="10" t="str">
        <f xml:space="preserve"> VLOOKUP(D354,Tableau4[],2,FALSE)</f>
        <v>Wendell Edwige</v>
      </c>
      <c r="F354" s="18" t="s">
        <v>23</v>
      </c>
      <c r="G354" s="18" t="s">
        <v>1088</v>
      </c>
      <c r="H354" s="19">
        <v>45785.125694444447</v>
      </c>
      <c r="I354" s="19">
        <v>45796.9</v>
      </c>
      <c r="J354" s="18" t="s">
        <v>1089</v>
      </c>
      <c r="K354" s="18" t="s">
        <v>1090</v>
      </c>
      <c r="L354" s="18" t="s">
        <v>36</v>
      </c>
      <c r="M354" s="18" t="s">
        <v>29</v>
      </c>
      <c r="N354" s="18" t="s">
        <v>29</v>
      </c>
      <c r="O354" s="18" t="s">
        <v>45</v>
      </c>
      <c r="P354" s="18" t="s">
        <v>31</v>
      </c>
      <c r="Q354" s="18" t="s">
        <v>29</v>
      </c>
      <c r="R354" s="12" t="str">
        <f>IF(AND(M354="",N354=""),"",
   IF(AND(M354&lt;&gt;"",N354&lt;&gt;""),
      IFERROR(VLOOKUP(M354,Tableau3[],2,FALSE),0) + IFERROR(VLOOKUP(N354,Tableau3[],2,FALSE),0),
      IF(M354&lt;&gt;"",
         IFERROR(VLOOKUP(M354,Tableau3[],2,FALSE),0),
         IFERROR(VLOOKUP(N354,Tableau3[],2,FALSE),0)
      )
   )
)</f>
        <v/>
      </c>
      <c r="S354" s="12" t="str">
        <f>IF(AND(M354="",N354=""),"",
   IF(AND(M354&lt;&gt;"",N354&lt;&gt;""),
      IFERROR(VLOOKUP(M354,Tableau6[],2,FALSE),0) + IFERROR(VLOOKUP(N354,Tableau6[],2,FALSE),0),
      IF(M354&lt;&gt;"",
         IFERROR(VLOOKUP(M354,Tableau6[],2,FALSE),0),
         IFERROR(VLOOKUP(N354,Tableau6[],2,FALSE),0)
      )
   )
)</f>
        <v/>
      </c>
    </row>
    <row r="355" spans="1:19">
      <c r="A355" s="14" t="s">
        <v>19</v>
      </c>
      <c r="B355" s="14" t="s">
        <v>20</v>
      </c>
      <c r="C355" s="14" t="s">
        <v>21</v>
      </c>
      <c r="D355" s="13" t="s">
        <v>125</v>
      </c>
      <c r="E355" s="10" t="str">
        <f xml:space="preserve"> VLOOKUP(D355,Tableau4[],2,FALSE)</f>
        <v>Wendell Edwige</v>
      </c>
      <c r="F355" s="14" t="s">
        <v>23</v>
      </c>
      <c r="G355" s="14" t="s">
        <v>1091</v>
      </c>
      <c r="H355" s="15">
        <v>45783.670138888891</v>
      </c>
      <c r="I355" s="15">
        <v>45785.052083333336</v>
      </c>
      <c r="J355" s="14" t="s">
        <v>1092</v>
      </c>
      <c r="K355" s="14" t="s">
        <v>1093</v>
      </c>
      <c r="L355" s="14" t="s">
        <v>59</v>
      </c>
      <c r="M355" s="14" t="s">
        <v>29</v>
      </c>
      <c r="N355" s="14" t="s">
        <v>29</v>
      </c>
      <c r="O355" s="14" t="s">
        <v>274</v>
      </c>
      <c r="P355" s="14" t="s">
        <v>31</v>
      </c>
      <c r="Q355" s="14" t="s">
        <v>29</v>
      </c>
      <c r="R355" s="16" t="str">
        <f>IF(AND(M355="",N355=""),"",
   IF(AND(M355&lt;&gt;"",N355&lt;&gt;""),
      IFERROR(VLOOKUP(M355,Tableau3[],2,FALSE),0) + IFERROR(VLOOKUP(N355,Tableau3[],2,FALSE),0),
      IF(M355&lt;&gt;"",
         IFERROR(VLOOKUP(M355,Tableau3[],2,FALSE),0),
         IFERROR(VLOOKUP(N355,Tableau3[],2,FALSE),0)
      )
   )
)</f>
        <v/>
      </c>
      <c r="S355" s="16" t="str">
        <f>IF(AND(M355="",N355=""),"",
   IF(AND(M355&lt;&gt;"",N355&lt;&gt;""),
      IFERROR(VLOOKUP(M355,Tableau6[],2,FALSE),0) + IFERROR(VLOOKUP(N355,Tableau6[],2,FALSE),0),
      IF(M355&lt;&gt;"",
         IFERROR(VLOOKUP(M355,Tableau6[],2,FALSE),0),
         IFERROR(VLOOKUP(N355,Tableau6[],2,FALSE),0)
      )
   )
)</f>
        <v/>
      </c>
    </row>
    <row r="356" spans="1:19">
      <c r="A356" s="18" t="s">
        <v>19</v>
      </c>
      <c r="B356" s="18" t="s">
        <v>20</v>
      </c>
      <c r="C356" s="18" t="s">
        <v>21</v>
      </c>
      <c r="D356" s="17" t="s">
        <v>125</v>
      </c>
      <c r="E356" s="10" t="str">
        <f xml:space="preserve"> VLOOKUP(D356,Tableau4[],2,FALSE)</f>
        <v>Wendell Edwige</v>
      </c>
      <c r="F356" s="18" t="s">
        <v>23</v>
      </c>
      <c r="G356" s="18" t="s">
        <v>1094</v>
      </c>
      <c r="H356" s="19">
        <v>45783.669444444444</v>
      </c>
      <c r="I356" s="19">
        <v>45790.554861111108</v>
      </c>
      <c r="J356" s="18" t="s">
        <v>924</v>
      </c>
      <c r="K356" s="18" t="s">
        <v>925</v>
      </c>
      <c r="L356" s="18" t="s">
        <v>29</v>
      </c>
      <c r="M356" s="18" t="s">
        <v>29</v>
      </c>
      <c r="N356" s="18" t="s">
        <v>29</v>
      </c>
      <c r="O356" s="18" t="s">
        <v>720</v>
      </c>
      <c r="P356" s="18" t="s">
        <v>31</v>
      </c>
      <c r="Q356" s="18" t="s">
        <v>29</v>
      </c>
      <c r="R356" s="12" t="str">
        <f>IF(AND(M356="",N356=""),"",
   IF(AND(M356&lt;&gt;"",N356&lt;&gt;""),
      IFERROR(VLOOKUP(M356,Tableau3[],2,FALSE),0) + IFERROR(VLOOKUP(N356,Tableau3[],2,FALSE),0),
      IF(M356&lt;&gt;"",
         IFERROR(VLOOKUP(M356,Tableau3[],2,FALSE),0),
         IFERROR(VLOOKUP(N356,Tableau3[],2,FALSE),0)
      )
   )
)</f>
        <v/>
      </c>
      <c r="S356" s="12" t="str">
        <f>IF(AND(M356="",N356=""),"",
   IF(AND(M356&lt;&gt;"",N356&lt;&gt;""),
      IFERROR(VLOOKUP(M356,Tableau6[],2,FALSE),0) + IFERROR(VLOOKUP(N356,Tableau6[],2,FALSE),0),
      IF(M356&lt;&gt;"",
         IFERROR(VLOOKUP(M356,Tableau6[],2,FALSE),0),
         IFERROR(VLOOKUP(N356,Tableau6[],2,FALSE),0)
      )
   )
)</f>
        <v/>
      </c>
    </row>
    <row r="357" spans="1:19">
      <c r="A357" s="14" t="s">
        <v>19</v>
      </c>
      <c r="B357" s="14" t="s">
        <v>51</v>
      </c>
      <c r="C357" s="14" t="s">
        <v>21</v>
      </c>
      <c r="D357" s="13" t="s">
        <v>125</v>
      </c>
      <c r="E357" s="10" t="str">
        <f xml:space="preserve"> VLOOKUP(D357,Tableau4[],2,FALSE)</f>
        <v>Wendell Edwige</v>
      </c>
      <c r="F357" s="14" t="s">
        <v>23</v>
      </c>
      <c r="G357" s="14" t="s">
        <v>1095</v>
      </c>
      <c r="H357" s="15">
        <v>45789.54583333333</v>
      </c>
      <c r="I357" s="15">
        <v>45790.884722222225</v>
      </c>
      <c r="J357" s="14" t="s">
        <v>1096</v>
      </c>
      <c r="K357" s="14" t="s">
        <v>1097</v>
      </c>
      <c r="L357" s="14" t="s">
        <v>36</v>
      </c>
      <c r="M357" s="14" t="s">
        <v>48</v>
      </c>
      <c r="N357" s="14" t="s">
        <v>29</v>
      </c>
      <c r="O357" s="14" t="s">
        <v>30</v>
      </c>
      <c r="P357" s="14" t="s">
        <v>31</v>
      </c>
      <c r="Q357" s="14" t="s">
        <v>29</v>
      </c>
      <c r="R357" s="16">
        <f>IF(AND(M357="",N357=""),"",
   IF(AND(M357&lt;&gt;"",N357&lt;&gt;""),
      IFERROR(VLOOKUP(M357,Tableau3[],2,FALSE),0) + IFERROR(VLOOKUP(N357,Tableau3[],2,FALSE),0),
      IF(M357&lt;&gt;"",
         IFERROR(VLOOKUP(M357,Tableau3[],2,FALSE),0),
         IFERROR(VLOOKUP(N357,Tableau3[],2,FALSE),0)
      )
   )
)</f>
        <v>288.77</v>
      </c>
      <c r="S357" s="16">
        <f>IF(AND(M357="",N357=""),"",
   IF(AND(M357&lt;&gt;"",N357&lt;&gt;""),
      IFERROR(VLOOKUP(M357,Tableau6[],2,FALSE),0) + IFERROR(VLOOKUP(N357,Tableau6[],2,FALSE),0),
      IF(M357&lt;&gt;"",
         IFERROR(VLOOKUP(M357,Tableau6[],2,FALSE),0),
         IFERROR(VLOOKUP(N357,Tableau6[],2,FALSE),0)
      )
   )
)</f>
        <v>173.26</v>
      </c>
    </row>
    <row r="358" spans="1:19">
      <c r="A358" s="18" t="s">
        <v>19</v>
      </c>
      <c r="B358" s="18" t="s">
        <v>51</v>
      </c>
      <c r="C358" s="18" t="s">
        <v>21</v>
      </c>
      <c r="D358" s="17" t="s">
        <v>125</v>
      </c>
      <c r="E358" s="10" t="str">
        <f xml:space="preserve"> VLOOKUP(D358,Tableau4[],2,FALSE)</f>
        <v>Wendell Edwige</v>
      </c>
      <c r="F358" s="18" t="s">
        <v>209</v>
      </c>
      <c r="G358" s="18" t="s">
        <v>1098</v>
      </c>
      <c r="H358" s="19">
        <v>45789.547222222223</v>
      </c>
      <c r="I358" s="19">
        <v>45800.4</v>
      </c>
      <c r="J358" s="18" t="s">
        <v>1099</v>
      </c>
      <c r="K358" s="18" t="s">
        <v>1100</v>
      </c>
      <c r="L358" s="18"/>
      <c r="M358" s="18" t="s">
        <v>29</v>
      </c>
      <c r="N358" s="18" t="s">
        <v>29</v>
      </c>
      <c r="O358" s="18" t="s">
        <v>1101</v>
      </c>
      <c r="P358" s="18" t="s">
        <v>31</v>
      </c>
      <c r="Q358" s="18" t="s">
        <v>29</v>
      </c>
      <c r="R358" s="12" t="str">
        <f>IF(AND(M358="",N358=""),"",
   IF(AND(M358&lt;&gt;"",N358&lt;&gt;""),
      IFERROR(VLOOKUP(M358,Tableau3[],2,FALSE),0) + IFERROR(VLOOKUP(N358,Tableau3[],2,FALSE),0),
      IF(M358&lt;&gt;"",
         IFERROR(VLOOKUP(M358,Tableau3[],2,FALSE),0),
         IFERROR(VLOOKUP(N358,Tableau3[],2,FALSE),0)
      )
   )
)</f>
        <v/>
      </c>
      <c r="S358" s="12" t="str">
        <f>IF(AND(M358="",N358=""),"",
   IF(AND(M358&lt;&gt;"",N358&lt;&gt;""),
      IFERROR(VLOOKUP(M358,Tableau6[],2,FALSE),0) + IFERROR(VLOOKUP(N358,Tableau6[],2,FALSE),0),
      IF(M358&lt;&gt;"",
         IFERROR(VLOOKUP(M358,Tableau6[],2,FALSE),0),
         IFERROR(VLOOKUP(N358,Tableau6[],2,FALSE),0)
      )
   )
)</f>
        <v/>
      </c>
    </row>
    <row r="359" spans="1:19">
      <c r="A359" s="14" t="s">
        <v>19</v>
      </c>
      <c r="B359" s="14" t="s">
        <v>20</v>
      </c>
      <c r="C359" s="14" t="s">
        <v>21</v>
      </c>
      <c r="D359" s="13" t="s">
        <v>125</v>
      </c>
      <c r="E359" s="10" t="str">
        <f xml:space="preserve"> VLOOKUP(D359,Tableau4[],2,FALSE)</f>
        <v>Wendell Edwige</v>
      </c>
      <c r="F359" s="14" t="s">
        <v>23</v>
      </c>
      <c r="G359" s="14" t="s">
        <v>1102</v>
      </c>
      <c r="H359" s="15">
        <v>45790.869444444441</v>
      </c>
      <c r="I359" s="15">
        <v>45793.445138888892</v>
      </c>
      <c r="J359" s="14" t="s">
        <v>1103</v>
      </c>
      <c r="K359" s="14" t="s">
        <v>1104</v>
      </c>
      <c r="L359" s="14" t="s">
        <v>36</v>
      </c>
      <c r="M359" s="14" t="s">
        <v>48</v>
      </c>
      <c r="N359" s="14" t="s">
        <v>29</v>
      </c>
      <c r="O359" s="14" t="s">
        <v>30</v>
      </c>
      <c r="P359" s="14" t="s">
        <v>31</v>
      </c>
      <c r="Q359" s="14" t="s">
        <v>29</v>
      </c>
      <c r="R359" s="16">
        <f>IF(AND(M359="",N359=""),"",
   IF(AND(M359&lt;&gt;"",N359&lt;&gt;""),
      IFERROR(VLOOKUP(M359,Tableau3[],2,FALSE),0) + IFERROR(VLOOKUP(N359,Tableau3[],2,FALSE),0),
      IF(M359&lt;&gt;"",
         IFERROR(VLOOKUP(M359,Tableau3[],2,FALSE),0),
         IFERROR(VLOOKUP(N359,Tableau3[],2,FALSE),0)
      )
   )
)</f>
        <v>288.77</v>
      </c>
      <c r="S359" s="16">
        <f>IF(AND(M359="",N359=""),"",
   IF(AND(M359&lt;&gt;"",N359&lt;&gt;""),
      IFERROR(VLOOKUP(M359,Tableau6[],2,FALSE),0) + IFERROR(VLOOKUP(N359,Tableau6[],2,FALSE),0),
      IF(M359&lt;&gt;"",
         IFERROR(VLOOKUP(M359,Tableau6[],2,FALSE),0),
         IFERROR(VLOOKUP(N359,Tableau6[],2,FALSE),0)
      )
   )
)</f>
        <v>173.26</v>
      </c>
    </row>
    <row r="360" spans="1:19">
      <c r="A360" s="18" t="s">
        <v>19</v>
      </c>
      <c r="B360" s="18" t="s">
        <v>29</v>
      </c>
      <c r="C360" s="18" t="s">
        <v>21</v>
      </c>
      <c r="D360" s="17" t="s">
        <v>125</v>
      </c>
      <c r="E360" s="10" t="str">
        <f xml:space="preserve"> VLOOKUP(D360,Tableau4[],2,FALSE)</f>
        <v>Wendell Edwige</v>
      </c>
      <c r="F360" s="18" t="s">
        <v>23</v>
      </c>
      <c r="G360" s="18" t="s">
        <v>1105</v>
      </c>
      <c r="H360" s="19">
        <v>45791.951388888891</v>
      </c>
      <c r="I360" s="19">
        <v>45796.927777777775</v>
      </c>
      <c r="J360" s="18" t="s">
        <v>29</v>
      </c>
      <c r="K360" s="18" t="s">
        <v>29</v>
      </c>
      <c r="L360" s="18" t="s">
        <v>36</v>
      </c>
      <c r="M360" s="18" t="s">
        <v>103</v>
      </c>
      <c r="N360" s="18" t="s">
        <v>29</v>
      </c>
      <c r="O360" s="18" t="s">
        <v>30</v>
      </c>
      <c r="P360" s="18" t="s">
        <v>31</v>
      </c>
      <c r="Q360" s="18" t="s">
        <v>29</v>
      </c>
      <c r="R360" s="12">
        <f>IF(AND(M360="",N360=""),"",
   IF(AND(M360&lt;&gt;"",N360&lt;&gt;""),
      IFERROR(VLOOKUP(M360,Tableau3[],2,FALSE),0) + IFERROR(VLOOKUP(N360,Tableau3[],2,FALSE),0),
      IF(M360&lt;&gt;"",
         IFERROR(VLOOKUP(M360,Tableau3[],2,FALSE),0),
         IFERROR(VLOOKUP(N360,Tableau3[],2,FALSE),0)
      )
   )
)</f>
        <v>176.12</v>
      </c>
      <c r="S360" s="12">
        <f>IF(AND(M360="",N360=""),"",
   IF(AND(M360&lt;&gt;"",N360&lt;&gt;""),
      IFERROR(VLOOKUP(M360,Tableau6[],2,FALSE),0) + IFERROR(VLOOKUP(N360,Tableau6[],2,FALSE),0),
      IF(M360&lt;&gt;"",
         IFERROR(VLOOKUP(M360,Tableau6[],2,FALSE),0),
         IFERROR(VLOOKUP(N360,Tableau6[],2,FALSE),0)
      )
   )
)</f>
        <v>105.67</v>
      </c>
    </row>
    <row r="361" spans="1:19">
      <c r="A361" s="14" t="s">
        <v>19</v>
      </c>
      <c r="B361" s="14" t="s">
        <v>29</v>
      </c>
      <c r="C361" s="14" t="s">
        <v>21</v>
      </c>
      <c r="D361" s="13" t="s">
        <v>125</v>
      </c>
      <c r="E361" s="10" t="str">
        <f xml:space="preserve"> VLOOKUP(D361,Tableau4[],2,FALSE)</f>
        <v>Wendell Edwige</v>
      </c>
      <c r="F361" s="14" t="s">
        <v>23</v>
      </c>
      <c r="G361" s="14" t="s">
        <v>1106</v>
      </c>
      <c r="H361" s="15">
        <v>45791.95208333333</v>
      </c>
      <c r="I361" s="15">
        <v>45797.768055555556</v>
      </c>
      <c r="J361" s="14" t="s">
        <v>29</v>
      </c>
      <c r="K361" s="14" t="s">
        <v>29</v>
      </c>
      <c r="L361" s="14" t="s">
        <v>36</v>
      </c>
      <c r="M361" s="14" t="s">
        <v>48</v>
      </c>
      <c r="N361" s="14" t="s">
        <v>29</v>
      </c>
      <c r="O361" s="14" t="s">
        <v>30</v>
      </c>
      <c r="P361" s="14" t="s">
        <v>31</v>
      </c>
      <c r="Q361" s="14" t="s">
        <v>29</v>
      </c>
      <c r="R361" s="16">
        <f>IF(AND(M361="",N361=""),"",
   IF(AND(M361&lt;&gt;"",N361&lt;&gt;""),
      IFERROR(VLOOKUP(M361,Tableau3[],2,FALSE),0) + IFERROR(VLOOKUP(N361,Tableau3[],2,FALSE),0),
      IF(M361&lt;&gt;"",
         IFERROR(VLOOKUP(M361,Tableau3[],2,FALSE),0),
         IFERROR(VLOOKUP(N361,Tableau3[],2,FALSE),0)
      )
   )
)</f>
        <v>288.77</v>
      </c>
      <c r="S361" s="16">
        <f>IF(AND(M361="",N361=""),"",
   IF(AND(M361&lt;&gt;"",N361&lt;&gt;""),
      IFERROR(VLOOKUP(M361,Tableau6[],2,FALSE),0) + IFERROR(VLOOKUP(N361,Tableau6[],2,FALSE),0),
      IF(M361&lt;&gt;"",
         IFERROR(VLOOKUP(M361,Tableau6[],2,FALSE),0),
         IFERROR(VLOOKUP(N361,Tableau6[],2,FALSE),0)
      )
   )
)</f>
        <v>173.26</v>
      </c>
    </row>
    <row r="362" spans="1:19">
      <c r="A362" s="18" t="s">
        <v>19</v>
      </c>
      <c r="B362" s="18" t="s">
        <v>51</v>
      </c>
      <c r="C362" s="18" t="s">
        <v>21</v>
      </c>
      <c r="D362" s="17" t="s">
        <v>125</v>
      </c>
      <c r="E362" s="10" t="str">
        <f xml:space="preserve"> VLOOKUP(D362,Tableau4[],2,FALSE)</f>
        <v>Wendell Edwige</v>
      </c>
      <c r="F362" s="18" t="s">
        <v>23</v>
      </c>
      <c r="G362" s="18" t="s">
        <v>1107</v>
      </c>
      <c r="H362" s="19">
        <v>45793.628472222219</v>
      </c>
      <c r="I362" s="19">
        <v>45796.644444444442</v>
      </c>
      <c r="J362" s="18" t="s">
        <v>950</v>
      </c>
      <c r="K362" s="18" t="s">
        <v>951</v>
      </c>
      <c r="L362" s="18" t="s">
        <v>29</v>
      </c>
      <c r="M362" s="18" t="s">
        <v>29</v>
      </c>
      <c r="N362" s="18" t="s">
        <v>29</v>
      </c>
      <c r="O362" s="18" t="s">
        <v>37</v>
      </c>
      <c r="P362" s="18" t="s">
        <v>31</v>
      </c>
      <c r="Q362" s="18" t="s">
        <v>29</v>
      </c>
      <c r="R362" s="12" t="str">
        <f>IF(AND(M362="",N362=""),"",
   IF(AND(M362&lt;&gt;"",N362&lt;&gt;""),
      IFERROR(VLOOKUP(M362,Tableau3[],2,FALSE),0) + IFERROR(VLOOKUP(N362,Tableau3[],2,FALSE),0),
      IF(M362&lt;&gt;"",
         IFERROR(VLOOKUP(M362,Tableau3[],2,FALSE),0),
         IFERROR(VLOOKUP(N362,Tableau3[],2,FALSE),0)
      )
   )
)</f>
        <v/>
      </c>
      <c r="S362" s="12" t="str">
        <f>IF(AND(M362="",N362=""),"",
   IF(AND(M362&lt;&gt;"",N362&lt;&gt;""),
      IFERROR(VLOOKUP(M362,Tableau6[],2,FALSE),0) + IFERROR(VLOOKUP(N362,Tableau6[],2,FALSE),0),
      IF(M362&lt;&gt;"",
         IFERROR(VLOOKUP(M362,Tableau6[],2,FALSE),0),
         IFERROR(VLOOKUP(N362,Tableau6[],2,FALSE),0)
      )
   )
)</f>
        <v/>
      </c>
    </row>
    <row r="363" spans="1:19">
      <c r="A363" s="2" t="s">
        <v>19</v>
      </c>
      <c r="B363" s="2" t="s">
        <v>51</v>
      </c>
      <c r="C363" s="2" t="s">
        <v>21</v>
      </c>
      <c r="D363" s="1" t="s">
        <v>145</v>
      </c>
      <c r="E363" s="10" t="str">
        <f xml:space="preserve"> VLOOKUP(D363,Tableau4[],2,FALSE)</f>
        <v>G7</v>
      </c>
      <c r="F363" s="2" t="s">
        <v>23</v>
      </c>
      <c r="G363" s="2" t="s">
        <v>1108</v>
      </c>
      <c r="H363" s="20">
        <v>45792.679166666669</v>
      </c>
      <c r="I363" s="20">
        <v>45792.679861111108</v>
      </c>
      <c r="J363" s="2" t="s">
        <v>1109</v>
      </c>
      <c r="K363" s="2" t="s">
        <v>1110</v>
      </c>
      <c r="L363" s="2" t="s">
        <v>36</v>
      </c>
      <c r="M363" s="2" t="s">
        <v>29</v>
      </c>
      <c r="N363" s="2" t="s">
        <v>29</v>
      </c>
      <c r="O363" s="2" t="s">
        <v>30</v>
      </c>
      <c r="P363" s="2" t="s">
        <v>31</v>
      </c>
      <c r="Q363" s="2" t="s">
        <v>29</v>
      </c>
      <c r="R363" s="21" t="str">
        <f>IF(AND(M363="",N363=""),"",
   IF(AND(M363&lt;&gt;"",N363&lt;&gt;""),
      IFERROR(VLOOKUP(M363,Tableau3[],2,FALSE),0) + IFERROR(VLOOKUP(N363,Tableau3[],2,FALSE),0),
      IF(M363&lt;&gt;"",
         IFERROR(VLOOKUP(M363,Tableau3[],2,FALSE),0),
         IFERROR(VLOOKUP(N363,Tableau3[],2,FALSE),0)
      )
   )
)</f>
        <v/>
      </c>
      <c r="S363" s="21" t="str">
        <f>IF(AND(M363="",N363=""),"",
   IF(AND(M363&lt;&gt;"",N363&lt;&gt;""),
      IFERROR(VLOOKUP(M363,Tableau6[],2,FALSE),0) + IFERROR(VLOOKUP(N363,Tableau6[],2,FALSE),0),
      IF(M363&lt;&gt;"",
         IFERROR(VLOOKUP(M363,Tableau6[],2,FALSE),0),
         IFERROR(VLOOKUP(N363,Tableau6[],2,FALSE),0)
      )
   )
)</f>
        <v/>
      </c>
    </row>
    <row r="364" spans="1:19">
      <c r="A364" t="s">
        <v>1111</v>
      </c>
    </row>
  </sheetData>
  <phoneticPr fontId="8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Anais Bouzid</cp:lastModifiedBy>
  <cp:revision/>
  <dcterms:created xsi:type="dcterms:W3CDTF">2025-06-02T15:56:43Z</dcterms:created>
  <dcterms:modified xsi:type="dcterms:W3CDTF">2025-06-02T18:50:36Z</dcterms:modified>
  <cp:category/>
  <cp:contentStatus/>
</cp:coreProperties>
</file>