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18"/>
  <workbookPr/>
  <mc:AlternateContent xmlns:mc="http://schemas.openxmlformats.org/markup-compatibility/2006">
    <mc:Choice Requires="x15">
      <x15ac:absPath xmlns:x15ac="http://schemas.microsoft.com/office/spreadsheetml/2010/11/ac" url="C:\Users\s32802\Downloads\"/>
    </mc:Choice>
  </mc:AlternateContent>
  <xr:revisionPtr revIDLastSave="0" documentId="8_{C8EFC605-8A05-4D83-8A32-3A2ABEF64840}" xr6:coauthVersionLast="47" xr6:coauthVersionMax="47" xr10:uidLastSave="{00000000-0000-0000-0000-000000000000}"/>
  <bookViews>
    <workbookView xWindow="0" yWindow="0" windowWidth="28800" windowHeight="12225" firstSheet="5" activeTab="5" xr2:uid="{00000000-000D-0000-FFFF-FFFF00000000}"/>
  </bookViews>
  <sheets>
    <sheet name="Tabela przestawna" sheetId="1" r:id="rId1"/>
    <sheet name="Task 7" sheetId="2" r:id="rId2"/>
    <sheet name="Task 8" sheetId="5" r:id="rId3"/>
    <sheet name="Task 9" sheetId="6" r:id="rId4"/>
    <sheet name="Task 10" sheetId="7" r:id="rId5"/>
    <sheet name="Task 11" sheetId="8" r:id="rId6"/>
    <sheet name="Task 12" sheetId="10" r:id="rId7"/>
  </sheets>
  <definedNames>
    <definedName name="_xlnm._FilterDatabase" localSheetId="0" hidden="1">'Tabela przestawna'!$K$3:$X$46</definedName>
  </definedNames>
  <calcPr calcId="191028" concurrentCalc="0"/>
  <pivotCaches>
    <pivotCache cacheId="3783" r:id="rId8"/>
  </pivotCaches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4"/>
    </ext>
  </extLst>
</workbook>
</file>

<file path=xl/calcChain.xml><?xml version="1.0" encoding="utf-8"?>
<calcChain xmlns="http://schemas.openxmlformats.org/spreadsheetml/2006/main">
  <c r="O5" i="1" l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</calcChain>
</file>

<file path=xl/sharedStrings.xml><?xml version="1.0" encoding="utf-8"?>
<sst xmlns="http://schemas.openxmlformats.org/spreadsheetml/2006/main" count="460" uniqueCount="125">
  <si>
    <t>Indeks miejscowości Reiklandu</t>
  </si>
  <si>
    <t>Source of wealth</t>
  </si>
  <si>
    <t>Soldiers</t>
  </si>
  <si>
    <t>Lp</t>
  </si>
  <si>
    <t>Town</t>
  </si>
  <si>
    <t>Size</t>
  </si>
  <si>
    <t>Ruler</t>
  </si>
  <si>
    <t>Populaton</t>
  </si>
  <si>
    <t>Wealth*</t>
  </si>
  <si>
    <t>Source 1</t>
  </si>
  <si>
    <t>Source 2</t>
  </si>
  <si>
    <t>Source 3</t>
  </si>
  <si>
    <t>Source 4</t>
  </si>
  <si>
    <t>excellent</t>
  </si>
  <si>
    <t>average</t>
  </si>
  <si>
    <t>weak</t>
  </si>
  <si>
    <t>Notes</t>
  </si>
  <si>
    <t>Altdorf</t>
  </si>
  <si>
    <t>large town</t>
  </si>
  <si>
    <t>Emperor</t>
  </si>
  <si>
    <t>handel</t>
  </si>
  <si>
    <t>rząd</t>
  </si>
  <si>
    <t>garncarstwo</t>
  </si>
  <si>
    <t>brak</t>
  </si>
  <si>
    <t>Stolica Imperium. Miejsce w którym stoi Katedra Sigmara.</t>
  </si>
  <si>
    <t>Anseldorf</t>
  </si>
  <si>
    <t>village</t>
  </si>
  <si>
    <t>Duke Leopold</t>
  </si>
  <si>
    <t>rolnictwo</t>
  </si>
  <si>
    <t>tekstylia</t>
  </si>
  <si>
    <t>W pobliżu Carroburga</t>
  </si>
  <si>
    <t>Ardlich</t>
  </si>
  <si>
    <t>Graf William</t>
  </si>
  <si>
    <t>drewno</t>
  </si>
  <si>
    <t>W pobliżu Bögenhafen</t>
  </si>
  <si>
    <t>Aussen</t>
  </si>
  <si>
    <t>węgiel</t>
  </si>
  <si>
    <t>W pobliżu Grunburga</t>
  </si>
  <si>
    <t>Autler</t>
  </si>
  <si>
    <t>Near Altdorf</t>
  </si>
  <si>
    <t>Blutroch</t>
  </si>
  <si>
    <t>small town</t>
  </si>
  <si>
    <t>Ludność wymarła na zarazę</t>
  </si>
  <si>
    <t>Bögenhafen</t>
  </si>
  <si>
    <t>mid-size town</t>
  </si>
  <si>
    <t>wino</t>
  </si>
  <si>
    <t>patrz "Cienie nad Bögenhafen"</t>
  </si>
  <si>
    <t>Braunwurt</t>
  </si>
  <si>
    <t>wypalanie cegły</t>
  </si>
  <si>
    <t>żelazo</t>
  </si>
  <si>
    <t>Bundesmarkt</t>
  </si>
  <si>
    <t>Carroburg</t>
  </si>
  <si>
    <t>szkło</t>
  </si>
  <si>
    <t>Stolica Diuka</t>
  </si>
  <si>
    <t>Delberz</t>
  </si>
  <si>
    <t>Miejsce narodzin niektórych BG</t>
  </si>
  <si>
    <t>Delfgruber</t>
  </si>
  <si>
    <t>mine</t>
  </si>
  <si>
    <t>Kopalnia</t>
  </si>
  <si>
    <t>Dorchen</t>
  </si>
  <si>
    <t>transport</t>
  </si>
  <si>
    <t>Dunkelbild</t>
  </si>
  <si>
    <t>Finsterbad</t>
  </si>
  <si>
    <t>Furtild</t>
  </si>
  <si>
    <t>Geldrecht</t>
  </si>
  <si>
    <t>Gluckshalt</t>
  </si>
  <si>
    <t>Grossbad</t>
  </si>
  <si>
    <t>Grubevon</t>
  </si>
  <si>
    <t>Grunburg</t>
  </si>
  <si>
    <t>szkutnictwo</t>
  </si>
  <si>
    <t>Prom przez rzekę Teufel</t>
  </si>
  <si>
    <t>Hartsklein</t>
  </si>
  <si>
    <t>Heiligen</t>
  </si>
  <si>
    <t>Herzhald</t>
  </si>
  <si>
    <t>Hochloff</t>
  </si>
  <si>
    <t>Hornlach</t>
  </si>
  <si>
    <t>Kaldach</t>
  </si>
  <si>
    <t>Kleindorf</t>
  </si>
  <si>
    <t>Mittelmund</t>
  </si>
  <si>
    <t>W pobliżu Delberz</t>
  </si>
  <si>
    <t>Punzen</t>
  </si>
  <si>
    <t>Rechtlich</t>
  </si>
  <si>
    <t>Rottefach</t>
  </si>
  <si>
    <t>Schattenlas</t>
  </si>
  <si>
    <t>W pobliżu Carroburga. Prom przez rzekę Reik.</t>
  </si>
  <si>
    <t>Schlafebild</t>
  </si>
  <si>
    <t>Schwarzmarkt</t>
  </si>
  <si>
    <t>Silberwurt</t>
  </si>
  <si>
    <t>Teufelfeuer</t>
  </si>
  <si>
    <t>Spalone przez łowców czarownic</t>
  </si>
  <si>
    <t>Turmgever</t>
  </si>
  <si>
    <t>Walfen</t>
  </si>
  <si>
    <t>Weidemarkt</t>
  </si>
  <si>
    <t>Weissbruck</t>
  </si>
  <si>
    <t>Osada górnicza. Prom przez rzekę Bögen.</t>
  </si>
  <si>
    <t>Zamek Grauenberg</t>
  </si>
  <si>
    <t>fortress</t>
  </si>
  <si>
    <t>Forteca</t>
  </si>
  <si>
    <t>Zamek Reikguard</t>
  </si>
  <si>
    <t>Prince Wolfgang</t>
  </si>
  <si>
    <t>*Wealth sorted 1-5 from weakest to greatest</t>
  </si>
  <si>
    <t>Count of Town</t>
  </si>
  <si>
    <t>Total</t>
  </si>
  <si>
    <t>Duke Leopold Total</t>
  </si>
  <si>
    <t>Emperor Total</t>
  </si>
  <si>
    <t>Graf William Total</t>
  </si>
  <si>
    <t>Prince Wolfgang Total</t>
  </si>
  <si>
    <t>(blank)</t>
  </si>
  <si>
    <t>(blank) Total</t>
  </si>
  <si>
    <t>Grand Total</t>
  </si>
  <si>
    <t>(Multiple Items)</t>
  </si>
  <si>
    <t>Average of Populaton</t>
  </si>
  <si>
    <t>Sum of Populaton</t>
  </si>
  <si>
    <t>Values</t>
  </si>
  <si>
    <t>Sum of excellent</t>
  </si>
  <si>
    <t>Sum of excellent2</t>
  </si>
  <si>
    <t>&lt;500 or (blank)</t>
  </si>
  <si>
    <t>&lt;500 or (blank) Total</t>
  </si>
  <si>
    <t>500-999</t>
  </si>
  <si>
    <t>500-999 Total</t>
  </si>
  <si>
    <t>1000-1499</t>
  </si>
  <si>
    <t>1000-1499 Total</t>
  </si>
  <si>
    <t>Sum of weak</t>
  </si>
  <si>
    <t>Sum of average</t>
  </si>
  <si>
    <t>Sum of 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</si>
</sst>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0"/>
      <name val="Arial CE"/>
      <charset val="238"/>
    </font>
    <font>
      <b/>
      <sz val="8"/>
      <name val="Arial CE"/>
      <family val="2"/>
      <charset val="238"/>
    </font>
    <font>
      <b/>
      <sz val="10"/>
      <name val="Arial CE"/>
      <family val="2"/>
      <charset val="238"/>
    </font>
    <font>
      <b/>
      <sz val="12"/>
      <name val="Arial CE"/>
      <family val="2"/>
      <charset val="238"/>
    </font>
  </fonts>
  <fills count="6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0" fillId="3" borderId="2" xfId="0" applyFill="1" applyBorder="1"/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vertical="center"/>
    </xf>
    <xf numFmtId="0" fontId="0" fillId="5" borderId="1" xfId="0" applyFill="1" applyBorder="1" applyAlignment="1">
      <alignment horizontal="center" vertical="center"/>
    </xf>
    <xf numFmtId="3" fontId="0" fillId="5" borderId="1" xfId="0" applyNumberFormat="1" applyFill="1" applyBorder="1" applyAlignment="1">
      <alignment horizontal="center" vertical="center"/>
    </xf>
    <xf numFmtId="0" fontId="0" fillId="0" borderId="0" xfId="0" pivotButton="1"/>
    <xf numFmtId="1" fontId="0" fillId="0" borderId="0" xfId="0" applyNumberFormat="1"/>
    <xf numFmtId="9" fontId="0" fillId="0" borderId="0" xfId="0" applyNumberFormat="1"/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3" fillId="3" borderId="3" xfId="0" applyFont="1" applyFill="1" applyBorder="1" applyAlignment="1"/>
    <xf numFmtId="0" fontId="3" fillId="0" borderId="4" xfId="0" applyFont="1" applyBorder="1" applyAlignment="1"/>
    <xf numFmtId="0" fontId="3" fillId="0" borderId="5" xfId="0" applyFont="1" applyBorder="1" applyAlignment="1"/>
  </cellXfs>
  <cellStyles count="1">
    <cellStyle name="Normal" xfId="0" builtinId="0"/>
  </cellStyles>
  <dxfs count="1">
    <dxf>
      <numFmt numFmtId="1" formatCode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135254</xdr:colOff>
      <xdr:row>0</xdr:row>
      <xdr:rowOff>80009</xdr:rowOff>
    </xdr:from>
    <xdr:to>
      <xdr:col>9</xdr:col>
      <xdr:colOff>412376</xdr:colOff>
      <xdr:row>37</xdr:row>
      <xdr:rowOff>134471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B3D2AE6-13B3-4BB3-B18E-1D3EE94D86DF}"/>
            </a:ext>
          </a:extLst>
        </xdr:cNvPr>
        <xdr:cNvSpPr txBox="1"/>
      </xdr:nvSpPr>
      <xdr:spPr>
        <a:xfrm>
          <a:off x="135254" y="80009"/>
          <a:ext cx="7843334" cy="638354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l-PL" sz="1100" b="1" baseline="0">
              <a:solidFill>
                <a:schemeClr val="accent2">
                  <a:lumMod val="75000"/>
                </a:schemeClr>
              </a:solidFill>
            </a:rPr>
            <a:t>- Pivot tables should not have a blank field. </a:t>
          </a:r>
        </a:p>
        <a:p>
          <a:r>
            <a:rPr lang="pl-PL" sz="1100" b="1" baseline="0">
              <a:solidFill>
                <a:schemeClr val="accent2">
                  <a:lumMod val="75000"/>
                </a:schemeClr>
              </a:solidFill>
            </a:rPr>
            <a:t>- Values ​​should be formatted so that there are no decimal places. </a:t>
          </a:r>
        </a:p>
        <a:p>
          <a:r>
            <a:rPr lang="pl-PL" sz="1100" b="1" baseline="0">
              <a:solidFill>
                <a:schemeClr val="accent2">
                  <a:lumMod val="75000"/>
                </a:schemeClr>
              </a:solidFill>
            </a:rPr>
            <a:t>- All values ​​should be sorted from largest to smallest (tasks 7, 8, 10 and 12). </a:t>
          </a:r>
        </a:p>
        <a:p>
          <a:r>
            <a:rPr lang="pl-PL" sz="1100" b="1" baseline="0">
              <a:solidFill>
                <a:schemeClr val="accent2">
                  <a:lumMod val="75000"/>
                </a:schemeClr>
              </a:solidFill>
            </a:rPr>
            <a:t>- Each column should have an appropriate name. </a:t>
          </a:r>
        </a:p>
        <a:p>
          <a:endParaRPr lang="pl-PL" sz="1100" b="1" baseline="0">
            <a:solidFill>
              <a:schemeClr val="accent2">
                <a:lumMod val="75000"/>
              </a:schemeClr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l-PL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Complete the following tasks using pivot tables. Make a separate worksheet for each task (task 7, task 8 ...).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pl-PL" sz="1100" b="1"/>
        </a:p>
        <a:p>
          <a:r>
            <a:rPr lang="pl-PL" sz="1100" b="1"/>
            <a:t>Task 7</a:t>
          </a:r>
          <a:r>
            <a:rPr lang="pl-PL" sz="1100" b="1" baseline="0"/>
            <a:t> </a:t>
          </a:r>
        </a:p>
        <a:p>
          <a:r>
            <a:rPr lang="pl-PL" sz="1100"/>
            <a:t>Using a pivot table, show the number of towns that each ruler has under his reign in terms of wealth (filter by wealth).</a:t>
          </a:r>
        </a:p>
        <a:p>
          <a:endParaRPr lang="pl-PL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l-PL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Task 8 </a:t>
          </a:r>
          <a:br>
            <a:rPr lang="pl-PL" sz="1100"/>
          </a:br>
          <a:r>
            <a:rPr lang="pl-PL" sz="1100"/>
            <a:t>Using a pivot table, show the average population in all towns in terms of size (not the town names, only size like "large town"</a:t>
          </a:r>
          <a:r>
            <a:rPr lang="pl-PL" sz="1100" baseline="0"/>
            <a:t>).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l-PL" sz="1100"/>
            <a:t>Then put a second pivot table next to it, listing the population in towns (names of towns) that are mines, fortresses, and small towns.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pl-PL" sz="1100"/>
        </a:p>
        <a:p>
          <a:pPr eaLnBrk="1" fontAlgn="auto" latinLnBrk="0" hangingPunct="1"/>
          <a:r>
            <a:rPr lang="pl-PL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Task 9 </a:t>
          </a:r>
          <a:endParaRPr lang="pl-PL" sz="1100" b="1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eaLnBrk="1" fontAlgn="auto" latinLnBrk="0" hangingPunct="1"/>
          <a:r>
            <a:rPr lang="pl-P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Using a pivot table, show how many and what percentage of all excellent soldiers each ruler has. (2 columns: one shows the sum of excellent</a:t>
          </a:r>
          <a:r>
            <a:rPr lang="pl-PL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pl-P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soldiers, the second shows what percentage they constitute in relation to all excellent soldiers).</a:t>
          </a:r>
        </a:p>
        <a:p>
          <a:endParaRPr lang="pl-PL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eaLnBrk="1" fontAlgn="auto" latinLnBrk="0" hangingPunct="1"/>
          <a:r>
            <a:rPr lang="pl-PL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Task 10 </a:t>
          </a:r>
          <a:endParaRPr lang="pl-PL" sz="1100" b="1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eaLnBrk="1" fontAlgn="auto" latinLnBrk="0" hangingPunct="1"/>
          <a:r>
            <a:rPr lang="pl-P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Using the pivot table, show the population in towns near Altdorf, where "rolnictwo" is the main source of wealth.</a:t>
          </a:r>
        </a:p>
        <a:p>
          <a:endParaRPr lang="pl-PL" sz="1100"/>
        </a:p>
        <a:p>
          <a:pPr eaLnBrk="1" fontAlgn="auto" latinLnBrk="0" hangingPunct="1"/>
          <a:r>
            <a:rPr lang="pl-PL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Task11 </a:t>
          </a:r>
          <a:r>
            <a:rPr lang="pl-PL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Use group function</a:t>
          </a:r>
          <a:endParaRPr lang="pl-PL">
            <a:effectLst/>
          </a:endParaRPr>
        </a:p>
        <a:p>
          <a:pPr eaLnBrk="1" fontAlgn="auto" latinLnBrk="0" hangingPunct="1"/>
          <a:r>
            <a:rPr lang="pl-P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Using the pivot table, show the number of towns under each ruler that have: </a:t>
          </a:r>
        </a:p>
        <a:p>
          <a:pPr eaLnBrk="1" fontAlgn="auto" latinLnBrk="0" hangingPunct="1"/>
          <a:r>
            <a:rPr lang="pl-P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1) less than 500 population </a:t>
          </a:r>
        </a:p>
        <a:p>
          <a:pPr eaLnBrk="1" fontAlgn="auto" latinLnBrk="0" hangingPunct="1"/>
          <a:r>
            <a:rPr lang="pl-P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2) between 500 - 1000 population</a:t>
          </a:r>
        </a:p>
        <a:p>
          <a:pPr eaLnBrk="1" fontAlgn="auto" latinLnBrk="0" hangingPunct="1"/>
          <a:r>
            <a:rPr lang="pl-P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3) more than 1000 population</a:t>
          </a:r>
        </a:p>
        <a:p>
          <a:pPr eaLnBrk="1" fontAlgn="auto" latinLnBrk="0" hangingPunct="1"/>
          <a:r>
            <a:rPr lang="pl-PL" sz="1100" b="1" baseline="0">
              <a:solidFill>
                <a:schemeClr val="accent2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In the PivotTable options, set empty cells to display the value 0. (-0.1 pt)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l-PL" sz="1100" b="1" baseline="0">
              <a:solidFill>
                <a:schemeClr val="accent2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You are supposed to create only 1 pivot table. (-0.5 pt)</a:t>
          </a:r>
          <a:endParaRPr lang="pl-PL">
            <a:solidFill>
              <a:schemeClr val="accent2">
                <a:lumMod val="75000"/>
              </a:schemeClr>
            </a:solidFill>
            <a:effectLst/>
          </a:endParaRPr>
        </a:p>
        <a:p>
          <a:pPr eaLnBrk="1" fontAlgn="auto" latinLnBrk="0" hangingPunct="1"/>
          <a:endParaRPr lang="pl-PL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eaLnBrk="1" fontAlgn="auto" latinLnBrk="0" hangingPunct="1"/>
          <a:r>
            <a:rPr lang="pl-PL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Task 12 </a:t>
          </a:r>
          <a:r>
            <a:rPr lang="pl-PL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Use calculated field</a:t>
          </a:r>
          <a:br>
            <a:rPr lang="pl-P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pl-P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Using the pivot table, show how many and what kind of soldiers each ruler has in the wealthiest towns (4, 5).</a:t>
          </a:r>
        </a:p>
        <a:p>
          <a:pPr eaLnBrk="1" fontAlgn="auto" latinLnBrk="0" hangingPunct="1"/>
          <a:r>
            <a:rPr lang="pl-PL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(You should end up having 4 colums: sum of weak, sum of average, sum of excellent, sum of all soldiers)</a:t>
          </a:r>
          <a:br>
            <a:rPr lang="pl-PL" sz="1100" b="1" baseline="0">
              <a:solidFill>
                <a:schemeClr val="accent2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</a:br>
          <a:r>
            <a:rPr lang="pl-PL" sz="1100" b="1" baseline="0">
              <a:solidFill>
                <a:schemeClr val="accent2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You cannot create an extra column with the sum of soldiers in the table with data. (-0.5 points)</a:t>
          </a:r>
          <a:endParaRPr lang="pl-PL">
            <a:effectLst/>
          </a:endParaRPr>
        </a:p>
        <a:p>
          <a:endParaRPr lang="pl-PL">
            <a:effectLst/>
          </a:endParaRPr>
        </a:p>
        <a:p>
          <a:endParaRPr lang="pl-PL" sz="11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astasiia Kravchenko" refreshedDate="45593.659500810187" createdVersion="6" refreshedVersion="6" minRefreshableVersion="3" recordCount="44" xr:uid="{A49A4A05-721F-4DE3-9D2C-D7609228BFBE}">
  <cacheSource type="worksheet">
    <worksheetSource ref="K3:X47" sheet="Tabela przestawna"/>
  </cacheSource>
  <cacheFields count="15">
    <cacheField name="Lp" numFmtId="0">
      <sharedItems containsMixedTypes="1" containsNumber="1" containsInteger="1" minValue="1" maxValue="43"/>
    </cacheField>
    <cacheField name="Town" numFmtId="0">
      <sharedItems containsBlank="1" count="44">
        <s v="Altdorf"/>
        <s v="Anseldorf"/>
        <s v="Ardlich"/>
        <s v="Aussen"/>
        <s v="Autler"/>
        <s v="Blutroch"/>
        <s v="Bögenhafen"/>
        <s v="Braunwurt"/>
        <s v="Bundesmarkt"/>
        <s v="Carroburg"/>
        <s v="Delberz"/>
        <s v="Delfgruber"/>
        <s v="Dorchen"/>
        <s v="Dunkelbild"/>
        <s v="Finsterbad"/>
        <s v="Furtild"/>
        <s v="Geldrecht"/>
        <s v="Gluckshalt"/>
        <s v="Grossbad"/>
        <s v="Grubevon"/>
        <s v="Grunburg"/>
        <s v="Hartsklein"/>
        <s v="Heiligen"/>
        <s v="Herzhald"/>
        <s v="Hochloff"/>
        <s v="Hornlach"/>
        <s v="Kaldach"/>
        <s v="Kleindorf"/>
        <s v="Mittelmund"/>
        <s v="Punzen"/>
        <s v="Rechtlich"/>
        <s v="Rottefach"/>
        <s v="Schattenlas"/>
        <s v="Schlafebild"/>
        <s v="Schwarzmarkt"/>
        <s v="Silberwurt"/>
        <s v="Teufelfeuer"/>
        <s v="Turmgever"/>
        <s v="Walfen"/>
        <s v="Weidemarkt"/>
        <s v="Weissbruck"/>
        <s v="Zamek Grauenberg"/>
        <s v="Zamek Reikguard"/>
        <m/>
      </sharedItems>
    </cacheField>
    <cacheField name="Size" numFmtId="0">
      <sharedItems containsBlank="1" count="7">
        <s v="large town"/>
        <s v="village"/>
        <s v="small town"/>
        <s v="mid-size town"/>
        <s v="mine"/>
        <s v="fortress"/>
        <m/>
      </sharedItems>
    </cacheField>
    <cacheField name="Ruler" numFmtId="0">
      <sharedItems containsBlank="1" count="5">
        <s v="Emperor"/>
        <s v="Duke Leopold"/>
        <s v="Graf William"/>
        <s v="Prince Wolfgang"/>
        <m/>
      </sharedItems>
    </cacheField>
    <cacheField name="Populaton" numFmtId="0">
      <sharedItems containsString="0" containsBlank="1" containsNumber="1" containsInteger="1" minValue="429" maxValue="1440" count="44">
        <n v="653"/>
        <n v="1328"/>
        <n v="1241"/>
        <n v="1314"/>
        <n v="508"/>
        <n v="702"/>
        <n v="1180"/>
        <n v="429"/>
        <n v="889"/>
        <n v="1104"/>
        <n v="483"/>
        <n v="1440"/>
        <n v="977"/>
        <n v="869"/>
        <n v="1361"/>
        <n v="511"/>
        <n v="622"/>
        <n v="583"/>
        <n v="1324"/>
        <n v="950"/>
        <n v="1120"/>
        <n v="550"/>
        <n v="821"/>
        <n v="1156"/>
        <n v="1010"/>
        <n v="1160"/>
        <n v="1084"/>
        <n v="1206"/>
        <n v="752"/>
        <n v="1355"/>
        <n v="1141"/>
        <n v="893"/>
        <n v="561"/>
        <n v="1368"/>
        <n v="1348"/>
        <n v="497"/>
        <n v="1058"/>
        <n v="1111"/>
        <n v="603"/>
        <n v="574"/>
        <n v="1437"/>
        <n v="1092"/>
        <n v="956"/>
        <m/>
      </sharedItems>
      <fieldGroup base="4">
        <rangePr autoStart="0" startNum="500" endNum="1440" groupInterval="500"/>
        <groupItems count="4">
          <s v="&lt;500 or (blank)"/>
          <s v="500-999"/>
          <s v="1000-1499"/>
          <s v="&gt;1500"/>
        </groupItems>
      </fieldGroup>
    </cacheField>
    <cacheField name="Wealth*" numFmtId="0">
      <sharedItems containsString="0" containsBlank="1" containsNumber="1" containsInteger="1" minValue="0" maxValue="5" count="7">
        <n v="5"/>
        <n v="1"/>
        <n v="2"/>
        <n v="0"/>
        <n v="3"/>
        <n v="4"/>
        <m/>
      </sharedItems>
    </cacheField>
    <cacheField name="Source 1" numFmtId="0">
      <sharedItems containsBlank="1" count="11">
        <s v="handel"/>
        <s v="rolnictwo"/>
        <s v="węgiel"/>
        <s v="drewno"/>
        <s v="tekstylia"/>
        <s v="wino"/>
        <s v="garncarstwo"/>
        <s v="transport"/>
        <s v="wypalanie cegły"/>
        <s v="rząd"/>
        <m/>
      </sharedItems>
    </cacheField>
    <cacheField name="Source 2" numFmtId="0">
      <sharedItems containsBlank="1" count="13">
        <s v="rząd"/>
        <s v="tekstylia"/>
        <s v="drewno"/>
        <s v="rolnictwo"/>
        <s v="wino"/>
        <s v="wypalanie cegły"/>
        <s v="węgiel"/>
        <s v="żelazo"/>
        <s v="szkło"/>
        <s v="garncarstwo"/>
        <s v="szkutnictwo"/>
        <s v="transport"/>
        <m/>
      </sharedItems>
    </cacheField>
    <cacheField name="Source 3" numFmtId="0">
      <sharedItems containsBlank="1" count="12">
        <s v="garncarstwo"/>
        <s v="tekstylia"/>
        <s v="rząd"/>
        <s v="drewno"/>
        <s v="żelazo"/>
        <s v="szkło"/>
        <s v="wypalanie cegły"/>
        <s v="węgiel"/>
        <s v="rolnictwo"/>
        <s v="brak"/>
        <s v="transport"/>
        <m/>
      </sharedItems>
    </cacheField>
    <cacheField name="Source 4" numFmtId="0">
      <sharedItems containsBlank="1"/>
    </cacheField>
    <cacheField name="excellent" numFmtId="0">
      <sharedItems containsString="0" containsBlank="1" containsNumber="1" containsInteger="1" minValue="5" maxValue="84" count="35">
        <n v="76"/>
        <n v="73"/>
        <n v="21"/>
        <n v="16"/>
        <n v="40"/>
        <n v="50"/>
        <n v="39"/>
        <n v="13"/>
        <n v="77"/>
        <n v="12"/>
        <n v="81"/>
        <n v="56"/>
        <n v="26"/>
        <n v="8"/>
        <n v="42"/>
        <n v="84"/>
        <n v="17"/>
        <n v="66"/>
        <n v="6"/>
        <n v="62"/>
        <n v="71"/>
        <n v="58"/>
        <n v="9"/>
        <n v="52"/>
        <n v="25"/>
        <n v="54"/>
        <n v="5"/>
        <n v="24"/>
        <n v="65"/>
        <n v="18"/>
        <n v="7"/>
        <n v="75"/>
        <n v="59"/>
        <n v="83"/>
        <m/>
      </sharedItems>
    </cacheField>
    <cacheField name="average" numFmtId="0">
      <sharedItems containsString="0" containsBlank="1" containsNumber="1" containsInteger="1" minValue="22" maxValue="165"/>
    </cacheField>
    <cacheField name="weak" numFmtId="0">
      <sharedItems containsString="0" containsBlank="1" containsNumber="1" containsInteger="1" minValue="872" maxValue="7936"/>
    </cacheField>
    <cacheField name="Notes" numFmtId="0">
      <sharedItems containsBlank="1" count="17">
        <s v="Stolica Imperium. Miejsce w którym stoi Katedra Sigmara."/>
        <s v="W pobliżu Carroburga"/>
        <s v="W pobliżu Bögenhafen"/>
        <s v="W pobliżu Grunburga"/>
        <s v="Near Altdorf"/>
        <s v="Ludność wymarła na zarazę"/>
        <s v="patrz &quot;Cienie nad Bögenhafen&quot;"/>
        <s v="Stolica Diuka"/>
        <s v="Miejsce narodzin niektórych BG"/>
        <s v="Kopalnia"/>
        <s v="Prom przez rzekę Teufel"/>
        <s v="W pobliżu Delberz"/>
        <s v="W pobliżu Carroburga. Prom przez rzekę Reik."/>
        <s v="Spalone przez łowców czarownic"/>
        <s v="Osada górnicza. Prom przez rzekę Bögen."/>
        <s v="Forteca"/>
        <m/>
      </sharedItems>
    </cacheField>
    <cacheField name="All" numFmtId="0" formula="average+weak+excellent" databaseField="0"/>
  </cacheFields>
  <extLst>
    <ext xmlns:x14="http://schemas.microsoft.com/office/spreadsheetml/2009/9/main" uri="{725AE2AE-9491-48be-B2B4-4EB974FC3084}">
      <x14:pivotCacheDefinition pivotCacheId="157660623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n v="1"/>
    <x v="0"/>
    <x v="0"/>
    <x v="0"/>
    <x v="0"/>
    <x v="0"/>
    <x v="0"/>
    <x v="0"/>
    <x v="0"/>
    <s v="brak"/>
    <x v="0"/>
    <n v="48"/>
    <n v="7290"/>
    <x v="0"/>
  </r>
  <r>
    <n v="2"/>
    <x v="1"/>
    <x v="1"/>
    <x v="1"/>
    <x v="1"/>
    <x v="1"/>
    <x v="1"/>
    <x v="1"/>
    <x v="0"/>
    <s v="brak"/>
    <x v="1"/>
    <n v="61"/>
    <n v="7623"/>
    <x v="1"/>
  </r>
  <r>
    <n v="3"/>
    <x v="2"/>
    <x v="1"/>
    <x v="2"/>
    <x v="2"/>
    <x v="2"/>
    <x v="1"/>
    <x v="2"/>
    <x v="0"/>
    <s v="brak"/>
    <x v="2"/>
    <n v="163"/>
    <n v="1421"/>
    <x v="2"/>
  </r>
  <r>
    <n v="4"/>
    <x v="3"/>
    <x v="1"/>
    <x v="0"/>
    <x v="3"/>
    <x v="1"/>
    <x v="2"/>
    <x v="3"/>
    <x v="1"/>
    <s v="brak"/>
    <x v="3"/>
    <n v="67"/>
    <n v="2195"/>
    <x v="3"/>
  </r>
  <r>
    <n v="5"/>
    <x v="4"/>
    <x v="1"/>
    <x v="0"/>
    <x v="4"/>
    <x v="2"/>
    <x v="3"/>
    <x v="3"/>
    <x v="2"/>
    <s v="brak"/>
    <x v="4"/>
    <n v="107"/>
    <n v="4055"/>
    <x v="4"/>
  </r>
  <r>
    <n v="6"/>
    <x v="5"/>
    <x v="2"/>
    <x v="0"/>
    <x v="5"/>
    <x v="3"/>
    <x v="2"/>
    <x v="2"/>
    <x v="2"/>
    <s v="brak"/>
    <x v="5"/>
    <n v="55"/>
    <n v="1736"/>
    <x v="5"/>
  </r>
  <r>
    <n v="7"/>
    <x v="6"/>
    <x v="3"/>
    <x v="0"/>
    <x v="6"/>
    <x v="4"/>
    <x v="0"/>
    <x v="4"/>
    <x v="3"/>
    <s v="brak"/>
    <x v="6"/>
    <n v="40"/>
    <n v="3027"/>
    <x v="6"/>
  </r>
  <r>
    <n v="8"/>
    <x v="7"/>
    <x v="1"/>
    <x v="0"/>
    <x v="7"/>
    <x v="1"/>
    <x v="4"/>
    <x v="5"/>
    <x v="4"/>
    <s v="brak"/>
    <x v="7"/>
    <n v="82"/>
    <n v="7702"/>
    <x v="4"/>
  </r>
  <r>
    <n v="9"/>
    <x v="8"/>
    <x v="1"/>
    <x v="0"/>
    <x v="8"/>
    <x v="1"/>
    <x v="1"/>
    <x v="6"/>
    <x v="4"/>
    <s v="brak"/>
    <x v="8"/>
    <n v="156"/>
    <n v="6347"/>
    <x v="4"/>
  </r>
  <r>
    <n v="10"/>
    <x v="9"/>
    <x v="0"/>
    <x v="1"/>
    <x v="9"/>
    <x v="5"/>
    <x v="0"/>
    <x v="0"/>
    <x v="5"/>
    <s v="garncarstwo"/>
    <x v="9"/>
    <n v="22"/>
    <n v="5029"/>
    <x v="7"/>
  </r>
  <r>
    <n v="11"/>
    <x v="10"/>
    <x v="2"/>
    <x v="1"/>
    <x v="10"/>
    <x v="4"/>
    <x v="5"/>
    <x v="2"/>
    <x v="6"/>
    <s v="brak"/>
    <x v="10"/>
    <n v="78"/>
    <n v="4568"/>
    <x v="8"/>
  </r>
  <r>
    <n v="12"/>
    <x v="11"/>
    <x v="4"/>
    <x v="0"/>
    <x v="11"/>
    <x v="5"/>
    <x v="2"/>
    <x v="7"/>
    <x v="6"/>
    <s v="brak"/>
    <x v="11"/>
    <n v="157"/>
    <n v="2162"/>
    <x v="9"/>
  </r>
  <r>
    <n v="13"/>
    <x v="12"/>
    <x v="1"/>
    <x v="0"/>
    <x v="12"/>
    <x v="2"/>
    <x v="1"/>
    <x v="8"/>
    <x v="1"/>
    <s v="transport"/>
    <x v="12"/>
    <n v="148"/>
    <n v="5151"/>
    <x v="4"/>
  </r>
  <r>
    <n v="14"/>
    <x v="13"/>
    <x v="1"/>
    <x v="1"/>
    <x v="13"/>
    <x v="2"/>
    <x v="3"/>
    <x v="8"/>
    <x v="0"/>
    <s v="żelazo"/>
    <x v="3"/>
    <n v="103"/>
    <n v="7302"/>
    <x v="1"/>
  </r>
  <r>
    <n v="15"/>
    <x v="14"/>
    <x v="1"/>
    <x v="2"/>
    <x v="14"/>
    <x v="4"/>
    <x v="5"/>
    <x v="2"/>
    <x v="0"/>
    <s v="żelazo"/>
    <x v="13"/>
    <n v="65"/>
    <n v="5889"/>
    <x v="2"/>
  </r>
  <r>
    <n v="16"/>
    <x v="15"/>
    <x v="1"/>
    <x v="0"/>
    <x v="15"/>
    <x v="1"/>
    <x v="2"/>
    <x v="2"/>
    <x v="0"/>
    <s v="rolnictwo"/>
    <x v="8"/>
    <n v="67"/>
    <n v="1088"/>
    <x v="4"/>
  </r>
  <r>
    <n v="17"/>
    <x v="16"/>
    <x v="1"/>
    <x v="0"/>
    <x v="16"/>
    <x v="1"/>
    <x v="3"/>
    <x v="9"/>
    <x v="1"/>
    <s v="rolnictwo"/>
    <x v="4"/>
    <n v="27"/>
    <n v="872"/>
    <x v="4"/>
  </r>
  <r>
    <n v="18"/>
    <x v="17"/>
    <x v="1"/>
    <x v="0"/>
    <x v="17"/>
    <x v="2"/>
    <x v="1"/>
    <x v="2"/>
    <x v="7"/>
    <s v="brak"/>
    <x v="14"/>
    <n v="105"/>
    <n v="4602"/>
    <x v="4"/>
  </r>
  <r>
    <n v="19"/>
    <x v="18"/>
    <x v="1"/>
    <x v="0"/>
    <x v="18"/>
    <x v="2"/>
    <x v="1"/>
    <x v="2"/>
    <x v="2"/>
    <s v="brak"/>
    <x v="1"/>
    <n v="131"/>
    <n v="1275"/>
    <x v="4"/>
  </r>
  <r>
    <n v="20"/>
    <x v="19"/>
    <x v="1"/>
    <x v="2"/>
    <x v="19"/>
    <x v="2"/>
    <x v="1"/>
    <x v="2"/>
    <x v="2"/>
    <s v="brak"/>
    <x v="11"/>
    <n v="112"/>
    <n v="5522"/>
    <x v="2"/>
  </r>
  <r>
    <n v="21"/>
    <x v="20"/>
    <x v="2"/>
    <x v="0"/>
    <x v="20"/>
    <x v="2"/>
    <x v="0"/>
    <x v="10"/>
    <x v="8"/>
    <s v="tekstylia"/>
    <x v="15"/>
    <n v="136"/>
    <n v="2086"/>
    <x v="10"/>
  </r>
  <r>
    <n v="22"/>
    <x v="21"/>
    <x v="1"/>
    <x v="0"/>
    <x v="21"/>
    <x v="1"/>
    <x v="6"/>
    <x v="5"/>
    <x v="9"/>
    <s v="brak"/>
    <x v="16"/>
    <n v="123"/>
    <n v="2279"/>
    <x v="4"/>
  </r>
  <r>
    <n v="23"/>
    <x v="22"/>
    <x v="1"/>
    <x v="0"/>
    <x v="22"/>
    <x v="2"/>
    <x v="1"/>
    <x v="2"/>
    <x v="2"/>
    <s v="szkło"/>
    <x v="17"/>
    <n v="156"/>
    <n v="899"/>
    <x v="4"/>
  </r>
  <r>
    <n v="24"/>
    <x v="23"/>
    <x v="1"/>
    <x v="2"/>
    <x v="23"/>
    <x v="2"/>
    <x v="3"/>
    <x v="9"/>
    <x v="1"/>
    <s v="brak"/>
    <x v="18"/>
    <n v="90"/>
    <n v="2688"/>
    <x v="2"/>
  </r>
  <r>
    <n v="25"/>
    <x v="24"/>
    <x v="1"/>
    <x v="0"/>
    <x v="24"/>
    <x v="2"/>
    <x v="1"/>
    <x v="8"/>
    <x v="1"/>
    <s v="brak"/>
    <x v="19"/>
    <n v="86"/>
    <n v="5462"/>
    <x v="4"/>
  </r>
  <r>
    <n v="26"/>
    <x v="25"/>
    <x v="1"/>
    <x v="0"/>
    <x v="25"/>
    <x v="2"/>
    <x v="3"/>
    <x v="8"/>
    <x v="4"/>
    <s v="brak"/>
    <x v="20"/>
    <n v="128"/>
    <n v="4024"/>
    <x v="3"/>
  </r>
  <r>
    <n v="27"/>
    <x v="26"/>
    <x v="1"/>
    <x v="0"/>
    <x v="26"/>
    <x v="1"/>
    <x v="7"/>
    <x v="2"/>
    <x v="2"/>
    <s v="brak"/>
    <x v="21"/>
    <n v="95"/>
    <n v="3596"/>
    <x v="4"/>
  </r>
  <r>
    <n v="28"/>
    <x v="27"/>
    <x v="1"/>
    <x v="0"/>
    <x v="27"/>
    <x v="1"/>
    <x v="1"/>
    <x v="5"/>
    <x v="1"/>
    <s v="brak"/>
    <x v="22"/>
    <n v="98"/>
    <n v="7936"/>
    <x v="3"/>
  </r>
  <r>
    <n v="29"/>
    <x v="28"/>
    <x v="1"/>
    <x v="1"/>
    <x v="28"/>
    <x v="2"/>
    <x v="1"/>
    <x v="0"/>
    <x v="0"/>
    <s v="brak"/>
    <x v="9"/>
    <n v="38"/>
    <n v="1576"/>
    <x v="11"/>
  </r>
  <r>
    <n v="30"/>
    <x v="29"/>
    <x v="1"/>
    <x v="1"/>
    <x v="29"/>
    <x v="1"/>
    <x v="1"/>
    <x v="0"/>
    <x v="1"/>
    <s v="transport"/>
    <x v="23"/>
    <n v="102"/>
    <n v="2225"/>
    <x v="1"/>
  </r>
  <r>
    <n v="31"/>
    <x v="30"/>
    <x v="1"/>
    <x v="0"/>
    <x v="30"/>
    <x v="1"/>
    <x v="6"/>
    <x v="0"/>
    <x v="4"/>
    <s v="brak"/>
    <x v="24"/>
    <n v="91"/>
    <n v="2458"/>
    <x v="4"/>
  </r>
  <r>
    <n v="32"/>
    <x v="31"/>
    <x v="1"/>
    <x v="0"/>
    <x v="31"/>
    <x v="2"/>
    <x v="5"/>
    <x v="3"/>
    <x v="1"/>
    <s v="brak"/>
    <x v="25"/>
    <n v="108"/>
    <n v="2468"/>
    <x v="4"/>
  </r>
  <r>
    <n v="33"/>
    <x v="32"/>
    <x v="1"/>
    <x v="1"/>
    <x v="32"/>
    <x v="2"/>
    <x v="6"/>
    <x v="11"/>
    <x v="4"/>
    <s v="brak"/>
    <x v="26"/>
    <n v="141"/>
    <n v="7259"/>
    <x v="12"/>
  </r>
  <r>
    <n v="34"/>
    <x v="33"/>
    <x v="1"/>
    <x v="0"/>
    <x v="33"/>
    <x v="1"/>
    <x v="1"/>
    <x v="9"/>
    <x v="1"/>
    <s v="żelazo"/>
    <x v="27"/>
    <n v="165"/>
    <n v="4185"/>
    <x v="4"/>
  </r>
  <r>
    <n v="35"/>
    <x v="34"/>
    <x v="1"/>
    <x v="1"/>
    <x v="34"/>
    <x v="2"/>
    <x v="1"/>
    <x v="9"/>
    <x v="10"/>
    <s v="szkło"/>
    <x v="28"/>
    <n v="51"/>
    <n v="3001"/>
    <x v="11"/>
  </r>
  <r>
    <n v="36"/>
    <x v="35"/>
    <x v="1"/>
    <x v="0"/>
    <x v="35"/>
    <x v="2"/>
    <x v="1"/>
    <x v="7"/>
    <x v="1"/>
    <s v="szkło"/>
    <x v="29"/>
    <n v="96"/>
    <n v="6917"/>
    <x v="3"/>
  </r>
  <r>
    <n v="37"/>
    <x v="36"/>
    <x v="1"/>
    <x v="0"/>
    <x v="36"/>
    <x v="2"/>
    <x v="5"/>
    <x v="5"/>
    <x v="5"/>
    <s v="garncarstwo"/>
    <x v="14"/>
    <n v="94"/>
    <n v="4556"/>
    <x v="13"/>
  </r>
  <r>
    <n v="38"/>
    <x v="37"/>
    <x v="1"/>
    <x v="1"/>
    <x v="37"/>
    <x v="1"/>
    <x v="3"/>
    <x v="8"/>
    <x v="10"/>
    <s v="tekstylia"/>
    <x v="30"/>
    <n v="78"/>
    <n v="6593"/>
    <x v="11"/>
  </r>
  <r>
    <n v="39"/>
    <x v="38"/>
    <x v="1"/>
    <x v="0"/>
    <x v="38"/>
    <x v="2"/>
    <x v="8"/>
    <x v="11"/>
    <x v="5"/>
    <s v="tekstylia"/>
    <x v="31"/>
    <n v="122"/>
    <n v="5030"/>
    <x v="4"/>
  </r>
  <r>
    <n v="40"/>
    <x v="39"/>
    <x v="1"/>
    <x v="1"/>
    <x v="39"/>
    <x v="2"/>
    <x v="5"/>
    <x v="0"/>
    <x v="10"/>
    <s v="szkło"/>
    <x v="14"/>
    <n v="63"/>
    <n v="3605"/>
    <x v="1"/>
  </r>
  <r>
    <n v="41"/>
    <x v="40"/>
    <x v="1"/>
    <x v="0"/>
    <x v="40"/>
    <x v="2"/>
    <x v="0"/>
    <x v="11"/>
    <x v="4"/>
    <s v="rolnictwo"/>
    <x v="32"/>
    <n v="122"/>
    <n v="1863"/>
    <x v="14"/>
  </r>
  <r>
    <n v="42"/>
    <x v="41"/>
    <x v="5"/>
    <x v="2"/>
    <x v="41"/>
    <x v="5"/>
    <x v="9"/>
    <x v="8"/>
    <x v="4"/>
    <s v="wypalanie cegły"/>
    <x v="33"/>
    <n v="100"/>
    <n v="5988"/>
    <x v="15"/>
  </r>
  <r>
    <n v="43"/>
    <x v="42"/>
    <x v="5"/>
    <x v="3"/>
    <x v="42"/>
    <x v="5"/>
    <x v="9"/>
    <x v="11"/>
    <x v="5"/>
    <s v="wypalanie cegły"/>
    <x v="9"/>
    <n v="66"/>
    <n v="3695"/>
    <x v="15"/>
  </r>
  <r>
    <s v="*Wealth sorted 1-5 from weakest to greatest"/>
    <x v="43"/>
    <x v="6"/>
    <x v="4"/>
    <x v="43"/>
    <x v="6"/>
    <x v="10"/>
    <x v="12"/>
    <x v="11"/>
    <m/>
    <x v="34"/>
    <m/>
    <m/>
    <x v="1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4457258-F2C9-4959-9405-0EDD24632C39}" name="PivotTable1" cacheId="378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A3:C25" firstHeaderRow="2" firstDataRow="2" firstDataCol="2"/>
  <pivotFields count="15">
    <pivotField compact="0" outline="0" showAll="0"/>
    <pivotField dataField="1" compact="0" outline="0" showAll="0">
      <items count="4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t="default"/>
      </items>
    </pivotField>
    <pivotField compact="0" outline="0" showAll="0"/>
    <pivotField axis="axisRow" compact="0" outline="0" showAll="0">
      <items count="6">
        <item x="1"/>
        <item x="0"/>
        <item x="2"/>
        <item x="3"/>
        <item x="4"/>
        <item t="default"/>
      </items>
    </pivotField>
    <pivotField compact="0" outline="0" showAll="0">
      <items count="5">
        <item x="0"/>
        <item x="1"/>
        <item x="2"/>
        <item x="3"/>
        <item t="default"/>
      </items>
    </pivotField>
    <pivotField axis="axisRow" compact="0" outline="0" showAll="0" sortType="descending">
      <items count="8">
        <item x="6"/>
        <item x="0"/>
        <item x="5"/>
        <item x="4"/>
        <item x="2"/>
        <item x="1"/>
        <item x="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dragToRow="0" dragToCol="0" dragToPage="0" showAll="0" defaultSubtotal="0"/>
  </pivotFields>
  <rowFields count="2">
    <field x="3"/>
    <field x="5"/>
  </rowFields>
  <rowItems count="21">
    <i>
      <x/>
      <x v="2"/>
    </i>
    <i r="1">
      <x v="3"/>
    </i>
    <i r="1">
      <x v="4"/>
    </i>
    <i r="1">
      <x v="5"/>
    </i>
    <i t="default">
      <x/>
    </i>
    <i>
      <x v="1"/>
      <x v="1"/>
    </i>
    <i r="1">
      <x v="2"/>
    </i>
    <i r="1">
      <x v="3"/>
    </i>
    <i r="1">
      <x v="4"/>
    </i>
    <i r="1">
      <x v="5"/>
    </i>
    <i r="1">
      <x v="6"/>
    </i>
    <i t="default">
      <x v="1"/>
    </i>
    <i>
      <x v="2"/>
      <x v="2"/>
    </i>
    <i r="1">
      <x v="3"/>
    </i>
    <i r="1">
      <x v="4"/>
    </i>
    <i t="default">
      <x v="2"/>
    </i>
    <i>
      <x v="3"/>
      <x v="2"/>
    </i>
    <i t="default">
      <x v="3"/>
    </i>
    <i>
      <x v="4"/>
      <x/>
    </i>
    <i t="default">
      <x v="4"/>
    </i>
    <i t="grand">
      <x/>
    </i>
  </rowItems>
  <colItems count="1">
    <i/>
  </colItems>
  <dataFields count="1">
    <dataField name="Count of Town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1D0932-362A-4613-9090-EF374C0DC730}" name="PivotTable5" cacheId="378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E3:F11" firstHeaderRow="2" firstDataRow="2" firstDataCol="1" rowPageCount="1" colPageCount="1"/>
  <pivotFields count="15">
    <pivotField compact="0" outline="0" showAll="0"/>
    <pivotField axis="axisRow" compact="0" outline="0" showAll="0">
      <items count="4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t="default"/>
      </items>
    </pivotField>
    <pivotField axis="axisPage" compact="0" outline="0" multipleItemSelectionAllowed="1" showAll="0">
      <items count="8">
        <item x="5"/>
        <item h="1" x="0"/>
        <item h="1" x="3"/>
        <item x="4"/>
        <item x="2"/>
        <item h="1" x="1"/>
        <item h="1" x="6"/>
        <item t="default"/>
      </items>
    </pivotField>
    <pivotField compact="0" outline="0" showAll="0"/>
    <pivotField dataField="1" compact="0" outline="0" showAll="0">
      <items count="5">
        <item x="0"/>
        <item x="1"/>
        <item x="2"/>
        <item x="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dragToRow="0" dragToCol="0" dragToPage="0" showAll="0" defaultSubtotal="0"/>
  </pivotFields>
  <rowFields count="1">
    <field x="1"/>
  </rowFields>
  <rowItems count="7">
    <i>
      <x v="5"/>
    </i>
    <i>
      <x v="10"/>
    </i>
    <i>
      <x v="11"/>
    </i>
    <i>
      <x v="20"/>
    </i>
    <i>
      <x v="41"/>
    </i>
    <i>
      <x v="42"/>
    </i>
    <i t="grand">
      <x/>
    </i>
  </rowItems>
  <colItems count="1">
    <i/>
  </colItems>
  <pageFields count="1">
    <pageField fld="2" hier="-1"/>
  </pageFields>
  <dataFields count="1">
    <dataField name="Sum of Populaton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950D53-BC34-4018-BFA3-911DEFAE506A}" name="PivotTable3" cacheId="378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A3:B12" firstHeaderRow="2" firstDataRow="2" firstDataCol="1"/>
  <pivotFields count="15">
    <pivotField compact="0" outline="0" showAll="0"/>
    <pivotField compact="0" outline="0" showAll="0"/>
    <pivotField axis="axisRow" compact="0" outline="0" showAll="0" sortType="descending">
      <items count="8">
        <item x="5"/>
        <item x="0"/>
        <item x="3"/>
        <item x="4"/>
        <item x="2"/>
        <item x="1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dataField="1" compact="0" outline="0" showAll="0">
      <items count="5">
        <item x="0"/>
        <item x="1"/>
        <item x="2"/>
        <item x="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dragToRow="0" dragToCol="0" dragToPage="0" showAll="0" defaultSubtotal="0"/>
  </pivotFields>
  <rowFields count="1">
    <field x="2"/>
  </rowFields>
  <rowItems count="8">
    <i>
      <x v="3"/>
    </i>
    <i>
      <x v="2"/>
    </i>
    <i>
      <x/>
    </i>
    <i>
      <x v="5"/>
    </i>
    <i>
      <x v="1"/>
    </i>
    <i>
      <x v="4"/>
    </i>
    <i>
      <x v="6"/>
    </i>
    <i t="grand">
      <x/>
    </i>
  </rowItems>
  <colItems count="1">
    <i/>
  </colItems>
  <dataFields count="1">
    <dataField name="Average of Populaton" fld="4" subtotal="average" baseField="2" baseItem="0"/>
  </dataFields>
  <formats count="1">
    <format dxfId="0">
      <pivotArea dataOnly="0" grandCol="1" outline="0" axis="axisCol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CA1A59-C77B-4068-A945-4881233F2609}" name="PivotTable6" cacheId="378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A3:C10" firstHeaderRow="1" firstDataRow="2" firstDataCol="1"/>
  <pivotFields count="15">
    <pivotField compact="0" outline="0" showAll="0"/>
    <pivotField compact="0" outline="0" showAll="0"/>
    <pivotField compact="0" outline="0" showAll="0"/>
    <pivotField axis="axisRow" compact="0" outline="0" showAll="0">
      <items count="6">
        <item x="1"/>
        <item x="0"/>
        <item x="2"/>
        <item x="3"/>
        <item x="4"/>
        <item t="default"/>
      </items>
    </pivotField>
    <pivotField compact="0" outline="0" showAll="0">
      <items count="5">
        <item x="0"/>
        <item x="1"/>
        <item x="2"/>
        <item x="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>
      <items count="36">
        <item x="26"/>
        <item x="18"/>
        <item x="30"/>
        <item x="13"/>
        <item x="22"/>
        <item x="9"/>
        <item x="7"/>
        <item x="3"/>
        <item x="16"/>
        <item x="29"/>
        <item x="2"/>
        <item x="27"/>
        <item x="24"/>
        <item x="12"/>
        <item x="6"/>
        <item x="4"/>
        <item x="14"/>
        <item x="5"/>
        <item x="23"/>
        <item x="25"/>
        <item x="11"/>
        <item x="21"/>
        <item x="32"/>
        <item x="19"/>
        <item x="28"/>
        <item x="17"/>
        <item x="20"/>
        <item x="1"/>
        <item x="31"/>
        <item x="0"/>
        <item x="8"/>
        <item x="10"/>
        <item x="33"/>
        <item x="15"/>
        <item x="34"/>
        <item t="default"/>
      </items>
    </pivotField>
    <pivotField compact="0" outline="0" showAll="0"/>
    <pivotField compact="0" outline="0" showAll="0"/>
    <pivotField compact="0" outline="0" showAll="0"/>
    <pivotField compact="0" outline="0" dragToRow="0" dragToCol="0" dragToPage="0" showAll="0" defaultSubtota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excellent" fld="10" baseField="0" baseItem="0"/>
    <dataField name="Sum of excellent2" fld="10" baseField="3" baseItem="0" numFmtId="9">
      <extLst>
        <ext xmlns:x14="http://schemas.microsoft.com/office/spreadsheetml/2009/9/main" uri="{E15A36E0-9728-4e99-A89B-3F7291B0FE68}">
          <x14:dataField pivotShowAs="percentOfParentRow"/>
        </ext>
      </extLst>
    </dataField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7DCCB01-740A-41FB-92C4-C62F6DB8EDB4}" name="PivotTable7" cacheId="378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A4:B13" firstHeaderRow="2" firstDataRow="2" firstDataCol="1" rowPageCount="2" colPageCount="1"/>
  <pivotFields count="15">
    <pivotField compact="0" outline="0" showAll="0"/>
    <pivotField axis="axisRow" compact="0" outline="0" showAll="0" sortType="descending">
      <items count="4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dataField="1" compact="0" outline="0" showAll="0">
      <items count="5">
        <item x="0"/>
        <item x="1"/>
        <item x="2"/>
        <item x="3"/>
        <item t="default"/>
      </items>
    </pivotField>
    <pivotField compact="0" outline="0" showAll="0"/>
    <pivotField axis="axisPage" compact="0" outline="0" multipleItemSelectionAllowed="1" showAll="0">
      <items count="12">
        <item h="1" x="3"/>
        <item h="1" x="6"/>
        <item h="1" x="0"/>
        <item x="1"/>
        <item h="1" x="9"/>
        <item h="1" x="4"/>
        <item h="1" x="7"/>
        <item h="1" x="2"/>
        <item h="1" x="5"/>
        <item h="1" x="8"/>
        <item h="1" x="1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Page" compact="0" outline="0" multipleItemSelectionAllowed="1" showAll="0">
      <items count="18">
        <item h="1" x="15"/>
        <item h="1" x="9"/>
        <item h="1" x="5"/>
        <item h="1" x="8"/>
        <item x="4"/>
        <item h="1" x="14"/>
        <item h="1" x="6"/>
        <item h="1" x="10"/>
        <item h="1" x="13"/>
        <item h="1" x="7"/>
        <item h="1" x="0"/>
        <item h="1" x="2"/>
        <item h="1" x="1"/>
        <item h="1" x="12"/>
        <item h="1" x="11"/>
        <item h="1" x="3"/>
        <item h="1" x="16"/>
        <item t="default"/>
      </items>
    </pivotField>
    <pivotField compact="0" outline="0" dragToRow="0" dragToCol="0" dragToPage="0" showAll="0" defaultSubtotal="0"/>
  </pivotFields>
  <rowFields count="1">
    <field x="1"/>
  </rowFields>
  <rowItems count="8">
    <i>
      <x v="33"/>
    </i>
    <i>
      <x v="18"/>
    </i>
    <i>
      <x v="24"/>
    </i>
    <i>
      <x v="12"/>
    </i>
    <i>
      <x v="8"/>
    </i>
    <i>
      <x v="22"/>
    </i>
    <i>
      <x v="17"/>
    </i>
    <i t="grand">
      <x/>
    </i>
  </rowItems>
  <colItems count="1">
    <i/>
  </colItems>
  <pageFields count="2">
    <pageField fld="13" hier="-1"/>
    <pageField fld="6" hier="-1"/>
  </pageFields>
  <dataFields count="1">
    <dataField name="Sum of Populaton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020003-114C-4138-9A61-27F774CD6DAB}" name="PivotTable8" cacheId="3783" applyNumberFormats="0" applyBorderFormats="0" applyFontFormats="0" applyPatternFormats="0" applyAlignmentFormats="0" applyWidthHeightFormats="1" dataCaption="Values" missingCaption="0" updatedVersion="6" minRefreshableVersion="3" useAutoFormatting="1" itemPrintTitles="1" createdVersion="6" indent="0" compact="0" compactData="0" gridDropZones="1" multipleFieldFilters="0">
  <location ref="A3:C18" firstHeaderRow="2" firstDataRow="2" firstDataCol="2"/>
  <pivotFields count="15">
    <pivotField compact="0" outline="0" showAll="0"/>
    <pivotField dataField="1" compact="0" outline="0" showAll="0"/>
    <pivotField compact="0" outline="0" showAll="0"/>
    <pivotField axis="axisRow" compact="0" outline="0" showAll="0">
      <items count="6">
        <item x="1"/>
        <item x="0"/>
        <item x="2"/>
        <item x="3"/>
        <item x="4"/>
        <item t="default"/>
      </items>
    </pivotField>
    <pivotField axis="axisRow" compact="0" outline="0" showAll="0">
      <items count="5">
        <item x="0"/>
        <item x="1"/>
        <item x="2"/>
        <item x="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dragToRow="0" dragToCol="0" dragToPage="0" showAll="0" defaultSubtotal="0"/>
  </pivotFields>
  <rowFields count="2">
    <field x="4"/>
    <field x="3"/>
  </rowFields>
  <rowItems count="14">
    <i>
      <x/>
      <x/>
    </i>
    <i r="1">
      <x v="1"/>
    </i>
    <i r="1">
      <x v="4"/>
    </i>
    <i t="default">
      <x/>
    </i>
    <i>
      <x v="1"/>
      <x/>
    </i>
    <i r="1">
      <x v="1"/>
    </i>
    <i r="1">
      <x v="2"/>
    </i>
    <i r="1">
      <x v="3"/>
    </i>
    <i t="default">
      <x v="1"/>
    </i>
    <i>
      <x v="2"/>
      <x/>
    </i>
    <i r="1">
      <x v="1"/>
    </i>
    <i r="1">
      <x v="2"/>
    </i>
    <i t="default">
      <x v="2"/>
    </i>
    <i t="grand">
      <x/>
    </i>
  </rowItems>
  <colItems count="1">
    <i/>
  </colItems>
  <dataFields count="1">
    <dataField name="Count of Town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4E874D-0129-4A0F-8B7F-8AEA51C82A29}" name="PivotTable12" cacheId="378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A3:E9" firstHeaderRow="1" firstDataRow="2" firstDataCol="1" rowPageCount="1" colPageCount="1"/>
  <pivotFields count="15">
    <pivotField compact="0" outline="0" showAll="0"/>
    <pivotField compact="0" outline="0" showAll="0"/>
    <pivotField compact="0" outline="0" showAll="0"/>
    <pivotField axis="axisRow" compact="0" outline="0" showAll="0" sortType="descending">
      <items count="6">
        <item x="1"/>
        <item x="0"/>
        <item x="2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3"/>
            </reference>
          </references>
        </pivotArea>
      </autoSortScope>
    </pivotField>
    <pivotField compact="0" outline="0" showAll="0"/>
    <pivotField axis="axisPage" compact="0" outline="0" multipleItemSelectionAllowed="1" showAll="0">
      <items count="8">
        <item h="1" x="3"/>
        <item h="1" x="1"/>
        <item h="1" x="2"/>
        <item h="1" x="4"/>
        <item x="5"/>
        <item x="0"/>
        <item h="1" x="6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dataField="1" compact="0" outline="0" showAll="0"/>
    <pivotField dataField="1" compact="0" outline="0" showAll="0"/>
    <pivotField compact="0" outline="0" showAll="0"/>
    <pivotField dataField="1" compact="0" outline="0" dragToRow="0" dragToCol="0" dragToPage="0" showAll="0" defaultSubtotal="0"/>
  </pivotFields>
  <rowFields count="1">
    <field x="3"/>
  </rowFields>
  <rowItems count="5">
    <i>
      <x v="1"/>
    </i>
    <i>
      <x v="2"/>
    </i>
    <i>
      <x/>
    </i>
    <i>
      <x v="3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5" hier="-1"/>
  </pageFields>
  <dataFields count="4">
    <dataField name="Sum of weak" fld="12" baseField="0" baseItem="0"/>
    <dataField name="Sum of average" fld="11" baseField="0" baseItem="0"/>
    <dataField name="Sum of excellent" fld="10" baseField="0" baseItem="0"/>
    <dataField name="Sum of All" fld="1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Motyw pakietu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3"/>
  <sheetViews>
    <sheetView zoomScale="115" zoomScaleNormal="115" workbookViewId="0">
      <selection activeCell="J24" sqref="J24"/>
    </sheetView>
  </sheetViews>
  <sheetFormatPr defaultColWidth="8.85546875" defaultRowHeight="12.75"/>
  <cols>
    <col min="1" max="1" width="3" customWidth="1"/>
    <col min="2" max="2" width="4.7109375" customWidth="1"/>
    <col min="3" max="3" width="18.7109375" customWidth="1"/>
    <col min="4" max="4" width="14.7109375" customWidth="1"/>
    <col min="5" max="5" width="16.7109375" customWidth="1"/>
    <col min="6" max="7" width="11.7109375" customWidth="1"/>
    <col min="8" max="10" width="14.7109375" customWidth="1"/>
    <col min="11" max="11" width="7.28515625" customWidth="1"/>
    <col min="12" max="12" width="19.7109375" customWidth="1"/>
    <col min="13" max="13" width="14" customWidth="1"/>
    <col min="14" max="14" width="15.28515625" customWidth="1"/>
    <col min="15" max="15" width="14.42578125" customWidth="1"/>
    <col min="16" max="16" width="14.28515625" customWidth="1"/>
    <col min="17" max="17" width="16.42578125" customWidth="1"/>
    <col min="18" max="19" width="16.7109375" customWidth="1"/>
    <col min="20" max="20" width="15.28515625" customWidth="1"/>
    <col min="21" max="21" width="15.140625" customWidth="1"/>
    <col min="22" max="22" width="15" customWidth="1"/>
    <col min="23" max="23" width="12.7109375" customWidth="1"/>
    <col min="24" max="24" width="51.7109375" customWidth="1"/>
    <col min="26" max="26" width="18.140625" customWidth="1"/>
  </cols>
  <sheetData>
    <row r="1" spans="1:24">
      <c r="A1" s="13"/>
      <c r="B1" s="13"/>
      <c r="C1" s="13"/>
      <c r="D1" s="13"/>
    </row>
    <row r="2" spans="1:24" ht="15.75">
      <c r="K2" s="14" t="s">
        <v>0</v>
      </c>
      <c r="L2" s="15"/>
      <c r="M2" s="15"/>
      <c r="N2" s="15"/>
      <c r="O2" s="15"/>
      <c r="P2" s="16"/>
      <c r="Q2" s="10" t="s">
        <v>1</v>
      </c>
      <c r="R2" s="11"/>
      <c r="S2" s="11"/>
      <c r="T2" s="12"/>
      <c r="U2" s="10" t="s">
        <v>2</v>
      </c>
      <c r="V2" s="11"/>
      <c r="W2" s="12"/>
      <c r="X2" s="2"/>
    </row>
    <row r="3" spans="1:24" ht="13.5" customHeight="1">
      <c r="K3" s="1" t="s">
        <v>3</v>
      </c>
      <c r="L3" s="1" t="s">
        <v>4</v>
      </c>
      <c r="M3" s="1" t="s">
        <v>5</v>
      </c>
      <c r="N3" s="1" t="s">
        <v>6</v>
      </c>
      <c r="O3" s="1" t="s">
        <v>7</v>
      </c>
      <c r="P3" s="1" t="s">
        <v>8</v>
      </c>
      <c r="Q3" s="1" t="s">
        <v>9</v>
      </c>
      <c r="R3" s="1" t="s">
        <v>10</v>
      </c>
      <c r="S3" s="1" t="s">
        <v>11</v>
      </c>
      <c r="T3" s="1" t="s">
        <v>12</v>
      </c>
      <c r="U3" s="1" t="s">
        <v>13</v>
      </c>
      <c r="V3" s="1" t="s">
        <v>14</v>
      </c>
      <c r="W3" s="1" t="s">
        <v>15</v>
      </c>
      <c r="X3" s="1" t="s">
        <v>16</v>
      </c>
    </row>
    <row r="4" spans="1:24">
      <c r="K4" s="3">
        <v>1</v>
      </c>
      <c r="L4" s="4" t="s">
        <v>17</v>
      </c>
      <c r="M4" s="5" t="s">
        <v>18</v>
      </c>
      <c r="N4" s="4" t="s">
        <v>19</v>
      </c>
      <c r="O4" s="6">
        <f ca="1">RANDBETWEEN(300,1500)</f>
        <v>979</v>
      </c>
      <c r="P4" s="5">
        <v>5</v>
      </c>
      <c r="Q4" s="5" t="s">
        <v>20</v>
      </c>
      <c r="R4" s="5" t="s">
        <v>21</v>
      </c>
      <c r="S4" s="5" t="s">
        <v>22</v>
      </c>
      <c r="T4" s="5" t="s">
        <v>23</v>
      </c>
      <c r="U4" s="6">
        <f ca="1">RANDBETWEEN(5,90)</f>
        <v>69</v>
      </c>
      <c r="V4" s="6">
        <f ca="1">RANDBETWEEN(20,180)</f>
        <v>49</v>
      </c>
      <c r="W4" s="6">
        <f ca="1">RANDBETWEEN(500,8000)</f>
        <v>5452</v>
      </c>
      <c r="X4" s="4" t="s">
        <v>24</v>
      </c>
    </row>
    <row r="5" spans="1:24">
      <c r="K5" s="3">
        <v>2</v>
      </c>
      <c r="L5" s="4" t="s">
        <v>25</v>
      </c>
      <c r="M5" s="5" t="s">
        <v>26</v>
      </c>
      <c r="N5" s="4" t="s">
        <v>27</v>
      </c>
      <c r="O5" s="6">
        <f t="shared" ref="O5:O46" ca="1" si="0">RANDBETWEEN(300,1500)</f>
        <v>694</v>
      </c>
      <c r="P5" s="5">
        <v>1</v>
      </c>
      <c r="Q5" s="5" t="s">
        <v>28</v>
      </c>
      <c r="R5" s="5" t="s">
        <v>29</v>
      </c>
      <c r="S5" s="5" t="s">
        <v>22</v>
      </c>
      <c r="T5" s="5" t="s">
        <v>23</v>
      </c>
      <c r="U5" s="6">
        <f t="shared" ref="U5:U46" ca="1" si="1">RANDBETWEEN(5,90)</f>
        <v>53</v>
      </c>
      <c r="V5" s="6">
        <f t="shared" ref="V5:V46" ca="1" si="2">RANDBETWEEN(20,180)</f>
        <v>163</v>
      </c>
      <c r="W5" s="6">
        <f t="shared" ref="W5:W46" ca="1" si="3">RANDBETWEEN(500,8000)</f>
        <v>7021</v>
      </c>
      <c r="X5" s="4" t="s">
        <v>30</v>
      </c>
    </row>
    <row r="6" spans="1:24">
      <c r="K6" s="3">
        <v>3</v>
      </c>
      <c r="L6" s="4" t="s">
        <v>31</v>
      </c>
      <c r="M6" s="5" t="s">
        <v>26</v>
      </c>
      <c r="N6" s="4" t="s">
        <v>32</v>
      </c>
      <c r="O6" s="6">
        <f t="shared" ca="1" si="0"/>
        <v>756</v>
      </c>
      <c r="P6" s="5">
        <v>2</v>
      </c>
      <c r="Q6" s="5" t="s">
        <v>28</v>
      </c>
      <c r="R6" s="5" t="s">
        <v>33</v>
      </c>
      <c r="S6" s="5" t="s">
        <v>22</v>
      </c>
      <c r="T6" s="5" t="s">
        <v>23</v>
      </c>
      <c r="U6" s="6">
        <f t="shared" ca="1" si="1"/>
        <v>35</v>
      </c>
      <c r="V6" s="6">
        <f t="shared" ca="1" si="2"/>
        <v>28</v>
      </c>
      <c r="W6" s="6">
        <f t="shared" ca="1" si="3"/>
        <v>3350</v>
      </c>
      <c r="X6" s="4" t="s">
        <v>34</v>
      </c>
    </row>
    <row r="7" spans="1:24">
      <c r="K7" s="3">
        <v>4</v>
      </c>
      <c r="L7" s="4" t="s">
        <v>35</v>
      </c>
      <c r="M7" s="5" t="s">
        <v>26</v>
      </c>
      <c r="N7" s="4" t="s">
        <v>19</v>
      </c>
      <c r="O7" s="6">
        <f t="shared" ca="1" si="0"/>
        <v>898</v>
      </c>
      <c r="P7" s="5">
        <v>1</v>
      </c>
      <c r="Q7" s="5" t="s">
        <v>36</v>
      </c>
      <c r="R7" s="5" t="s">
        <v>28</v>
      </c>
      <c r="S7" s="5" t="s">
        <v>29</v>
      </c>
      <c r="T7" s="5" t="s">
        <v>23</v>
      </c>
      <c r="U7" s="6">
        <f t="shared" ca="1" si="1"/>
        <v>61</v>
      </c>
      <c r="V7" s="6">
        <f t="shared" ca="1" si="2"/>
        <v>62</v>
      </c>
      <c r="W7" s="6">
        <f t="shared" ca="1" si="3"/>
        <v>5120</v>
      </c>
      <c r="X7" s="4" t="s">
        <v>37</v>
      </c>
    </row>
    <row r="8" spans="1:24">
      <c r="K8" s="3">
        <v>5</v>
      </c>
      <c r="L8" s="4" t="s">
        <v>38</v>
      </c>
      <c r="M8" s="5" t="s">
        <v>26</v>
      </c>
      <c r="N8" s="4" t="s">
        <v>19</v>
      </c>
      <c r="O8" s="6">
        <f t="shared" ca="1" si="0"/>
        <v>573</v>
      </c>
      <c r="P8" s="5">
        <v>2</v>
      </c>
      <c r="Q8" s="5" t="s">
        <v>33</v>
      </c>
      <c r="R8" s="5" t="s">
        <v>28</v>
      </c>
      <c r="S8" s="5" t="s">
        <v>21</v>
      </c>
      <c r="T8" s="5" t="s">
        <v>23</v>
      </c>
      <c r="U8" s="6">
        <f t="shared" ca="1" si="1"/>
        <v>5</v>
      </c>
      <c r="V8" s="6">
        <f t="shared" ca="1" si="2"/>
        <v>36</v>
      </c>
      <c r="W8" s="6">
        <f t="shared" ca="1" si="3"/>
        <v>5747</v>
      </c>
      <c r="X8" s="4" t="s">
        <v>39</v>
      </c>
    </row>
    <row r="9" spans="1:24">
      <c r="K9" s="3">
        <v>6</v>
      </c>
      <c r="L9" s="4" t="s">
        <v>40</v>
      </c>
      <c r="M9" s="5" t="s">
        <v>41</v>
      </c>
      <c r="N9" s="4" t="s">
        <v>19</v>
      </c>
      <c r="O9" s="6">
        <f t="shared" ca="1" si="0"/>
        <v>619</v>
      </c>
      <c r="P9" s="5">
        <v>0</v>
      </c>
      <c r="Q9" s="5" t="s">
        <v>36</v>
      </c>
      <c r="R9" s="5" t="s">
        <v>33</v>
      </c>
      <c r="S9" s="5" t="s">
        <v>21</v>
      </c>
      <c r="T9" s="5" t="s">
        <v>23</v>
      </c>
      <c r="U9" s="6">
        <f t="shared" ca="1" si="1"/>
        <v>81</v>
      </c>
      <c r="V9" s="6">
        <f t="shared" ca="1" si="2"/>
        <v>72</v>
      </c>
      <c r="W9" s="6">
        <f t="shared" ca="1" si="3"/>
        <v>2792</v>
      </c>
      <c r="X9" s="4" t="s">
        <v>42</v>
      </c>
    </row>
    <row r="10" spans="1:24">
      <c r="K10" s="3">
        <v>7</v>
      </c>
      <c r="L10" s="4" t="s">
        <v>43</v>
      </c>
      <c r="M10" s="5" t="s">
        <v>44</v>
      </c>
      <c r="N10" s="4" t="s">
        <v>19</v>
      </c>
      <c r="O10" s="6">
        <f t="shared" ca="1" si="0"/>
        <v>443</v>
      </c>
      <c r="P10" s="5">
        <v>3</v>
      </c>
      <c r="Q10" s="5" t="s">
        <v>20</v>
      </c>
      <c r="R10" s="5" t="s">
        <v>45</v>
      </c>
      <c r="S10" s="5" t="s">
        <v>33</v>
      </c>
      <c r="T10" s="5" t="s">
        <v>23</v>
      </c>
      <c r="U10" s="6">
        <f t="shared" ca="1" si="1"/>
        <v>46</v>
      </c>
      <c r="V10" s="6">
        <f t="shared" ca="1" si="2"/>
        <v>101</v>
      </c>
      <c r="W10" s="6">
        <f t="shared" ca="1" si="3"/>
        <v>4274</v>
      </c>
      <c r="X10" s="4" t="s">
        <v>46</v>
      </c>
    </row>
    <row r="11" spans="1:24">
      <c r="K11" s="3">
        <v>8</v>
      </c>
      <c r="L11" s="4" t="s">
        <v>47</v>
      </c>
      <c r="M11" s="5" t="s">
        <v>26</v>
      </c>
      <c r="N11" s="4" t="s">
        <v>19</v>
      </c>
      <c r="O11" s="6">
        <f t="shared" ca="1" si="0"/>
        <v>808</v>
      </c>
      <c r="P11" s="5">
        <v>1</v>
      </c>
      <c r="Q11" s="5" t="s">
        <v>29</v>
      </c>
      <c r="R11" s="5" t="s">
        <v>48</v>
      </c>
      <c r="S11" s="5" t="s">
        <v>49</v>
      </c>
      <c r="T11" s="5" t="s">
        <v>23</v>
      </c>
      <c r="U11" s="6">
        <f t="shared" ca="1" si="1"/>
        <v>77</v>
      </c>
      <c r="V11" s="6">
        <f t="shared" ca="1" si="2"/>
        <v>40</v>
      </c>
      <c r="W11" s="6">
        <f t="shared" ca="1" si="3"/>
        <v>2097</v>
      </c>
      <c r="X11" s="4" t="s">
        <v>39</v>
      </c>
    </row>
    <row r="12" spans="1:24">
      <c r="K12" s="3">
        <v>9</v>
      </c>
      <c r="L12" s="4" t="s">
        <v>50</v>
      </c>
      <c r="M12" s="5" t="s">
        <v>26</v>
      </c>
      <c r="N12" s="4" t="s">
        <v>19</v>
      </c>
      <c r="O12" s="6">
        <f t="shared" ca="1" si="0"/>
        <v>938</v>
      </c>
      <c r="P12" s="5">
        <v>1</v>
      </c>
      <c r="Q12" s="5" t="s">
        <v>28</v>
      </c>
      <c r="R12" s="5" t="s">
        <v>36</v>
      </c>
      <c r="S12" s="5" t="s">
        <v>49</v>
      </c>
      <c r="T12" s="5" t="s">
        <v>23</v>
      </c>
      <c r="U12" s="6">
        <f t="shared" ca="1" si="1"/>
        <v>77</v>
      </c>
      <c r="V12" s="6">
        <f t="shared" ca="1" si="2"/>
        <v>169</v>
      </c>
      <c r="W12" s="6">
        <f t="shared" ca="1" si="3"/>
        <v>542</v>
      </c>
      <c r="X12" s="4" t="s">
        <v>39</v>
      </c>
    </row>
    <row r="13" spans="1:24">
      <c r="K13" s="3">
        <v>10</v>
      </c>
      <c r="L13" s="4" t="s">
        <v>51</v>
      </c>
      <c r="M13" s="5" t="s">
        <v>18</v>
      </c>
      <c r="N13" s="4" t="s">
        <v>27</v>
      </c>
      <c r="O13" s="6">
        <f t="shared" ca="1" si="0"/>
        <v>1109</v>
      </c>
      <c r="P13" s="5">
        <v>4</v>
      </c>
      <c r="Q13" s="5" t="s">
        <v>20</v>
      </c>
      <c r="R13" s="5" t="s">
        <v>21</v>
      </c>
      <c r="S13" s="5" t="s">
        <v>52</v>
      </c>
      <c r="T13" s="5" t="s">
        <v>22</v>
      </c>
      <c r="U13" s="6">
        <f t="shared" ca="1" si="1"/>
        <v>14</v>
      </c>
      <c r="V13" s="6">
        <f t="shared" ca="1" si="2"/>
        <v>20</v>
      </c>
      <c r="W13" s="6">
        <f t="shared" ca="1" si="3"/>
        <v>4638</v>
      </c>
      <c r="X13" s="4" t="s">
        <v>53</v>
      </c>
    </row>
    <row r="14" spans="1:24">
      <c r="K14" s="3">
        <v>11</v>
      </c>
      <c r="L14" s="4" t="s">
        <v>54</v>
      </c>
      <c r="M14" s="5" t="s">
        <v>41</v>
      </c>
      <c r="N14" s="4" t="s">
        <v>27</v>
      </c>
      <c r="O14" s="6">
        <f t="shared" ca="1" si="0"/>
        <v>692</v>
      </c>
      <c r="P14" s="5">
        <v>3</v>
      </c>
      <c r="Q14" s="5" t="s">
        <v>45</v>
      </c>
      <c r="R14" s="5" t="s">
        <v>33</v>
      </c>
      <c r="S14" s="5" t="s">
        <v>48</v>
      </c>
      <c r="T14" s="5" t="s">
        <v>23</v>
      </c>
      <c r="U14" s="6">
        <f t="shared" ca="1" si="1"/>
        <v>80</v>
      </c>
      <c r="V14" s="6">
        <f t="shared" ca="1" si="2"/>
        <v>39</v>
      </c>
      <c r="W14" s="6">
        <f t="shared" ca="1" si="3"/>
        <v>1052</v>
      </c>
      <c r="X14" s="4" t="s">
        <v>55</v>
      </c>
    </row>
    <row r="15" spans="1:24">
      <c r="K15" s="3">
        <v>12</v>
      </c>
      <c r="L15" s="4" t="s">
        <v>56</v>
      </c>
      <c r="M15" s="5" t="s">
        <v>57</v>
      </c>
      <c r="N15" s="4" t="s">
        <v>19</v>
      </c>
      <c r="O15" s="6">
        <f t="shared" ca="1" si="0"/>
        <v>822</v>
      </c>
      <c r="P15" s="5">
        <v>4</v>
      </c>
      <c r="Q15" s="5" t="s">
        <v>36</v>
      </c>
      <c r="R15" s="5" t="s">
        <v>49</v>
      </c>
      <c r="S15" s="5" t="s">
        <v>48</v>
      </c>
      <c r="T15" s="5" t="s">
        <v>23</v>
      </c>
      <c r="U15" s="6">
        <f t="shared" ca="1" si="1"/>
        <v>74</v>
      </c>
      <c r="V15" s="6">
        <f t="shared" ca="1" si="2"/>
        <v>119</v>
      </c>
      <c r="W15" s="6">
        <f t="shared" ca="1" si="3"/>
        <v>7181</v>
      </c>
      <c r="X15" s="4" t="s">
        <v>58</v>
      </c>
    </row>
    <row r="16" spans="1:24">
      <c r="K16" s="3">
        <v>13</v>
      </c>
      <c r="L16" s="4" t="s">
        <v>59</v>
      </c>
      <c r="M16" s="5" t="s">
        <v>26</v>
      </c>
      <c r="N16" s="4" t="s">
        <v>19</v>
      </c>
      <c r="O16" s="6">
        <f t="shared" ca="1" si="0"/>
        <v>729</v>
      </c>
      <c r="P16" s="5">
        <v>2</v>
      </c>
      <c r="Q16" s="5" t="s">
        <v>28</v>
      </c>
      <c r="R16" s="5" t="s">
        <v>52</v>
      </c>
      <c r="S16" s="5" t="s">
        <v>29</v>
      </c>
      <c r="T16" s="5" t="s">
        <v>60</v>
      </c>
      <c r="U16" s="6">
        <f t="shared" ca="1" si="1"/>
        <v>57</v>
      </c>
      <c r="V16" s="6">
        <f t="shared" ca="1" si="2"/>
        <v>97</v>
      </c>
      <c r="W16" s="6">
        <f t="shared" ca="1" si="3"/>
        <v>3370</v>
      </c>
      <c r="X16" s="4" t="s">
        <v>39</v>
      </c>
    </row>
    <row r="17" spans="11:24">
      <c r="K17" s="3">
        <v>14</v>
      </c>
      <c r="L17" s="4" t="s">
        <v>61</v>
      </c>
      <c r="M17" s="5" t="s">
        <v>26</v>
      </c>
      <c r="N17" s="4" t="s">
        <v>27</v>
      </c>
      <c r="O17" s="6">
        <f t="shared" ca="1" si="0"/>
        <v>962</v>
      </c>
      <c r="P17" s="5">
        <v>2</v>
      </c>
      <c r="Q17" s="5" t="s">
        <v>33</v>
      </c>
      <c r="R17" s="5" t="s">
        <v>52</v>
      </c>
      <c r="S17" s="5" t="s">
        <v>22</v>
      </c>
      <c r="T17" s="5" t="s">
        <v>49</v>
      </c>
      <c r="U17" s="6">
        <f t="shared" ca="1" si="1"/>
        <v>31</v>
      </c>
      <c r="V17" s="6">
        <f t="shared" ca="1" si="2"/>
        <v>31</v>
      </c>
      <c r="W17" s="6">
        <f t="shared" ca="1" si="3"/>
        <v>3691</v>
      </c>
      <c r="X17" s="4" t="s">
        <v>30</v>
      </c>
    </row>
    <row r="18" spans="11:24">
      <c r="K18" s="3">
        <v>15</v>
      </c>
      <c r="L18" s="4" t="s">
        <v>62</v>
      </c>
      <c r="M18" s="5" t="s">
        <v>26</v>
      </c>
      <c r="N18" s="4" t="s">
        <v>32</v>
      </c>
      <c r="O18" s="6">
        <f t="shared" ca="1" si="0"/>
        <v>1493</v>
      </c>
      <c r="P18" s="5">
        <v>3</v>
      </c>
      <c r="Q18" s="5" t="s">
        <v>45</v>
      </c>
      <c r="R18" s="5" t="s">
        <v>33</v>
      </c>
      <c r="S18" s="5" t="s">
        <v>22</v>
      </c>
      <c r="T18" s="5" t="s">
        <v>49</v>
      </c>
      <c r="U18" s="6">
        <f t="shared" ca="1" si="1"/>
        <v>62</v>
      </c>
      <c r="V18" s="6">
        <f t="shared" ca="1" si="2"/>
        <v>103</v>
      </c>
      <c r="W18" s="6">
        <f t="shared" ca="1" si="3"/>
        <v>4367</v>
      </c>
      <c r="X18" s="4" t="s">
        <v>34</v>
      </c>
    </row>
    <row r="19" spans="11:24">
      <c r="K19" s="3">
        <v>16</v>
      </c>
      <c r="L19" s="4" t="s">
        <v>63</v>
      </c>
      <c r="M19" s="5" t="s">
        <v>26</v>
      </c>
      <c r="N19" s="4" t="s">
        <v>19</v>
      </c>
      <c r="O19" s="6">
        <f t="shared" ca="1" si="0"/>
        <v>1383</v>
      </c>
      <c r="P19" s="5">
        <v>1</v>
      </c>
      <c r="Q19" s="5" t="s">
        <v>36</v>
      </c>
      <c r="R19" s="5" t="s">
        <v>33</v>
      </c>
      <c r="S19" s="5" t="s">
        <v>22</v>
      </c>
      <c r="T19" s="5" t="s">
        <v>28</v>
      </c>
      <c r="U19" s="6">
        <f t="shared" ca="1" si="1"/>
        <v>42</v>
      </c>
      <c r="V19" s="6">
        <f t="shared" ca="1" si="2"/>
        <v>147</v>
      </c>
      <c r="W19" s="6">
        <f t="shared" ca="1" si="3"/>
        <v>638</v>
      </c>
      <c r="X19" s="4" t="s">
        <v>39</v>
      </c>
    </row>
    <row r="20" spans="11:24">
      <c r="K20" s="3">
        <v>17</v>
      </c>
      <c r="L20" s="4" t="s">
        <v>64</v>
      </c>
      <c r="M20" s="5" t="s">
        <v>26</v>
      </c>
      <c r="N20" s="4" t="s">
        <v>19</v>
      </c>
      <c r="O20" s="6">
        <f t="shared" ca="1" si="0"/>
        <v>357</v>
      </c>
      <c r="P20" s="5">
        <v>1</v>
      </c>
      <c r="Q20" s="5" t="s">
        <v>33</v>
      </c>
      <c r="R20" s="5" t="s">
        <v>22</v>
      </c>
      <c r="S20" s="5" t="s">
        <v>29</v>
      </c>
      <c r="T20" s="5" t="s">
        <v>28</v>
      </c>
      <c r="U20" s="6">
        <f t="shared" ca="1" si="1"/>
        <v>53</v>
      </c>
      <c r="V20" s="6">
        <f t="shared" ca="1" si="2"/>
        <v>123</v>
      </c>
      <c r="W20" s="6">
        <f t="shared" ca="1" si="3"/>
        <v>7594</v>
      </c>
      <c r="X20" s="4" t="s">
        <v>39</v>
      </c>
    </row>
    <row r="21" spans="11:24">
      <c r="K21" s="3">
        <v>18</v>
      </c>
      <c r="L21" s="4" t="s">
        <v>65</v>
      </c>
      <c r="M21" s="5" t="s">
        <v>26</v>
      </c>
      <c r="N21" s="4" t="s">
        <v>19</v>
      </c>
      <c r="O21" s="6">
        <f t="shared" ca="1" si="0"/>
        <v>371</v>
      </c>
      <c r="P21" s="5">
        <v>2</v>
      </c>
      <c r="Q21" s="5" t="s">
        <v>28</v>
      </c>
      <c r="R21" s="5" t="s">
        <v>33</v>
      </c>
      <c r="S21" s="5" t="s">
        <v>36</v>
      </c>
      <c r="T21" s="5" t="s">
        <v>23</v>
      </c>
      <c r="U21" s="6">
        <f t="shared" ca="1" si="1"/>
        <v>8</v>
      </c>
      <c r="V21" s="6">
        <f t="shared" ca="1" si="2"/>
        <v>28</v>
      </c>
      <c r="W21" s="6">
        <f t="shared" ca="1" si="3"/>
        <v>2300</v>
      </c>
      <c r="X21" s="4" t="s">
        <v>39</v>
      </c>
    </row>
    <row r="22" spans="11:24">
      <c r="K22" s="3">
        <v>19</v>
      </c>
      <c r="L22" s="4" t="s">
        <v>66</v>
      </c>
      <c r="M22" s="5" t="s">
        <v>26</v>
      </c>
      <c r="N22" s="4" t="s">
        <v>19</v>
      </c>
      <c r="O22" s="6">
        <f t="shared" ca="1" si="0"/>
        <v>1245</v>
      </c>
      <c r="P22" s="5">
        <v>2</v>
      </c>
      <c r="Q22" s="5" t="s">
        <v>28</v>
      </c>
      <c r="R22" s="5" t="s">
        <v>33</v>
      </c>
      <c r="S22" s="5" t="s">
        <v>21</v>
      </c>
      <c r="T22" s="5" t="s">
        <v>23</v>
      </c>
      <c r="U22" s="6">
        <f t="shared" ca="1" si="1"/>
        <v>60</v>
      </c>
      <c r="V22" s="6">
        <f t="shared" ca="1" si="2"/>
        <v>142</v>
      </c>
      <c r="W22" s="6">
        <f t="shared" ca="1" si="3"/>
        <v>3375</v>
      </c>
      <c r="X22" s="4" t="s">
        <v>39</v>
      </c>
    </row>
    <row r="23" spans="11:24">
      <c r="K23" s="3">
        <v>20</v>
      </c>
      <c r="L23" s="4" t="s">
        <v>67</v>
      </c>
      <c r="M23" s="5" t="s">
        <v>26</v>
      </c>
      <c r="N23" s="4" t="s">
        <v>32</v>
      </c>
      <c r="O23" s="6">
        <f t="shared" ca="1" si="0"/>
        <v>400</v>
      </c>
      <c r="P23" s="5">
        <v>2</v>
      </c>
      <c r="Q23" s="5" t="s">
        <v>28</v>
      </c>
      <c r="R23" s="5" t="s">
        <v>33</v>
      </c>
      <c r="S23" s="5" t="s">
        <v>21</v>
      </c>
      <c r="T23" s="5" t="s">
        <v>23</v>
      </c>
      <c r="U23" s="6">
        <f t="shared" ca="1" si="1"/>
        <v>37</v>
      </c>
      <c r="V23" s="6">
        <f t="shared" ca="1" si="2"/>
        <v>135</v>
      </c>
      <c r="W23" s="6">
        <f t="shared" ca="1" si="3"/>
        <v>5169</v>
      </c>
      <c r="X23" s="4" t="s">
        <v>34</v>
      </c>
    </row>
    <row r="24" spans="11:24">
      <c r="K24" s="3">
        <v>21</v>
      </c>
      <c r="L24" s="4" t="s">
        <v>68</v>
      </c>
      <c r="M24" s="5" t="s">
        <v>41</v>
      </c>
      <c r="N24" s="4" t="s">
        <v>19</v>
      </c>
      <c r="O24" s="6">
        <f t="shared" ca="1" si="0"/>
        <v>995</v>
      </c>
      <c r="P24" s="5">
        <v>2</v>
      </c>
      <c r="Q24" s="5" t="s">
        <v>20</v>
      </c>
      <c r="R24" s="5" t="s">
        <v>69</v>
      </c>
      <c r="S24" s="5" t="s">
        <v>28</v>
      </c>
      <c r="T24" s="5" t="s">
        <v>29</v>
      </c>
      <c r="U24" s="6">
        <f t="shared" ca="1" si="1"/>
        <v>71</v>
      </c>
      <c r="V24" s="6">
        <f t="shared" ca="1" si="2"/>
        <v>128</v>
      </c>
      <c r="W24" s="6">
        <f t="shared" ca="1" si="3"/>
        <v>4601</v>
      </c>
      <c r="X24" s="4" t="s">
        <v>70</v>
      </c>
    </row>
    <row r="25" spans="11:24">
      <c r="K25" s="3">
        <v>22</v>
      </c>
      <c r="L25" s="4" t="s">
        <v>71</v>
      </c>
      <c r="M25" s="5" t="s">
        <v>26</v>
      </c>
      <c r="N25" s="4" t="s">
        <v>19</v>
      </c>
      <c r="O25" s="6">
        <f t="shared" ca="1" si="0"/>
        <v>896</v>
      </c>
      <c r="P25" s="5">
        <v>1</v>
      </c>
      <c r="Q25" s="5" t="s">
        <v>22</v>
      </c>
      <c r="R25" s="5" t="s">
        <v>48</v>
      </c>
      <c r="S25" s="5" t="s">
        <v>23</v>
      </c>
      <c r="T25" s="5" t="s">
        <v>23</v>
      </c>
      <c r="U25" s="6">
        <f t="shared" ca="1" si="1"/>
        <v>82</v>
      </c>
      <c r="V25" s="6">
        <f t="shared" ca="1" si="2"/>
        <v>72</v>
      </c>
      <c r="W25" s="6">
        <f t="shared" ca="1" si="3"/>
        <v>5578</v>
      </c>
      <c r="X25" s="4" t="s">
        <v>39</v>
      </c>
    </row>
    <row r="26" spans="11:24">
      <c r="K26" s="3">
        <v>23</v>
      </c>
      <c r="L26" s="4" t="s">
        <v>72</v>
      </c>
      <c r="M26" s="5" t="s">
        <v>26</v>
      </c>
      <c r="N26" s="4" t="s">
        <v>19</v>
      </c>
      <c r="O26" s="6">
        <f t="shared" ca="1" si="0"/>
        <v>1397</v>
      </c>
      <c r="P26" s="5">
        <v>2</v>
      </c>
      <c r="Q26" s="5" t="s">
        <v>28</v>
      </c>
      <c r="R26" s="5" t="s">
        <v>33</v>
      </c>
      <c r="S26" s="5" t="s">
        <v>21</v>
      </c>
      <c r="T26" s="5" t="s">
        <v>52</v>
      </c>
      <c r="U26" s="6">
        <f t="shared" ca="1" si="1"/>
        <v>24</v>
      </c>
      <c r="V26" s="6">
        <f t="shared" ca="1" si="2"/>
        <v>159</v>
      </c>
      <c r="W26" s="6">
        <f t="shared" ca="1" si="3"/>
        <v>4171</v>
      </c>
      <c r="X26" s="4" t="s">
        <v>39</v>
      </c>
    </row>
    <row r="27" spans="11:24">
      <c r="K27" s="3">
        <v>24</v>
      </c>
      <c r="L27" s="4" t="s">
        <v>73</v>
      </c>
      <c r="M27" s="5" t="s">
        <v>26</v>
      </c>
      <c r="N27" s="4" t="s">
        <v>32</v>
      </c>
      <c r="O27" s="6">
        <f t="shared" ca="1" si="0"/>
        <v>898</v>
      </c>
      <c r="P27" s="5">
        <v>2</v>
      </c>
      <c r="Q27" s="5" t="s">
        <v>33</v>
      </c>
      <c r="R27" s="5" t="s">
        <v>22</v>
      </c>
      <c r="S27" s="5" t="s">
        <v>29</v>
      </c>
      <c r="T27" s="5" t="s">
        <v>23</v>
      </c>
      <c r="U27" s="6">
        <f t="shared" ca="1" si="1"/>
        <v>85</v>
      </c>
      <c r="V27" s="6">
        <f t="shared" ca="1" si="2"/>
        <v>28</v>
      </c>
      <c r="W27" s="6">
        <f t="shared" ca="1" si="3"/>
        <v>1959</v>
      </c>
      <c r="X27" s="4" t="s">
        <v>34</v>
      </c>
    </row>
    <row r="28" spans="11:24">
      <c r="K28" s="3">
        <v>25</v>
      </c>
      <c r="L28" s="4" t="s">
        <v>74</v>
      </c>
      <c r="M28" s="5" t="s">
        <v>26</v>
      </c>
      <c r="N28" s="4" t="s">
        <v>19</v>
      </c>
      <c r="O28" s="6">
        <f t="shared" ca="1" si="0"/>
        <v>1358</v>
      </c>
      <c r="P28" s="5">
        <v>2</v>
      </c>
      <c r="Q28" s="5" t="s">
        <v>28</v>
      </c>
      <c r="R28" s="5" t="s">
        <v>52</v>
      </c>
      <c r="S28" s="5" t="s">
        <v>29</v>
      </c>
      <c r="T28" s="5" t="s">
        <v>23</v>
      </c>
      <c r="U28" s="6">
        <f t="shared" ca="1" si="1"/>
        <v>67</v>
      </c>
      <c r="V28" s="6">
        <f t="shared" ca="1" si="2"/>
        <v>61</v>
      </c>
      <c r="W28" s="6">
        <f t="shared" ca="1" si="3"/>
        <v>3571</v>
      </c>
      <c r="X28" s="4" t="s">
        <v>39</v>
      </c>
    </row>
    <row r="29" spans="11:24">
      <c r="K29" s="3">
        <v>26</v>
      </c>
      <c r="L29" s="4" t="s">
        <v>75</v>
      </c>
      <c r="M29" s="5" t="s">
        <v>26</v>
      </c>
      <c r="N29" s="4" t="s">
        <v>19</v>
      </c>
      <c r="O29" s="6">
        <f t="shared" ca="1" si="0"/>
        <v>497</v>
      </c>
      <c r="P29" s="5">
        <v>2</v>
      </c>
      <c r="Q29" s="5" t="s">
        <v>33</v>
      </c>
      <c r="R29" s="5" t="s">
        <v>52</v>
      </c>
      <c r="S29" s="5" t="s">
        <v>49</v>
      </c>
      <c r="T29" s="5" t="s">
        <v>23</v>
      </c>
      <c r="U29" s="6">
        <f t="shared" ca="1" si="1"/>
        <v>73</v>
      </c>
      <c r="V29" s="6">
        <f t="shared" ca="1" si="2"/>
        <v>58</v>
      </c>
      <c r="W29" s="6">
        <f t="shared" ca="1" si="3"/>
        <v>7081</v>
      </c>
      <c r="X29" s="4" t="s">
        <v>37</v>
      </c>
    </row>
    <row r="30" spans="11:24">
      <c r="K30" s="3">
        <v>27</v>
      </c>
      <c r="L30" s="4" t="s">
        <v>76</v>
      </c>
      <c r="M30" s="5" t="s">
        <v>26</v>
      </c>
      <c r="N30" s="4" t="s">
        <v>19</v>
      </c>
      <c r="O30" s="6">
        <f t="shared" ca="1" si="0"/>
        <v>1181</v>
      </c>
      <c r="P30" s="5">
        <v>1</v>
      </c>
      <c r="Q30" s="5" t="s">
        <v>60</v>
      </c>
      <c r="R30" s="5" t="s">
        <v>33</v>
      </c>
      <c r="S30" s="5" t="s">
        <v>21</v>
      </c>
      <c r="T30" s="5" t="s">
        <v>23</v>
      </c>
      <c r="U30" s="6">
        <f t="shared" ca="1" si="1"/>
        <v>89</v>
      </c>
      <c r="V30" s="6">
        <f t="shared" ca="1" si="2"/>
        <v>75</v>
      </c>
      <c r="W30" s="6">
        <f t="shared" ca="1" si="3"/>
        <v>7088</v>
      </c>
      <c r="X30" s="4" t="s">
        <v>39</v>
      </c>
    </row>
    <row r="31" spans="11:24">
      <c r="K31" s="3">
        <v>28</v>
      </c>
      <c r="L31" s="4" t="s">
        <v>77</v>
      </c>
      <c r="M31" s="5" t="s">
        <v>26</v>
      </c>
      <c r="N31" s="4" t="s">
        <v>19</v>
      </c>
      <c r="O31" s="6">
        <f t="shared" ca="1" si="0"/>
        <v>967</v>
      </c>
      <c r="P31" s="5">
        <v>1</v>
      </c>
      <c r="Q31" s="5" t="s">
        <v>28</v>
      </c>
      <c r="R31" s="5" t="s">
        <v>48</v>
      </c>
      <c r="S31" s="5" t="s">
        <v>29</v>
      </c>
      <c r="T31" s="5" t="s">
        <v>23</v>
      </c>
      <c r="U31" s="6">
        <f t="shared" ca="1" si="1"/>
        <v>66</v>
      </c>
      <c r="V31" s="6">
        <f t="shared" ca="1" si="2"/>
        <v>152</v>
      </c>
      <c r="W31" s="6">
        <f t="shared" ca="1" si="3"/>
        <v>7115</v>
      </c>
      <c r="X31" s="4" t="s">
        <v>37</v>
      </c>
    </row>
    <row r="32" spans="11:24">
      <c r="K32" s="3">
        <v>29</v>
      </c>
      <c r="L32" s="4" t="s">
        <v>78</v>
      </c>
      <c r="M32" s="5" t="s">
        <v>26</v>
      </c>
      <c r="N32" s="4" t="s">
        <v>27</v>
      </c>
      <c r="O32" s="6">
        <f t="shared" ca="1" si="0"/>
        <v>1009</v>
      </c>
      <c r="P32" s="5">
        <v>2</v>
      </c>
      <c r="Q32" s="5" t="s">
        <v>28</v>
      </c>
      <c r="R32" s="5" t="s">
        <v>21</v>
      </c>
      <c r="S32" s="5" t="s">
        <v>22</v>
      </c>
      <c r="T32" s="5" t="s">
        <v>23</v>
      </c>
      <c r="U32" s="6">
        <f t="shared" ca="1" si="1"/>
        <v>47</v>
      </c>
      <c r="V32" s="6">
        <f t="shared" ca="1" si="2"/>
        <v>81</v>
      </c>
      <c r="W32" s="6">
        <f t="shared" ca="1" si="3"/>
        <v>3678</v>
      </c>
      <c r="X32" s="4" t="s">
        <v>79</v>
      </c>
    </row>
    <row r="33" spans="11:24">
      <c r="K33" s="3">
        <v>30</v>
      </c>
      <c r="L33" s="4" t="s">
        <v>80</v>
      </c>
      <c r="M33" s="5" t="s">
        <v>26</v>
      </c>
      <c r="N33" s="4" t="s">
        <v>27</v>
      </c>
      <c r="O33" s="6">
        <f t="shared" ca="1" si="0"/>
        <v>885</v>
      </c>
      <c r="P33" s="5">
        <v>1</v>
      </c>
      <c r="Q33" s="5" t="s">
        <v>28</v>
      </c>
      <c r="R33" s="5" t="s">
        <v>21</v>
      </c>
      <c r="S33" s="5" t="s">
        <v>29</v>
      </c>
      <c r="T33" s="5" t="s">
        <v>60</v>
      </c>
      <c r="U33" s="6">
        <f t="shared" ca="1" si="1"/>
        <v>15</v>
      </c>
      <c r="V33" s="6">
        <f t="shared" ca="1" si="2"/>
        <v>89</v>
      </c>
      <c r="W33" s="6">
        <f t="shared" ca="1" si="3"/>
        <v>7557</v>
      </c>
      <c r="X33" s="4" t="s">
        <v>30</v>
      </c>
    </row>
    <row r="34" spans="11:24">
      <c r="K34" s="3">
        <v>31</v>
      </c>
      <c r="L34" s="4" t="s">
        <v>81</v>
      </c>
      <c r="M34" s="5" t="s">
        <v>26</v>
      </c>
      <c r="N34" s="4" t="s">
        <v>19</v>
      </c>
      <c r="O34" s="6">
        <f t="shared" ca="1" si="0"/>
        <v>1059</v>
      </c>
      <c r="P34" s="5">
        <v>1</v>
      </c>
      <c r="Q34" s="5" t="s">
        <v>22</v>
      </c>
      <c r="R34" s="5" t="s">
        <v>21</v>
      </c>
      <c r="S34" s="5" t="s">
        <v>49</v>
      </c>
      <c r="T34" s="5" t="s">
        <v>23</v>
      </c>
      <c r="U34" s="6">
        <f t="shared" ca="1" si="1"/>
        <v>81</v>
      </c>
      <c r="V34" s="6">
        <f t="shared" ca="1" si="2"/>
        <v>144</v>
      </c>
      <c r="W34" s="6">
        <f t="shared" ca="1" si="3"/>
        <v>541</v>
      </c>
      <c r="X34" s="4" t="s">
        <v>39</v>
      </c>
    </row>
    <row r="35" spans="11:24">
      <c r="K35" s="3">
        <v>32</v>
      </c>
      <c r="L35" s="4" t="s">
        <v>82</v>
      </c>
      <c r="M35" s="5" t="s">
        <v>26</v>
      </c>
      <c r="N35" s="4" t="s">
        <v>19</v>
      </c>
      <c r="O35" s="6">
        <f t="shared" ca="1" si="0"/>
        <v>831</v>
      </c>
      <c r="P35" s="5">
        <v>2</v>
      </c>
      <c r="Q35" s="5" t="s">
        <v>45</v>
      </c>
      <c r="R35" s="5" t="s">
        <v>28</v>
      </c>
      <c r="S35" s="5" t="s">
        <v>29</v>
      </c>
      <c r="T35" s="5" t="s">
        <v>23</v>
      </c>
      <c r="U35" s="6">
        <f t="shared" ca="1" si="1"/>
        <v>69</v>
      </c>
      <c r="V35" s="6">
        <f t="shared" ca="1" si="2"/>
        <v>120</v>
      </c>
      <c r="W35" s="6">
        <f t="shared" ca="1" si="3"/>
        <v>5711</v>
      </c>
      <c r="X35" s="4" t="s">
        <v>39</v>
      </c>
    </row>
    <row r="36" spans="11:24">
      <c r="K36" s="3">
        <v>33</v>
      </c>
      <c r="L36" s="4" t="s">
        <v>83</v>
      </c>
      <c r="M36" s="5" t="s">
        <v>26</v>
      </c>
      <c r="N36" s="4" t="s">
        <v>27</v>
      </c>
      <c r="O36" s="6">
        <f t="shared" ca="1" si="0"/>
        <v>1143</v>
      </c>
      <c r="P36" s="5">
        <v>2</v>
      </c>
      <c r="Q36" s="5" t="s">
        <v>22</v>
      </c>
      <c r="R36" s="5" t="s">
        <v>60</v>
      </c>
      <c r="S36" s="5" t="s">
        <v>49</v>
      </c>
      <c r="T36" s="5" t="s">
        <v>23</v>
      </c>
      <c r="U36" s="6">
        <f t="shared" ca="1" si="1"/>
        <v>71</v>
      </c>
      <c r="V36" s="6">
        <f t="shared" ca="1" si="2"/>
        <v>119</v>
      </c>
      <c r="W36" s="6">
        <f t="shared" ca="1" si="3"/>
        <v>4186</v>
      </c>
      <c r="X36" s="4" t="s">
        <v>84</v>
      </c>
    </row>
    <row r="37" spans="11:24">
      <c r="K37" s="3">
        <v>34</v>
      </c>
      <c r="L37" s="4" t="s">
        <v>85</v>
      </c>
      <c r="M37" s="5" t="s">
        <v>26</v>
      </c>
      <c r="N37" s="4" t="s">
        <v>19</v>
      </c>
      <c r="O37" s="6">
        <f t="shared" ca="1" si="0"/>
        <v>715</v>
      </c>
      <c r="P37" s="5">
        <v>1</v>
      </c>
      <c r="Q37" s="5" t="s">
        <v>28</v>
      </c>
      <c r="R37" s="5" t="s">
        <v>22</v>
      </c>
      <c r="S37" s="5" t="s">
        <v>29</v>
      </c>
      <c r="T37" s="5" t="s">
        <v>49</v>
      </c>
      <c r="U37" s="6">
        <f t="shared" ca="1" si="1"/>
        <v>14</v>
      </c>
      <c r="V37" s="6">
        <f t="shared" ca="1" si="2"/>
        <v>167</v>
      </c>
      <c r="W37" s="6">
        <f t="shared" ca="1" si="3"/>
        <v>1146</v>
      </c>
      <c r="X37" s="4" t="s">
        <v>39</v>
      </c>
    </row>
    <row r="38" spans="11:24">
      <c r="K38" s="3">
        <v>35</v>
      </c>
      <c r="L38" s="4" t="s">
        <v>86</v>
      </c>
      <c r="M38" s="5" t="s">
        <v>26</v>
      </c>
      <c r="N38" s="4" t="s">
        <v>27</v>
      </c>
      <c r="O38" s="6">
        <f t="shared" ca="1" si="0"/>
        <v>361</v>
      </c>
      <c r="P38" s="5">
        <v>2</v>
      </c>
      <c r="Q38" s="5" t="s">
        <v>28</v>
      </c>
      <c r="R38" s="5" t="s">
        <v>22</v>
      </c>
      <c r="S38" s="5" t="s">
        <v>60</v>
      </c>
      <c r="T38" s="5" t="s">
        <v>52</v>
      </c>
      <c r="U38" s="6">
        <f t="shared" ca="1" si="1"/>
        <v>8</v>
      </c>
      <c r="V38" s="6">
        <f t="shared" ca="1" si="2"/>
        <v>32</v>
      </c>
      <c r="W38" s="6">
        <f t="shared" ca="1" si="3"/>
        <v>7568</v>
      </c>
      <c r="X38" s="4" t="s">
        <v>79</v>
      </c>
    </row>
    <row r="39" spans="11:24">
      <c r="K39" s="3">
        <v>36</v>
      </c>
      <c r="L39" s="4" t="s">
        <v>87</v>
      </c>
      <c r="M39" s="5" t="s">
        <v>26</v>
      </c>
      <c r="N39" s="4" t="s">
        <v>19</v>
      </c>
      <c r="O39" s="6">
        <f t="shared" ca="1" si="0"/>
        <v>1388</v>
      </c>
      <c r="P39" s="5">
        <v>2</v>
      </c>
      <c r="Q39" s="5" t="s">
        <v>28</v>
      </c>
      <c r="R39" s="5" t="s">
        <v>49</v>
      </c>
      <c r="S39" s="5" t="s">
        <v>29</v>
      </c>
      <c r="T39" s="5" t="s">
        <v>52</v>
      </c>
      <c r="U39" s="6">
        <f t="shared" ca="1" si="1"/>
        <v>6</v>
      </c>
      <c r="V39" s="6">
        <f t="shared" ca="1" si="2"/>
        <v>130</v>
      </c>
      <c r="W39" s="6">
        <f t="shared" ca="1" si="3"/>
        <v>6005</v>
      </c>
      <c r="X39" s="4" t="s">
        <v>37</v>
      </c>
    </row>
    <row r="40" spans="11:24">
      <c r="K40" s="3">
        <v>37</v>
      </c>
      <c r="L40" s="4" t="s">
        <v>88</v>
      </c>
      <c r="M40" s="5" t="s">
        <v>26</v>
      </c>
      <c r="N40" s="4" t="s">
        <v>19</v>
      </c>
      <c r="O40" s="6">
        <f t="shared" ca="1" si="0"/>
        <v>556</v>
      </c>
      <c r="P40" s="5">
        <v>2</v>
      </c>
      <c r="Q40" s="5" t="s">
        <v>45</v>
      </c>
      <c r="R40" s="5" t="s">
        <v>48</v>
      </c>
      <c r="S40" s="5" t="s">
        <v>52</v>
      </c>
      <c r="T40" s="5" t="s">
        <v>22</v>
      </c>
      <c r="U40" s="6">
        <f t="shared" ca="1" si="1"/>
        <v>68</v>
      </c>
      <c r="V40" s="6">
        <f t="shared" ca="1" si="2"/>
        <v>29</v>
      </c>
      <c r="W40" s="6">
        <f t="shared" ca="1" si="3"/>
        <v>1077</v>
      </c>
      <c r="X40" s="4" t="s">
        <v>89</v>
      </c>
    </row>
    <row r="41" spans="11:24" ht="15.6" customHeight="1">
      <c r="K41" s="3">
        <v>38</v>
      </c>
      <c r="L41" s="4" t="s">
        <v>90</v>
      </c>
      <c r="M41" s="5" t="s">
        <v>26</v>
      </c>
      <c r="N41" s="4" t="s">
        <v>27</v>
      </c>
      <c r="O41" s="6">
        <f t="shared" ca="1" si="0"/>
        <v>1008</v>
      </c>
      <c r="P41" s="5">
        <v>1</v>
      </c>
      <c r="Q41" s="5" t="s">
        <v>33</v>
      </c>
      <c r="R41" s="5" t="s">
        <v>52</v>
      </c>
      <c r="S41" s="5" t="s">
        <v>60</v>
      </c>
      <c r="T41" s="5" t="s">
        <v>29</v>
      </c>
      <c r="U41" s="6">
        <f t="shared" ca="1" si="1"/>
        <v>19</v>
      </c>
      <c r="V41" s="6">
        <f t="shared" ca="1" si="2"/>
        <v>107</v>
      </c>
      <c r="W41" s="6">
        <f t="shared" ca="1" si="3"/>
        <v>3919</v>
      </c>
      <c r="X41" s="4" t="s">
        <v>79</v>
      </c>
    </row>
    <row r="42" spans="11:24">
      <c r="K42" s="3">
        <v>39</v>
      </c>
      <c r="L42" s="4" t="s">
        <v>91</v>
      </c>
      <c r="M42" s="5" t="s">
        <v>26</v>
      </c>
      <c r="N42" s="4" t="s">
        <v>19</v>
      </c>
      <c r="O42" s="6">
        <f t="shared" ca="1" si="0"/>
        <v>1224</v>
      </c>
      <c r="P42" s="5">
        <v>2</v>
      </c>
      <c r="Q42" s="5" t="s">
        <v>48</v>
      </c>
      <c r="R42" s="5" t="s">
        <v>60</v>
      </c>
      <c r="S42" s="5" t="s">
        <v>52</v>
      </c>
      <c r="T42" s="5" t="s">
        <v>29</v>
      </c>
      <c r="U42" s="6">
        <f t="shared" ca="1" si="1"/>
        <v>81</v>
      </c>
      <c r="V42" s="6">
        <f t="shared" ca="1" si="2"/>
        <v>87</v>
      </c>
      <c r="W42" s="6">
        <f t="shared" ca="1" si="3"/>
        <v>1001</v>
      </c>
      <c r="X42" s="4" t="s">
        <v>39</v>
      </c>
    </row>
    <row r="43" spans="11:24">
      <c r="K43" s="3">
        <v>40</v>
      </c>
      <c r="L43" s="4" t="s">
        <v>92</v>
      </c>
      <c r="M43" s="5" t="s">
        <v>26</v>
      </c>
      <c r="N43" s="4" t="s">
        <v>27</v>
      </c>
      <c r="O43" s="6">
        <f t="shared" ca="1" si="0"/>
        <v>1243</v>
      </c>
      <c r="P43" s="5">
        <v>2</v>
      </c>
      <c r="Q43" s="5" t="s">
        <v>45</v>
      </c>
      <c r="R43" s="5" t="s">
        <v>21</v>
      </c>
      <c r="S43" s="5" t="s">
        <v>60</v>
      </c>
      <c r="T43" s="5" t="s">
        <v>52</v>
      </c>
      <c r="U43" s="6">
        <f t="shared" ca="1" si="1"/>
        <v>43</v>
      </c>
      <c r="V43" s="6">
        <f t="shared" ca="1" si="2"/>
        <v>100</v>
      </c>
      <c r="W43" s="6">
        <f t="shared" ca="1" si="3"/>
        <v>3404</v>
      </c>
      <c r="X43" s="4" t="s">
        <v>30</v>
      </c>
    </row>
    <row r="44" spans="11:24">
      <c r="K44" s="3">
        <v>41</v>
      </c>
      <c r="L44" s="4" t="s">
        <v>93</v>
      </c>
      <c r="M44" s="5" t="s">
        <v>26</v>
      </c>
      <c r="N44" s="4" t="s">
        <v>19</v>
      </c>
      <c r="O44" s="6">
        <f t="shared" ca="1" si="0"/>
        <v>1429</v>
      </c>
      <c r="P44" s="5">
        <v>2</v>
      </c>
      <c r="Q44" s="5" t="s">
        <v>20</v>
      </c>
      <c r="R44" s="5" t="s">
        <v>60</v>
      </c>
      <c r="S44" s="5" t="s">
        <v>49</v>
      </c>
      <c r="T44" s="5" t="s">
        <v>28</v>
      </c>
      <c r="U44" s="6">
        <f t="shared" ca="1" si="1"/>
        <v>51</v>
      </c>
      <c r="V44" s="6">
        <f t="shared" ca="1" si="2"/>
        <v>81</v>
      </c>
      <c r="W44" s="6">
        <f t="shared" ca="1" si="3"/>
        <v>5610</v>
      </c>
      <c r="X44" s="4" t="s">
        <v>94</v>
      </c>
    </row>
    <row r="45" spans="11:24">
      <c r="K45" s="3">
        <v>42</v>
      </c>
      <c r="L45" s="4" t="s">
        <v>95</v>
      </c>
      <c r="M45" s="5" t="s">
        <v>96</v>
      </c>
      <c r="N45" s="4" t="s">
        <v>32</v>
      </c>
      <c r="O45" s="6">
        <f t="shared" ca="1" si="0"/>
        <v>1028</v>
      </c>
      <c r="P45" s="5">
        <v>4</v>
      </c>
      <c r="Q45" s="5" t="s">
        <v>21</v>
      </c>
      <c r="R45" s="5" t="s">
        <v>52</v>
      </c>
      <c r="S45" s="5" t="s">
        <v>49</v>
      </c>
      <c r="T45" s="5" t="s">
        <v>48</v>
      </c>
      <c r="U45" s="6">
        <f t="shared" ca="1" si="1"/>
        <v>73</v>
      </c>
      <c r="V45" s="6">
        <f t="shared" ca="1" si="2"/>
        <v>82</v>
      </c>
      <c r="W45" s="6">
        <f t="shared" ca="1" si="3"/>
        <v>7354</v>
      </c>
      <c r="X45" s="4" t="s">
        <v>97</v>
      </c>
    </row>
    <row r="46" spans="11:24">
      <c r="K46" s="3">
        <v>43</v>
      </c>
      <c r="L46" s="4" t="s">
        <v>98</v>
      </c>
      <c r="M46" s="5" t="s">
        <v>96</v>
      </c>
      <c r="N46" s="4" t="s">
        <v>99</v>
      </c>
      <c r="O46" s="6">
        <f t="shared" ca="1" si="0"/>
        <v>545</v>
      </c>
      <c r="P46" s="5">
        <v>4</v>
      </c>
      <c r="Q46" s="5" t="s">
        <v>21</v>
      </c>
      <c r="R46" s="5" t="s">
        <v>60</v>
      </c>
      <c r="S46" s="5" t="s">
        <v>52</v>
      </c>
      <c r="T46" s="5" t="s">
        <v>48</v>
      </c>
      <c r="U46" s="6">
        <f t="shared" ca="1" si="1"/>
        <v>89</v>
      </c>
      <c r="V46" s="6">
        <f t="shared" ca="1" si="2"/>
        <v>37</v>
      </c>
      <c r="W46" s="6">
        <f t="shared" ca="1" si="3"/>
        <v>5000</v>
      </c>
      <c r="X46" s="4" t="s">
        <v>97</v>
      </c>
    </row>
    <row r="47" spans="11:24">
      <c r="K47" t="s">
        <v>100</v>
      </c>
    </row>
    <row r="52" ht="12.95" customHeight="1"/>
    <row r="60" ht="26.1" customHeight="1"/>
    <row r="63" ht="32.450000000000003" customHeight="1"/>
  </sheetData>
  <mergeCells count="4">
    <mergeCell ref="U2:W2"/>
    <mergeCell ref="Q2:T2"/>
    <mergeCell ref="A1:D1"/>
    <mergeCell ref="K2:P2"/>
  </mergeCells>
  <phoneticPr fontId="0" type="noConversion"/>
  <pageMargins left="0.75" right="0.75" top="1" bottom="1" header="0.5" footer="0.5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00CFA-1339-4397-84B8-3259045C52FF}">
  <dimension ref="A3:C25"/>
  <sheetViews>
    <sheetView workbookViewId="0">
      <selection activeCell="E46" sqref="E46"/>
    </sheetView>
  </sheetViews>
  <sheetFormatPr defaultRowHeight="12.75"/>
  <cols>
    <col min="1" max="1" width="14.7109375" bestFit="1" customWidth="1"/>
    <col min="2" max="2" width="10.42578125" bestFit="1" customWidth="1"/>
    <col min="3" max="3" width="5.5703125" bestFit="1" customWidth="1"/>
  </cols>
  <sheetData>
    <row r="3" spans="1:3">
      <c r="A3" s="7" t="s">
        <v>101</v>
      </c>
    </row>
    <row r="4" spans="1:3">
      <c r="A4" s="7" t="s">
        <v>6</v>
      </c>
      <c r="B4" s="7" t="s">
        <v>8</v>
      </c>
      <c r="C4" t="s">
        <v>102</v>
      </c>
    </row>
    <row r="5" spans="1:3">
      <c r="A5" t="s">
        <v>27</v>
      </c>
      <c r="B5">
        <v>4</v>
      </c>
      <c r="C5">
        <v>1</v>
      </c>
    </row>
    <row r="6" spans="1:3">
      <c r="B6">
        <v>3</v>
      </c>
      <c r="C6">
        <v>1</v>
      </c>
    </row>
    <row r="7" spans="1:3">
      <c r="B7">
        <v>2</v>
      </c>
      <c r="C7">
        <v>5</v>
      </c>
    </row>
    <row r="8" spans="1:3">
      <c r="B8">
        <v>1</v>
      </c>
      <c r="C8">
        <v>3</v>
      </c>
    </row>
    <row r="9" spans="1:3">
      <c r="A9" t="s">
        <v>103</v>
      </c>
      <c r="C9">
        <v>10</v>
      </c>
    </row>
    <row r="10" spans="1:3">
      <c r="A10" t="s">
        <v>19</v>
      </c>
      <c r="B10">
        <v>5</v>
      </c>
      <c r="C10">
        <v>1</v>
      </c>
    </row>
    <row r="11" spans="1:3">
      <c r="B11">
        <v>4</v>
      </c>
      <c r="C11">
        <v>1</v>
      </c>
    </row>
    <row r="12" spans="1:3">
      <c r="B12">
        <v>3</v>
      </c>
      <c r="C12">
        <v>1</v>
      </c>
    </row>
    <row r="13" spans="1:3">
      <c r="B13">
        <v>2</v>
      </c>
      <c r="C13">
        <v>13</v>
      </c>
    </row>
    <row r="14" spans="1:3">
      <c r="B14">
        <v>1</v>
      </c>
      <c r="C14">
        <v>10</v>
      </c>
    </row>
    <row r="15" spans="1:3">
      <c r="B15">
        <v>0</v>
      </c>
      <c r="C15">
        <v>1</v>
      </c>
    </row>
    <row r="16" spans="1:3">
      <c r="A16" t="s">
        <v>104</v>
      </c>
      <c r="C16">
        <v>27</v>
      </c>
    </row>
    <row r="17" spans="1:3">
      <c r="A17" t="s">
        <v>32</v>
      </c>
      <c r="B17">
        <v>4</v>
      </c>
      <c r="C17">
        <v>1</v>
      </c>
    </row>
    <row r="18" spans="1:3">
      <c r="B18">
        <v>3</v>
      </c>
      <c r="C18">
        <v>1</v>
      </c>
    </row>
    <row r="19" spans="1:3">
      <c r="B19">
        <v>2</v>
      </c>
      <c r="C19">
        <v>3</v>
      </c>
    </row>
    <row r="20" spans="1:3">
      <c r="A20" t="s">
        <v>105</v>
      </c>
      <c r="C20">
        <v>5</v>
      </c>
    </row>
    <row r="21" spans="1:3">
      <c r="A21" t="s">
        <v>99</v>
      </c>
      <c r="B21">
        <v>4</v>
      </c>
      <c r="C21">
        <v>1</v>
      </c>
    </row>
    <row r="22" spans="1:3">
      <c r="A22" t="s">
        <v>106</v>
      </c>
      <c r="C22">
        <v>1</v>
      </c>
    </row>
    <row r="23" spans="1:3">
      <c r="A23" t="s">
        <v>107</v>
      </c>
      <c r="B23" t="s">
        <v>107</v>
      </c>
    </row>
    <row r="24" spans="1:3">
      <c r="A24" t="s">
        <v>108</v>
      </c>
    </row>
    <row r="25" spans="1:3">
      <c r="A25" t="s">
        <v>109</v>
      </c>
      <c r="C25">
        <v>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E9867-800C-4197-BEC7-B03AB2F1CFCD}">
  <dimension ref="A1:F12"/>
  <sheetViews>
    <sheetView workbookViewId="0">
      <selection activeCell="B5" sqref="B5"/>
    </sheetView>
  </sheetViews>
  <sheetFormatPr defaultRowHeight="12.75"/>
  <cols>
    <col min="1" max="1" width="21" bestFit="1" customWidth="1"/>
    <col min="2" max="2" width="5.5703125" bestFit="1" customWidth="1"/>
    <col min="5" max="5" width="17.5703125" bestFit="1" customWidth="1"/>
    <col min="6" max="6" width="16.140625" bestFit="1" customWidth="1"/>
  </cols>
  <sheetData>
    <row r="1" spans="1:6">
      <c r="E1" s="7" t="s">
        <v>5</v>
      </c>
      <c r="F1" t="s">
        <v>110</v>
      </c>
    </row>
    <row r="3" spans="1:6">
      <c r="A3" s="7" t="s">
        <v>111</v>
      </c>
      <c r="E3" s="7" t="s">
        <v>112</v>
      </c>
    </row>
    <row r="4" spans="1:6">
      <c r="A4" s="7" t="s">
        <v>5</v>
      </c>
      <c r="B4" s="8" t="s">
        <v>102</v>
      </c>
      <c r="E4" s="7" t="s">
        <v>4</v>
      </c>
      <c r="F4" t="s">
        <v>102</v>
      </c>
    </row>
    <row r="5" spans="1:6">
      <c r="A5" t="s">
        <v>57</v>
      </c>
      <c r="B5" s="8">
        <v>1440</v>
      </c>
      <c r="E5" t="s">
        <v>40</v>
      </c>
      <c r="F5">
        <v>702</v>
      </c>
    </row>
    <row r="6" spans="1:6">
      <c r="A6" t="s">
        <v>44</v>
      </c>
      <c r="B6" s="8">
        <v>1180</v>
      </c>
      <c r="E6" t="s">
        <v>54</v>
      </c>
      <c r="F6">
        <v>483</v>
      </c>
    </row>
    <row r="7" spans="1:6">
      <c r="A7" t="s">
        <v>96</v>
      </c>
      <c r="B7" s="8">
        <v>1024</v>
      </c>
      <c r="E7" t="s">
        <v>56</v>
      </c>
      <c r="F7">
        <v>1440</v>
      </c>
    </row>
    <row r="8" spans="1:6">
      <c r="A8" t="s">
        <v>26</v>
      </c>
      <c r="B8" s="8">
        <v>958.55882352941171</v>
      </c>
      <c r="E8" t="s">
        <v>68</v>
      </c>
      <c r="F8">
        <v>1120</v>
      </c>
    </row>
    <row r="9" spans="1:6">
      <c r="A9" t="s">
        <v>18</v>
      </c>
      <c r="B9" s="8">
        <v>878.5</v>
      </c>
      <c r="E9" t="s">
        <v>95</v>
      </c>
      <c r="F9">
        <v>1092</v>
      </c>
    </row>
    <row r="10" spans="1:6">
      <c r="A10" t="s">
        <v>41</v>
      </c>
      <c r="B10" s="8">
        <v>768.33333333333337</v>
      </c>
      <c r="E10" t="s">
        <v>98</v>
      </c>
      <c r="F10">
        <v>956</v>
      </c>
    </row>
    <row r="11" spans="1:6">
      <c r="A11" t="s">
        <v>107</v>
      </c>
      <c r="B11" s="8"/>
      <c r="E11" t="s">
        <v>109</v>
      </c>
      <c r="F11">
        <v>5793</v>
      </c>
    </row>
    <row r="12" spans="1:6">
      <c r="A12" t="s">
        <v>109</v>
      </c>
      <c r="B12" s="8">
        <v>960.95348837209303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D0FEB-5208-46D9-850C-39846B394694}">
  <dimension ref="A3:C10"/>
  <sheetViews>
    <sheetView workbookViewId="0">
      <selection activeCell="B4" sqref="B4"/>
    </sheetView>
  </sheetViews>
  <sheetFormatPr defaultRowHeight="12.75"/>
  <cols>
    <col min="1" max="1" width="14.7109375" bestFit="1" customWidth="1"/>
    <col min="2" max="2" width="16.5703125" bestFit="1" customWidth="1"/>
    <col min="3" max="3" width="17.7109375" bestFit="1" customWidth="1"/>
  </cols>
  <sheetData>
    <row r="3" spans="1:3">
      <c r="B3" s="7" t="s">
        <v>113</v>
      </c>
    </row>
    <row r="4" spans="1:3">
      <c r="A4" s="7" t="s">
        <v>6</v>
      </c>
      <c r="B4" t="s">
        <v>114</v>
      </c>
      <c r="C4" t="s">
        <v>115</v>
      </c>
    </row>
    <row r="5" spans="1:3">
      <c r="A5" t="s">
        <v>27</v>
      </c>
      <c r="B5">
        <v>365</v>
      </c>
      <c r="C5" s="9">
        <v>0.1983695652173913</v>
      </c>
    </row>
    <row r="6" spans="1:3">
      <c r="A6" t="s">
        <v>19</v>
      </c>
      <c r="B6">
        <v>1289</v>
      </c>
      <c r="C6" s="9">
        <v>0.7005434782608696</v>
      </c>
    </row>
    <row r="7" spans="1:3">
      <c r="A7" t="s">
        <v>32</v>
      </c>
      <c r="B7">
        <v>174</v>
      </c>
      <c r="C7" s="9">
        <v>9.4565217391304343E-2</v>
      </c>
    </row>
    <row r="8" spans="1:3">
      <c r="A8" t="s">
        <v>99</v>
      </c>
      <c r="B8">
        <v>12</v>
      </c>
      <c r="C8" s="9">
        <v>6.5217391304347823E-3</v>
      </c>
    </row>
    <row r="9" spans="1:3">
      <c r="A9" t="s">
        <v>107</v>
      </c>
      <c r="C9" s="9">
        <v>0</v>
      </c>
    </row>
    <row r="10" spans="1:3">
      <c r="A10" t="s">
        <v>109</v>
      </c>
      <c r="B10">
        <v>1840</v>
      </c>
      <c r="C10" s="9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5EED1-4E77-4CB2-BDE2-19DF2D77759F}">
  <dimension ref="A1:B13"/>
  <sheetViews>
    <sheetView workbookViewId="0">
      <selection activeCell="C4" sqref="C4"/>
    </sheetView>
  </sheetViews>
  <sheetFormatPr defaultRowHeight="12.75"/>
  <cols>
    <col min="1" max="1" width="17.5703125" bestFit="1" customWidth="1"/>
    <col min="2" max="2" width="13" bestFit="1" customWidth="1"/>
  </cols>
  <sheetData>
    <row r="1" spans="1:2">
      <c r="A1" s="7" t="s">
        <v>16</v>
      </c>
      <c r="B1" t="s">
        <v>39</v>
      </c>
    </row>
    <row r="2" spans="1:2">
      <c r="A2" s="7" t="s">
        <v>9</v>
      </c>
      <c r="B2" t="s">
        <v>28</v>
      </c>
    </row>
    <row r="4" spans="1:2">
      <c r="A4" s="7" t="s">
        <v>112</v>
      </c>
    </row>
    <row r="5" spans="1:2">
      <c r="A5" s="7" t="s">
        <v>4</v>
      </c>
      <c r="B5" t="s">
        <v>102</v>
      </c>
    </row>
    <row r="6" spans="1:2">
      <c r="A6" t="s">
        <v>85</v>
      </c>
      <c r="B6">
        <v>1368</v>
      </c>
    </row>
    <row r="7" spans="1:2">
      <c r="A7" t="s">
        <v>66</v>
      </c>
      <c r="B7">
        <v>1324</v>
      </c>
    </row>
    <row r="8" spans="1:2">
      <c r="A8" t="s">
        <v>74</v>
      </c>
      <c r="B8">
        <v>1010</v>
      </c>
    </row>
    <row r="9" spans="1:2">
      <c r="A9" t="s">
        <v>59</v>
      </c>
      <c r="B9">
        <v>977</v>
      </c>
    </row>
    <row r="10" spans="1:2">
      <c r="A10" t="s">
        <v>50</v>
      </c>
      <c r="B10">
        <v>889</v>
      </c>
    </row>
    <row r="11" spans="1:2">
      <c r="A11" t="s">
        <v>72</v>
      </c>
      <c r="B11">
        <v>821</v>
      </c>
    </row>
    <row r="12" spans="1:2">
      <c r="A12" t="s">
        <v>65</v>
      </c>
      <c r="B12">
        <v>583</v>
      </c>
    </row>
    <row r="13" spans="1:2">
      <c r="A13" t="s">
        <v>109</v>
      </c>
      <c r="B13">
        <v>6972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60B07-89D7-4FDA-8F2C-4D798341F450}">
  <dimension ref="A3:C18"/>
  <sheetViews>
    <sheetView tabSelected="1" workbookViewId="0">
      <selection activeCell="E5" sqref="E5"/>
    </sheetView>
  </sheetViews>
  <sheetFormatPr defaultRowHeight="12.75"/>
  <cols>
    <col min="1" max="2" width="14.7109375" bestFit="1" customWidth="1"/>
    <col min="3" max="3" width="5.5703125" bestFit="1" customWidth="1"/>
  </cols>
  <sheetData>
    <row r="3" spans="1:3">
      <c r="A3" s="7" t="s">
        <v>101</v>
      </c>
    </row>
    <row r="4" spans="1:3">
      <c r="A4" s="7" t="s">
        <v>7</v>
      </c>
      <c r="B4" s="7" t="s">
        <v>6</v>
      </c>
      <c r="C4" t="s">
        <v>102</v>
      </c>
    </row>
    <row r="5" spans="1:3">
      <c r="A5" t="s">
        <v>116</v>
      </c>
      <c r="B5" t="s">
        <v>27</v>
      </c>
      <c r="C5">
        <v>1</v>
      </c>
    </row>
    <row r="6" spans="1:3">
      <c r="B6" t="s">
        <v>19</v>
      </c>
      <c r="C6">
        <v>2</v>
      </c>
    </row>
    <row r="7" spans="1:3">
      <c r="B7" t="s">
        <v>107</v>
      </c>
      <c r="C7">
        <v>0</v>
      </c>
    </row>
    <row r="8" spans="1:3">
      <c r="A8" t="s">
        <v>117</v>
      </c>
      <c r="C8">
        <v>3</v>
      </c>
    </row>
    <row r="9" spans="1:3">
      <c r="A9" t="s">
        <v>118</v>
      </c>
      <c r="B9" t="s">
        <v>27</v>
      </c>
      <c r="C9">
        <v>4</v>
      </c>
    </row>
    <row r="10" spans="1:3">
      <c r="B10" t="s">
        <v>19</v>
      </c>
      <c r="C10">
        <v>12</v>
      </c>
    </row>
    <row r="11" spans="1:3">
      <c r="B11" t="s">
        <v>32</v>
      </c>
      <c r="C11">
        <v>1</v>
      </c>
    </row>
    <row r="12" spans="1:3">
      <c r="B12" t="s">
        <v>99</v>
      </c>
      <c r="C12">
        <v>1</v>
      </c>
    </row>
    <row r="13" spans="1:3">
      <c r="A13" t="s">
        <v>119</v>
      </c>
      <c r="C13">
        <v>18</v>
      </c>
    </row>
    <row r="14" spans="1:3">
      <c r="A14" t="s">
        <v>120</v>
      </c>
      <c r="B14" t="s">
        <v>27</v>
      </c>
      <c r="C14">
        <v>5</v>
      </c>
    </row>
    <row r="15" spans="1:3">
      <c r="B15" t="s">
        <v>19</v>
      </c>
      <c r="C15">
        <v>13</v>
      </c>
    </row>
    <row r="16" spans="1:3">
      <c r="B16" t="s">
        <v>32</v>
      </c>
      <c r="C16">
        <v>4</v>
      </c>
    </row>
    <row r="17" spans="1:3">
      <c r="A17" t="s">
        <v>121</v>
      </c>
      <c r="C17">
        <v>22</v>
      </c>
    </row>
    <row r="18" spans="1:3">
      <c r="A18" t="s">
        <v>109</v>
      </c>
      <c r="C18">
        <v>43</v>
      </c>
    </row>
  </sheetData>
  <pageMargins left="0.7" right="0.7" top="0.75" bottom="0.75" header="0.3" footer="0.3"/>
  <pageSetup paperSize="9"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2CF8F-F5C6-46D3-9155-C33E7A9CECA3}">
  <dimension ref="A1:E9"/>
  <sheetViews>
    <sheetView workbookViewId="0">
      <selection activeCell="F4" sqref="F4"/>
    </sheetView>
  </sheetViews>
  <sheetFormatPr defaultRowHeight="12.75"/>
  <cols>
    <col min="1" max="1" width="14.7109375" bestFit="1" customWidth="1"/>
    <col min="2" max="2" width="16.140625" bestFit="1" customWidth="1"/>
    <col min="3" max="3" width="15.5703125" bestFit="1" customWidth="1"/>
    <col min="4" max="4" width="16.5703125" bestFit="1" customWidth="1"/>
    <col min="5" max="5" width="10.42578125" bestFit="1" customWidth="1"/>
  </cols>
  <sheetData>
    <row r="1" spans="1:5">
      <c r="A1" s="7" t="s">
        <v>8</v>
      </c>
      <c r="B1" t="s">
        <v>110</v>
      </c>
    </row>
    <row r="3" spans="1:5">
      <c r="B3" s="7" t="s">
        <v>113</v>
      </c>
    </row>
    <row r="4" spans="1:5">
      <c r="A4" s="7" t="s">
        <v>6</v>
      </c>
      <c r="B4" t="s">
        <v>122</v>
      </c>
      <c r="C4" t="s">
        <v>123</v>
      </c>
      <c r="D4" t="s">
        <v>114</v>
      </c>
      <c r="E4" t="s">
        <v>124</v>
      </c>
    </row>
    <row r="5" spans="1:5">
      <c r="A5" t="s">
        <v>19</v>
      </c>
      <c r="B5">
        <v>9452</v>
      </c>
      <c r="C5">
        <v>205</v>
      </c>
      <c r="D5">
        <v>132</v>
      </c>
      <c r="E5">
        <v>9789</v>
      </c>
    </row>
    <row r="6" spans="1:5">
      <c r="A6" t="s">
        <v>32</v>
      </c>
      <c r="B6">
        <v>5988</v>
      </c>
      <c r="C6">
        <v>100</v>
      </c>
      <c r="D6">
        <v>83</v>
      </c>
      <c r="E6">
        <v>6171</v>
      </c>
    </row>
    <row r="7" spans="1:5">
      <c r="A7" t="s">
        <v>27</v>
      </c>
      <c r="B7">
        <v>5029</v>
      </c>
      <c r="C7">
        <v>22</v>
      </c>
      <c r="D7">
        <v>12</v>
      </c>
      <c r="E7">
        <v>5063</v>
      </c>
    </row>
    <row r="8" spans="1:5">
      <c r="A8" t="s">
        <v>99</v>
      </c>
      <c r="B8">
        <v>3695</v>
      </c>
      <c r="C8">
        <v>66</v>
      </c>
      <c r="D8">
        <v>12</v>
      </c>
      <c r="E8">
        <v>3773</v>
      </c>
    </row>
    <row r="9" spans="1:5">
      <c r="A9" t="s">
        <v>109</v>
      </c>
      <c r="B9">
        <v>24164</v>
      </c>
      <c r="C9">
        <v>393</v>
      </c>
      <c r="D9">
        <v>239</v>
      </c>
      <c r="E9">
        <v>24796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ferenceId xmlns="2f06659a-0780-4cde-a4bd-bb16fdc554af" xsi:nil="true"/>
    <lcf76f155ced4ddcb4097134ff3c332f xmlns="2f06659a-0780-4cde-a4bd-bb16fdc554af">
      <Terms xmlns="http://schemas.microsoft.com/office/infopath/2007/PartnerControls"/>
    </lcf76f155ced4ddcb4097134ff3c332f>
    <TaxCatchAll xmlns="7cdb2bae-3d39-4a93-8f70-de7c9736cb6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EE0C62F3663054786C1CB1663A34104" ma:contentTypeVersion="12" ma:contentTypeDescription="Create a new document." ma:contentTypeScope="" ma:versionID="90d2f7901ec59a5502c21a7866a5f22b">
  <xsd:schema xmlns:xsd="http://www.w3.org/2001/XMLSchema" xmlns:xs="http://www.w3.org/2001/XMLSchema" xmlns:p="http://schemas.microsoft.com/office/2006/metadata/properties" xmlns:ns2="2f06659a-0780-4cde-a4bd-bb16fdc554af" xmlns:ns3="7cdb2bae-3d39-4a93-8f70-de7c9736cb6d" targetNamespace="http://schemas.microsoft.com/office/2006/metadata/properties" ma:root="true" ma:fieldsID="38684f9ea256aaaa4538d918fc5bba44" ns2:_="" ns3:_="">
    <xsd:import namespace="2f06659a-0780-4cde-a4bd-bb16fdc554af"/>
    <xsd:import namespace="7cdb2bae-3d39-4a93-8f70-de7c9736cb6d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f06659a-0780-4cde-a4bd-bb16fdc554af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6acc8a4f-7760-4777-b4cb-e58fd8606a5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cdb2bae-3d39-4a93-8f70-de7c9736cb6d" elementFormDefault="qualified">
    <xsd:import namespace="http://schemas.microsoft.com/office/2006/documentManagement/types"/>
    <xsd:import namespace="http://schemas.microsoft.com/office/infopath/2007/PartnerControls"/>
    <xsd:element name="TaxCatchAll" ma:index="15" nillable="true" ma:displayName="Taxonomy Catch All Column" ma:hidden="true" ma:list="{a6b1e032-68fa-42f8-acaf-8ef146330d6a}" ma:internalName="TaxCatchAll" ma:showField="CatchAllData" ma:web="7cdb2bae-3d39-4a93-8f70-de7c9736cb6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66EDDD2-1980-4FB1-B1D5-E728335EA407}"/>
</file>

<file path=customXml/itemProps2.xml><?xml version="1.0" encoding="utf-8"?>
<ds:datastoreItem xmlns:ds="http://schemas.openxmlformats.org/officeDocument/2006/customXml" ds:itemID="{AFC3561C-C594-4AE5-86A9-D64AAD5C9A19}"/>
</file>

<file path=customXml/itemProps3.xml><?xml version="1.0" encoding="utf-8"?>
<ds:datastoreItem xmlns:ds="http://schemas.openxmlformats.org/officeDocument/2006/customXml" ds:itemID="{B6F08A74-CB07-41D4-B449-A91A8698BC1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ZST w Mikołowie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OB s.2. Tabela przestawna - ćwiczenia</dc:title>
  <dc:subject/>
  <dc:creator>Arkadiusz Kruczek</dc:creator>
  <cp:keywords/>
  <dc:description/>
  <cp:lastModifiedBy>Michal Zabicki</cp:lastModifiedBy>
  <cp:revision/>
  <dcterms:created xsi:type="dcterms:W3CDTF">2004-04-07T08:33:47Z</dcterms:created>
  <dcterms:modified xsi:type="dcterms:W3CDTF">2024-12-04T16:52:39Z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0x0101005EE0C62F3663054786C1CB1663A34104</vt:lpwstr>
  </property>
  <property fmtid="{D5CDD505-2E9C-101B-9397-08002B2CF9AE}" pid="3" name="Order">
    <vt:r8>3900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ExtendedDescription">
    <vt:lpwstr/>
  </property>
  <property fmtid="{D5CDD505-2E9C-101B-9397-08002B2CF9AE}" pid="7" name="TriggerFlowInfo">
    <vt:lpwstr/>
  </property>
  <property fmtid="{D5CDD505-2E9C-101B-9397-08002B2CF9AE}" pid="8" name="_SourceUrl">
    <vt:lpwstr/>
  </property>
  <property fmtid="{D5CDD505-2E9C-101B-9397-08002B2CF9AE}" pid="9" name="_SharedFileIndex">
    <vt:lpwstr/>
  </property>
  <property fmtid="{D5CDD505-2E9C-101B-9397-08002B2CF9AE}" pid="10" name="ComplianceAssetId">
    <vt:lpwstr/>
  </property>
  <property fmtid="{D5CDD505-2E9C-101B-9397-08002B2CF9AE}" pid="11" name="TemplateUrl">
    <vt:lpwstr/>
  </property>
  <property fmtid="{D5CDD505-2E9C-101B-9397-08002B2CF9AE}" pid="12" name="MediaServiceImageTags">
    <vt:lpwstr/>
  </property>
</Properties>
</file>