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22\"/>
    </mc:Choice>
  </mc:AlternateContent>
  <bookViews>
    <workbookView xWindow="0" yWindow="0" windowWidth="13005" windowHeight="5640" activeTab="1"/>
  </bookViews>
  <sheets>
    <sheet name="Лист1" sheetId="1" r:id="rId1"/>
    <sheet name="Лист2" sheetId="2" r:id="rId2"/>
  </sheets>
  <definedNames>
    <definedName name="_xlchart.v1.0" hidden="1">Лист2!$M$21:$S$21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7" i="2" l="1"/>
  <c r="B8" i="2"/>
  <c r="B11" i="2"/>
  <c r="B2" i="2" l="1"/>
  <c r="B5" i="2" l="1"/>
  <c r="E24" i="1" l="1"/>
  <c r="D24" i="1"/>
  <c r="C24" i="1"/>
  <c r="B24" i="1"/>
  <c r="B16" i="1" l="1"/>
  <c r="B14" i="1"/>
  <c r="E23" i="1" l="1"/>
  <c r="D23" i="1"/>
  <c r="C23" i="1"/>
  <c r="B23" i="1"/>
  <c r="A23" i="1"/>
  <c r="O9" i="1"/>
  <c r="C9" i="1"/>
  <c r="D9" i="1"/>
  <c r="E9" i="1"/>
  <c r="F9" i="1"/>
  <c r="G9" i="1"/>
  <c r="H9" i="1"/>
  <c r="I9" i="1"/>
  <c r="J9" i="1"/>
  <c r="K9" i="1"/>
  <c r="L9" i="1"/>
  <c r="M9" i="1"/>
  <c r="N9" i="1"/>
  <c r="P9" i="1"/>
  <c r="Q9" i="1"/>
  <c r="R9" i="1"/>
  <c r="S9" i="1"/>
  <c r="T9" i="1"/>
  <c r="U9" i="1"/>
  <c r="V9" i="1"/>
  <c r="W9" i="1"/>
  <c r="B9" i="1"/>
  <c r="A9" i="1"/>
</calcChain>
</file>

<file path=xl/sharedStrings.xml><?xml version="1.0" encoding="utf-8"?>
<sst xmlns="http://schemas.openxmlformats.org/spreadsheetml/2006/main" count="40" uniqueCount="34">
  <si>
    <t>Xmin</t>
  </si>
  <si>
    <t>Xmax</t>
  </si>
  <si>
    <t>Размах</t>
  </si>
  <si>
    <t>k</t>
  </si>
  <si>
    <t>h</t>
  </si>
  <si>
    <t>[16,7:20,42]</t>
  </si>
  <si>
    <t>[20,42:24,14]</t>
  </si>
  <si>
    <t>[24,14:27,86]</t>
  </si>
  <si>
    <t>[27,86:31,58]</t>
  </si>
  <si>
    <t>[31,58:35,3]</t>
  </si>
  <si>
    <t>Xi</t>
  </si>
  <si>
    <t>Ni</t>
  </si>
  <si>
    <t>Wi</t>
  </si>
  <si>
    <t>Вариационнный ряд</t>
  </si>
  <si>
    <t xml:space="preserve">Частотный ряд </t>
  </si>
  <si>
    <t>Интервальный ряд</t>
  </si>
  <si>
    <t>Дискретный вариационный ряд</t>
  </si>
  <si>
    <t>Wn</t>
  </si>
  <si>
    <t>мода(Mo)</t>
  </si>
  <si>
    <t>медиана(Me)</t>
  </si>
  <si>
    <t>размах</t>
  </si>
  <si>
    <t>коэффициент вариации(V)</t>
  </si>
  <si>
    <t>абсолютное отклонение(0)</t>
  </si>
  <si>
    <t>сумма xi</t>
  </si>
  <si>
    <t>Q(x)</t>
  </si>
  <si>
    <t>выборочное среднее(Mx)</t>
  </si>
  <si>
    <t>дисперсия(Dx)</t>
  </si>
  <si>
    <t>M(x)</t>
  </si>
  <si>
    <t>точное</t>
  </si>
  <si>
    <t>грубое</t>
  </si>
  <si>
    <t>(22,973&lt;a&lt;25,727)</t>
  </si>
  <si>
    <t>(22,197&lt;a&lt;26,503)</t>
  </si>
  <si>
    <t>(22,714&lt;a&lt;25,986)</t>
  </si>
  <si>
    <t>отклонение стандартное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</si>
</sst>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 applyBorder="1"/>
    <xf numFmtId="2" fontId="0" fillId="0" borderId="0" xfId="0" applyNumberFormat="1"/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430446194225728E-2"/>
          <c:y val="0.14393518518518519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Лист1!$A$7:$W$7</c:f>
              <c:numCache>
                <c:formatCode>General</c:formatCode>
                <c:ptCount val="23"/>
                <c:pt idx="0">
                  <c:v>16.7</c:v>
                </c:pt>
                <c:pt idx="1">
                  <c:v>17.899999999999999</c:v>
                </c:pt>
                <c:pt idx="2">
                  <c:v>19</c:v>
                </c:pt>
                <c:pt idx="3" formatCode="0.0">
                  <c:v>19.5</c:v>
                </c:pt>
                <c:pt idx="4">
                  <c:v>19.899999999999999</c:v>
                </c:pt>
                <c:pt idx="5">
                  <c:v>20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20.5</c:v>
                </c:pt>
                <c:pt idx="9">
                  <c:v>23</c:v>
                </c:pt>
                <c:pt idx="10">
                  <c:v>23.2</c:v>
                </c:pt>
                <c:pt idx="11">
                  <c:v>23.6</c:v>
                </c:pt>
                <c:pt idx="12">
                  <c:v>24</c:v>
                </c:pt>
                <c:pt idx="13">
                  <c:v>24.2</c:v>
                </c:pt>
                <c:pt idx="14">
                  <c:v>25</c:v>
                </c:pt>
                <c:pt idx="15">
                  <c:v>26.3</c:v>
                </c:pt>
                <c:pt idx="16">
                  <c:v>28</c:v>
                </c:pt>
                <c:pt idx="17">
                  <c:v>28.2</c:v>
                </c:pt>
                <c:pt idx="18">
                  <c:v>29.3</c:v>
                </c:pt>
                <c:pt idx="19">
                  <c:v>30.5</c:v>
                </c:pt>
                <c:pt idx="20">
                  <c:v>31.4</c:v>
                </c:pt>
                <c:pt idx="21">
                  <c:v>33.5</c:v>
                </c:pt>
                <c:pt idx="22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9-48B3-B0D0-233560B54C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Лист1!$A$8:$W$8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9-48B3-B0D0-233560B5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276656"/>
        <c:axId val="1657274992"/>
      </c:lineChart>
      <c:catAx>
        <c:axId val="165727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274992"/>
        <c:crosses val="autoZero"/>
        <c:auto val="1"/>
        <c:lblAlgn val="ctr"/>
        <c:lblOffset val="100"/>
        <c:noMultiLvlLbl val="0"/>
      </c:catAx>
      <c:valAx>
        <c:axId val="16572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2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Лист1!$A$21:$E$21</c:f>
              <c:numCache>
                <c:formatCode>General</c:formatCode>
                <c:ptCount val="5"/>
                <c:pt idx="0">
                  <c:v>18.559999999999999</c:v>
                </c:pt>
                <c:pt idx="1">
                  <c:v>22.28</c:v>
                </c:pt>
                <c:pt idx="2">
                  <c:v>26</c:v>
                </c:pt>
                <c:pt idx="3">
                  <c:v>29.72</c:v>
                </c:pt>
                <c:pt idx="4">
                  <c:v>33.44</c:v>
                </c:pt>
              </c:numCache>
            </c:numRef>
          </c:cat>
          <c:val>
            <c:numRef>
              <c:f>Лист1!$A$22:$E$22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5-42F1-BDA9-A4245068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158464"/>
        <c:axId val="1660158880"/>
      </c:barChart>
      <c:catAx>
        <c:axId val="16601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158880"/>
        <c:crosses val="autoZero"/>
        <c:auto val="1"/>
        <c:lblAlgn val="ctr"/>
        <c:lblOffset val="100"/>
        <c:noMultiLvlLbl val="0"/>
      </c:catAx>
      <c:valAx>
        <c:axId val="16601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1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Лист2!$M$21:$R$21</c:f>
              <c:numCache>
                <c:formatCode>General</c:formatCode>
                <c:ptCount val="6"/>
                <c:pt idx="0">
                  <c:v>22.713999999999999</c:v>
                </c:pt>
                <c:pt idx="1">
                  <c:v>25.986000000000001</c:v>
                </c:pt>
                <c:pt idx="2">
                  <c:v>22.972999999999999</c:v>
                </c:pt>
                <c:pt idx="3">
                  <c:v>25.727</c:v>
                </c:pt>
                <c:pt idx="4">
                  <c:v>22.196999999999999</c:v>
                </c:pt>
                <c:pt idx="5">
                  <c:v>26.503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E-479B-96DE-D9816FB36A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Лист2!$M$22:$R$22</c:f>
              <c:numCache>
                <c:formatCode>General</c:formatCode>
                <c:ptCount val="6"/>
                <c:pt idx="3">
                  <c:v>24.35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E-479B-96DE-D9816FB3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77920"/>
        <c:axId val="448176608"/>
      </c:lineChart>
      <c:catAx>
        <c:axId val="4481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176608"/>
        <c:crosses val="autoZero"/>
        <c:auto val="1"/>
        <c:lblAlgn val="ctr"/>
        <c:lblOffset val="100"/>
        <c:noMultiLvlLbl val="0"/>
      </c:catAx>
      <c:valAx>
        <c:axId val="448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1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3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19050</xdr:rowOff>
    </xdr:from>
    <xdr:to>
      <xdr:col>6</xdr:col>
      <xdr:colOff>171450</xdr:colOff>
      <xdr:row>39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25</xdr:row>
      <xdr:rowOff>38100</xdr:rowOff>
    </xdr:from>
    <xdr:to>
      <xdr:col>14</xdr:col>
      <xdr:colOff>133350</xdr:colOff>
      <xdr:row>39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47625</xdr:colOff>
      <xdr:row>39</xdr:row>
      <xdr:rowOff>142875</xdr:rowOff>
    </xdr:from>
    <xdr:to>
      <xdr:col>7</xdr:col>
      <xdr:colOff>323850</xdr:colOff>
      <xdr:row>57</xdr:row>
      <xdr:rowOff>36830</xdr:rowOff>
    </xdr:to>
    <xdr:pic>
      <xdr:nvPicPr>
        <xdr:cNvPr id="4" name="Рисунок 3" descr="https://sun9-east.userapi.com/sun9-20/s/v1/ig2/whWVHDukCh7LP6hBdFpX2mljiwPkYfkZ7vjhY9HICjGd2boSoaI3GHFijJhvrBVN1JbdCiUlWzY_kZl1JiwYt0lH.jpg?size=810x1080&amp;quality=95&amp;type=album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53" t="8539" r="2009" b="45883"/>
        <a:stretch/>
      </xdr:blipFill>
      <xdr:spPr bwMode="auto">
        <a:xfrm>
          <a:off x="47625" y="7572375"/>
          <a:ext cx="5305425" cy="33229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17</xdr:row>
      <xdr:rowOff>180974</xdr:rowOff>
    </xdr:from>
    <xdr:to>
      <xdr:col>10</xdr:col>
      <xdr:colOff>33337</xdr:colOff>
      <xdr:row>43</xdr:row>
      <xdr:rowOff>123823</xdr:rowOff>
    </xdr:to>
    <xdr:pic>
      <xdr:nvPicPr>
        <xdr:cNvPr id="2" name="Рисунок 1" descr="https://sun9-east.userapi.com/sun9-60/s/v1/ig2/al2mkEK-O6IhTOzOMrQgwnQcZ9wY4x3BuHimBPEViT4tE_pj3rs_BXa4W0a0NpDDNg3h2B-eWuSqUgaUbp776MKo.jpg?size=1200x1600&amp;quality=95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6" y="3419474"/>
          <a:ext cx="3671886" cy="4895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361950</xdr:colOff>
      <xdr:row>22</xdr:row>
      <xdr:rowOff>180975</xdr:rowOff>
    </xdr:from>
    <xdr:to>
      <xdr:col>3</xdr:col>
      <xdr:colOff>762000</xdr:colOff>
      <xdr:row>37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1200150</xdr:colOff>
      <xdr:row>44</xdr:row>
      <xdr:rowOff>111127</xdr:rowOff>
    </xdr:from>
    <xdr:to>
      <xdr:col>10</xdr:col>
      <xdr:colOff>28574</xdr:colOff>
      <xdr:row>70</xdr:row>
      <xdr:rowOff>85725</xdr:rowOff>
    </xdr:to>
    <xdr:pic>
      <xdr:nvPicPr>
        <xdr:cNvPr id="7" name="Рисунок 6" descr="https://sun9-north.userapi.com/sun9-84/s/v1/ig2/5_VYSt3Ht7KPtv6uDlm0JRJX20IYm0KO1XsHSv3OmVgyGNd0z4s3-bJZ1HpmSNGHL--zC_4XJiGQGSMt6LlwuXrX.jpg?size=810x1080&amp;quality=95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8493127"/>
          <a:ext cx="3695699" cy="4927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A4" workbookViewId="0">
      <selection activeCell="A21" sqref="A21"/>
    </sheetView>
  </sheetViews>
  <sheetFormatPr defaultRowHeight="15" x14ac:dyDescent="0.25"/>
  <cols>
    <col min="1" max="1" width="10.7109375" customWidth="1"/>
    <col min="2" max="2" width="11.85546875" customWidth="1"/>
    <col min="3" max="3" width="12" customWidth="1"/>
    <col min="4" max="4" width="11.85546875" customWidth="1"/>
    <col min="5" max="5" width="10.7109375" customWidth="1"/>
  </cols>
  <sheetData>
    <row r="1" spans="1:24" x14ac:dyDescent="0.2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x14ac:dyDescent="0.25">
      <c r="A2">
        <v>16.7</v>
      </c>
      <c r="B2">
        <v>17.899999999999999</v>
      </c>
      <c r="C2">
        <v>19</v>
      </c>
      <c r="D2">
        <v>19.5</v>
      </c>
      <c r="E2">
        <v>19.899999999999999</v>
      </c>
      <c r="F2">
        <v>20</v>
      </c>
      <c r="G2">
        <v>20.100000000000001</v>
      </c>
      <c r="H2">
        <v>20.2</v>
      </c>
      <c r="I2">
        <v>20.5</v>
      </c>
      <c r="J2">
        <v>23</v>
      </c>
      <c r="K2">
        <v>23.2</v>
      </c>
      <c r="L2">
        <v>23.6</v>
      </c>
      <c r="M2">
        <v>24</v>
      </c>
      <c r="N2">
        <v>24.2</v>
      </c>
      <c r="O2">
        <v>25</v>
      </c>
      <c r="P2">
        <v>25</v>
      </c>
      <c r="Q2">
        <v>26.3</v>
      </c>
      <c r="R2">
        <v>28</v>
      </c>
      <c r="S2">
        <v>28.2</v>
      </c>
      <c r="T2">
        <v>29.3</v>
      </c>
      <c r="U2">
        <v>20.5</v>
      </c>
      <c r="V2">
        <v>31.4</v>
      </c>
      <c r="W2">
        <v>33.5</v>
      </c>
      <c r="X2">
        <v>35.299999999999997</v>
      </c>
    </row>
    <row r="3" spans="1:24" x14ac:dyDescent="0.25">
      <c r="K3" s="1"/>
    </row>
    <row r="6" spans="1:24" x14ac:dyDescent="0.25">
      <c r="A6" s="15" t="s">
        <v>14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5">
      <c r="A7">
        <v>16.7</v>
      </c>
      <c r="B7">
        <v>17.899999999999999</v>
      </c>
      <c r="C7">
        <v>19</v>
      </c>
      <c r="D7" s="1">
        <v>19.5</v>
      </c>
      <c r="E7">
        <v>19.899999999999999</v>
      </c>
      <c r="F7">
        <v>20</v>
      </c>
      <c r="G7">
        <v>20.100000000000001</v>
      </c>
      <c r="H7">
        <v>20.2</v>
      </c>
      <c r="I7">
        <v>20.5</v>
      </c>
      <c r="J7">
        <v>23</v>
      </c>
      <c r="K7">
        <v>23.2</v>
      </c>
      <c r="L7">
        <v>23.6</v>
      </c>
      <c r="M7">
        <v>24</v>
      </c>
      <c r="N7">
        <v>24.2</v>
      </c>
      <c r="O7">
        <v>25</v>
      </c>
      <c r="P7">
        <v>26.3</v>
      </c>
      <c r="Q7">
        <v>28</v>
      </c>
      <c r="R7">
        <v>28.2</v>
      </c>
      <c r="S7">
        <v>29.3</v>
      </c>
      <c r="T7">
        <v>30.5</v>
      </c>
      <c r="U7">
        <v>31.4</v>
      </c>
      <c r="V7">
        <v>33.5</v>
      </c>
      <c r="W7">
        <v>35.299999999999997</v>
      </c>
      <c r="X7" s="4" t="s">
        <v>10</v>
      </c>
    </row>
    <row r="8" spans="1:24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 s="5" t="s">
        <v>11</v>
      </c>
    </row>
    <row r="9" spans="1:24" x14ac:dyDescent="0.25">
      <c r="A9" s="3">
        <f>A8/24</f>
        <v>4.1666666666666664E-2</v>
      </c>
      <c r="B9" s="3">
        <f>B8/24</f>
        <v>4.1666666666666664E-2</v>
      </c>
      <c r="C9" s="3">
        <f t="shared" ref="C9:W9" si="0">C8/24</f>
        <v>4.1666666666666664E-2</v>
      </c>
      <c r="D9" s="3">
        <f t="shared" si="0"/>
        <v>4.1666666666666664E-2</v>
      </c>
      <c r="E9" s="3">
        <f t="shared" si="0"/>
        <v>4.1666666666666664E-2</v>
      </c>
      <c r="F9" s="3">
        <f t="shared" si="0"/>
        <v>4.1666666666666664E-2</v>
      </c>
      <c r="G9" s="3">
        <f t="shared" si="0"/>
        <v>4.1666666666666664E-2</v>
      </c>
      <c r="H9" s="3">
        <f t="shared" si="0"/>
        <v>4.1666666666666664E-2</v>
      </c>
      <c r="I9" s="3">
        <f t="shared" si="0"/>
        <v>4.1666666666666664E-2</v>
      </c>
      <c r="J9" s="3">
        <f t="shared" si="0"/>
        <v>4.1666666666666664E-2</v>
      </c>
      <c r="K9" s="3">
        <f t="shared" si="0"/>
        <v>4.1666666666666664E-2</v>
      </c>
      <c r="L9" s="3">
        <f t="shared" si="0"/>
        <v>4.1666666666666664E-2</v>
      </c>
      <c r="M9" s="3">
        <f t="shared" si="0"/>
        <v>4.1666666666666664E-2</v>
      </c>
      <c r="N9" s="3">
        <f t="shared" si="0"/>
        <v>4.1666666666666664E-2</v>
      </c>
      <c r="O9" s="3">
        <f>O8/24</f>
        <v>8.3333333333333329E-2</v>
      </c>
      <c r="P9" s="3">
        <f t="shared" si="0"/>
        <v>4.1666666666666664E-2</v>
      </c>
      <c r="Q9" s="3">
        <f t="shared" si="0"/>
        <v>4.1666666666666664E-2</v>
      </c>
      <c r="R9" s="3">
        <f t="shared" si="0"/>
        <v>4.1666666666666664E-2</v>
      </c>
      <c r="S9" s="3">
        <f t="shared" si="0"/>
        <v>4.1666666666666664E-2</v>
      </c>
      <c r="T9" s="3">
        <f t="shared" si="0"/>
        <v>4.1666666666666664E-2</v>
      </c>
      <c r="U9" s="3">
        <f t="shared" si="0"/>
        <v>4.1666666666666664E-2</v>
      </c>
      <c r="V9" s="3">
        <f t="shared" si="0"/>
        <v>4.1666666666666664E-2</v>
      </c>
      <c r="W9" s="3">
        <f t="shared" si="0"/>
        <v>4.1666666666666664E-2</v>
      </c>
      <c r="X9" s="6" t="s">
        <v>12</v>
      </c>
    </row>
    <row r="12" spans="1:24" x14ac:dyDescent="0.25">
      <c r="A12" t="s">
        <v>0</v>
      </c>
      <c r="B12">
        <v>16.7</v>
      </c>
    </row>
    <row r="13" spans="1:24" x14ac:dyDescent="0.25">
      <c r="A13" t="s">
        <v>1</v>
      </c>
      <c r="B13">
        <v>35.299999999999997</v>
      </c>
    </row>
    <row r="14" spans="1:24" x14ac:dyDescent="0.25">
      <c r="A14" t="s">
        <v>2</v>
      </c>
      <c r="B14">
        <f>B13-B12</f>
        <v>18.599999999999998</v>
      </c>
    </row>
    <row r="15" spans="1:24" x14ac:dyDescent="0.25">
      <c r="A15" t="s">
        <v>3</v>
      </c>
      <c r="B15" s="2">
        <v>5</v>
      </c>
    </row>
    <row r="16" spans="1:24" x14ac:dyDescent="0.25">
      <c r="A16" t="s">
        <v>4</v>
      </c>
      <c r="B16" s="2">
        <f>(B13-B12)/B15</f>
        <v>3.7199999999999998</v>
      </c>
    </row>
    <row r="17" spans="1:8" x14ac:dyDescent="0.25">
      <c r="A17" s="15" t="s">
        <v>15</v>
      </c>
      <c r="B17" s="15"/>
      <c r="C17" s="15"/>
      <c r="D17" s="15"/>
      <c r="E17" s="15"/>
    </row>
    <row r="18" spans="1:8" x14ac:dyDescent="0.25">
      <c r="A18" t="s">
        <v>5</v>
      </c>
      <c r="B18" t="s">
        <v>6</v>
      </c>
      <c r="C18" t="s">
        <v>7</v>
      </c>
      <c r="D18" t="s">
        <v>8</v>
      </c>
      <c r="E18" t="s">
        <v>9</v>
      </c>
    </row>
    <row r="19" spans="1:8" x14ac:dyDescent="0.25">
      <c r="A19">
        <v>8</v>
      </c>
      <c r="B19">
        <v>5</v>
      </c>
      <c r="C19">
        <v>4</v>
      </c>
      <c r="D19">
        <v>5</v>
      </c>
      <c r="E19">
        <v>2</v>
      </c>
    </row>
    <row r="20" spans="1:8" x14ac:dyDescent="0.25">
      <c r="A20" s="15" t="s">
        <v>16</v>
      </c>
      <c r="B20" s="15"/>
      <c r="C20" s="15"/>
      <c r="D20" s="15"/>
      <c r="E20" s="15"/>
      <c r="F20" s="15"/>
    </row>
    <row r="21" spans="1:8" x14ac:dyDescent="0.25">
      <c r="A21">
        <v>18.559999999999999</v>
      </c>
      <c r="B21">
        <v>22.28</v>
      </c>
      <c r="C21">
        <v>26</v>
      </c>
      <c r="D21">
        <v>29.72</v>
      </c>
      <c r="E21">
        <v>33.44</v>
      </c>
      <c r="F21" s="7" t="s">
        <v>10</v>
      </c>
    </row>
    <row r="22" spans="1:8" x14ac:dyDescent="0.25">
      <c r="A22">
        <v>8</v>
      </c>
      <c r="B22">
        <v>5</v>
      </c>
      <c r="C22">
        <v>4</v>
      </c>
      <c r="D22">
        <v>5</v>
      </c>
      <c r="E22">
        <v>2</v>
      </c>
      <c r="F22" s="7" t="s">
        <v>11</v>
      </c>
    </row>
    <row r="23" spans="1:8" x14ac:dyDescent="0.25">
      <c r="A23" s="2">
        <f>A22/24</f>
        <v>0.33333333333333331</v>
      </c>
      <c r="B23" s="2">
        <f>B22/24</f>
        <v>0.20833333333333334</v>
      </c>
      <c r="C23" s="2">
        <f>C22/24</f>
        <v>0.16666666666666666</v>
      </c>
      <c r="D23" s="2">
        <f>D22/24</f>
        <v>0.20833333333333334</v>
      </c>
      <c r="E23" s="2">
        <f>E22/24</f>
        <v>8.3333333333333329E-2</v>
      </c>
      <c r="F23" s="7" t="s">
        <v>12</v>
      </c>
      <c r="H23" s="2"/>
    </row>
    <row r="24" spans="1:8" x14ac:dyDescent="0.25">
      <c r="A24">
        <v>0.33300000000000002</v>
      </c>
      <c r="B24" s="2">
        <f>A24+B23</f>
        <v>0.54133333333333333</v>
      </c>
      <c r="C24" s="2">
        <f>B24+C23</f>
        <v>0.70799999999999996</v>
      </c>
      <c r="D24" s="2">
        <f>C24+D23</f>
        <v>0.91633333333333333</v>
      </c>
      <c r="E24" s="2">
        <f>D24+E23</f>
        <v>0.9996666666666667</v>
      </c>
      <c r="F24" s="8" t="s">
        <v>17</v>
      </c>
    </row>
  </sheetData>
  <mergeCells count="4">
    <mergeCell ref="A1:X1"/>
    <mergeCell ref="A6:X6"/>
    <mergeCell ref="A17:E17"/>
    <mergeCell ref="A20:F2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"/>
  <sheetViews>
    <sheetView tabSelected="1" workbookViewId="0">
      <selection activeCell="H62" sqref="H62"/>
    </sheetView>
  </sheetViews>
  <sheetFormatPr defaultRowHeight="15" x14ac:dyDescent="0.25"/>
  <cols>
    <col min="1" max="1" width="27" customWidth="1"/>
    <col min="2" max="2" width="17" customWidth="1"/>
    <col min="3" max="3" width="18.5703125" customWidth="1"/>
    <col min="4" max="4" width="18.140625" customWidth="1"/>
    <col min="10" max="16" width="9.140625" style="13"/>
  </cols>
  <sheetData>
    <row r="2" spans="1:25" x14ac:dyDescent="0.25">
      <c r="A2" s="11" t="s">
        <v>25</v>
      </c>
      <c r="B2" s="9">
        <f>(B14+C14+D14+E14+F14+G14+H14+I14+J14+K14+L14+M14+N14+O14+P14+P14+Q14+R14+S14+T14+U14+V14+W14+X14)/24</f>
        <v>24.345833333333331</v>
      </c>
    </row>
    <row r="3" spans="1:25" x14ac:dyDescent="0.25">
      <c r="A3" s="7" t="s">
        <v>18</v>
      </c>
      <c r="B3">
        <v>25</v>
      </c>
    </row>
    <row r="4" spans="1:25" x14ac:dyDescent="0.25">
      <c r="A4" s="7" t="s">
        <v>19</v>
      </c>
      <c r="B4">
        <v>23.8</v>
      </c>
    </row>
    <row r="5" spans="1:25" x14ac:dyDescent="0.25">
      <c r="A5" s="7" t="s">
        <v>20</v>
      </c>
      <c r="B5">
        <f>X14-B14</f>
        <v>18.599999999999998</v>
      </c>
    </row>
    <row r="6" spans="1:25" x14ac:dyDescent="0.25">
      <c r="A6" s="7" t="s">
        <v>22</v>
      </c>
      <c r="B6" s="2">
        <v>4.0875000000000004</v>
      </c>
    </row>
    <row r="7" spans="1:25" x14ac:dyDescent="0.25">
      <c r="A7" s="7" t="s">
        <v>21</v>
      </c>
      <c r="B7" s="2">
        <f>B6/B2*100</f>
        <v>16.789320554509672</v>
      </c>
    </row>
    <row r="8" spans="1:25" x14ac:dyDescent="0.25">
      <c r="A8" s="11" t="s">
        <v>24</v>
      </c>
      <c r="B8" s="2">
        <f>SQRT((24/(24-1))*B9)</f>
        <v>13.221602875926036</v>
      </c>
    </row>
    <row r="9" spans="1:25" x14ac:dyDescent="0.25">
      <c r="A9" s="10" t="s">
        <v>26</v>
      </c>
      <c r="B9" s="1">
        <v>167.52699999999999</v>
      </c>
    </row>
    <row r="10" spans="1:25" x14ac:dyDescent="0.25">
      <c r="A10" s="12" t="s">
        <v>33</v>
      </c>
      <c r="B10" s="9">
        <f>SQRT(B9)</f>
        <v>12.943222164515294</v>
      </c>
    </row>
    <row r="11" spans="1:25" x14ac:dyDescent="0.25">
      <c r="A11" s="5" t="s">
        <v>23</v>
      </c>
      <c r="B11" s="1">
        <f>B14+C14+D14+E14+F14+G14+H14+I14+J14+K14+L14+M14+N14+O14+P14+P14+Q14+R14+S14+T14+U14+V14+W14+X14</f>
        <v>584.29999999999995</v>
      </c>
    </row>
    <row r="13" spans="1:25" x14ac:dyDescent="0.25">
      <c r="B13" s="15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x14ac:dyDescent="0.25">
      <c r="B14">
        <v>16.7</v>
      </c>
      <c r="C14">
        <v>17.899999999999999</v>
      </c>
      <c r="D14">
        <v>19</v>
      </c>
      <c r="E14" s="1">
        <v>19.5</v>
      </c>
      <c r="F14">
        <v>19.899999999999999</v>
      </c>
      <c r="G14">
        <v>20</v>
      </c>
      <c r="H14">
        <v>20.100000000000001</v>
      </c>
      <c r="I14">
        <v>20.2</v>
      </c>
      <c r="J14" s="13">
        <v>20.5</v>
      </c>
      <c r="K14" s="13">
        <v>23</v>
      </c>
      <c r="L14" s="13">
        <v>23.2</v>
      </c>
      <c r="M14" s="13">
        <v>23.6</v>
      </c>
      <c r="N14" s="13">
        <v>24</v>
      </c>
      <c r="O14" s="13">
        <v>24.2</v>
      </c>
      <c r="P14" s="13">
        <v>25</v>
      </c>
      <c r="Q14">
        <v>26.3</v>
      </c>
      <c r="R14">
        <v>28</v>
      </c>
      <c r="S14">
        <v>28.2</v>
      </c>
      <c r="T14">
        <v>29.3</v>
      </c>
      <c r="U14">
        <v>30.5</v>
      </c>
      <c r="V14">
        <v>31.4</v>
      </c>
      <c r="W14">
        <v>33.5</v>
      </c>
      <c r="X14">
        <v>35.299999999999997</v>
      </c>
      <c r="Y14" s="4" t="s">
        <v>10</v>
      </c>
    </row>
    <row r="15" spans="1:25" x14ac:dyDescent="0.25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 s="5" t="s">
        <v>11</v>
      </c>
    </row>
    <row r="18" spans="1:18" x14ac:dyDescent="0.25">
      <c r="A18" t="s">
        <v>27</v>
      </c>
    </row>
    <row r="19" spans="1:18" x14ac:dyDescent="0.25">
      <c r="A19" t="s">
        <v>28</v>
      </c>
      <c r="B19" s="14">
        <v>0.9</v>
      </c>
      <c r="C19" s="14">
        <v>0.95</v>
      </c>
      <c r="D19" s="14">
        <v>0.99</v>
      </c>
    </row>
    <row r="20" spans="1:18" x14ac:dyDescent="0.25">
      <c r="B20" t="s">
        <v>32</v>
      </c>
      <c r="C20" t="s">
        <v>30</v>
      </c>
      <c r="D20" t="s">
        <v>31</v>
      </c>
    </row>
    <row r="21" spans="1:18" x14ac:dyDescent="0.25">
      <c r="M21" s="13">
        <v>22.713999999999999</v>
      </c>
      <c r="N21" s="13">
        <v>25.986000000000001</v>
      </c>
      <c r="O21" s="13">
        <v>22.972999999999999</v>
      </c>
      <c r="P21" s="13">
        <v>25.727</v>
      </c>
      <c r="Q21" s="13">
        <v>22.196999999999999</v>
      </c>
      <c r="R21" s="13">
        <v>26.503</v>
      </c>
    </row>
    <row r="22" spans="1:18" x14ac:dyDescent="0.25">
      <c r="A22" t="s">
        <v>29</v>
      </c>
      <c r="B22">
        <v>24.35</v>
      </c>
      <c r="P22" s="13">
        <v>24.35</v>
      </c>
    </row>
  </sheetData>
  <mergeCells count="1">
    <mergeCell ref="B13:Y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Ушев Иван</dc:creator>
  <cp:lastModifiedBy>RADISLAV</cp:lastModifiedBy>
  <dcterms:created xsi:type="dcterms:W3CDTF">2022-09-22T08:47:36Z</dcterms:created>
  <dcterms:modified xsi:type="dcterms:W3CDTF">2022-10-04T10:49:16Z</dcterms:modified>
</cp:coreProperties>
</file>