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24226"/>
  <mc:AlternateContent xmlns:mc="http://schemas.openxmlformats.org/markup-compatibility/2006">
    <mc:Choice Requires="x15">
      <x15ac:absPath xmlns:x15ac="http://schemas.microsoft.com/office/spreadsheetml/2010/11/ac" url="C:\Users\user\Desktop\Anastasios\Προσωπικά έγγραφα\Καρναβάς\FB Bubble Cleaning\Final work\"/>
    </mc:Choice>
  </mc:AlternateContent>
  <xr:revisionPtr revIDLastSave="0" documentId="13_ncr:1_{669D3E06-63BD-4BA3-B056-31F4F0CA4235}" xr6:coauthVersionLast="46" xr6:coauthVersionMax="46" xr10:uidLastSave="{00000000-0000-0000-0000-000000000000}"/>
  <bookViews>
    <workbookView xWindow="20370" yWindow="-120" windowWidth="25440" windowHeight="15390" firstSheet="3" activeTab="8" xr2:uid="{00000000-000D-0000-FFFF-FFFF00000000}"/>
  </bookViews>
  <sheets>
    <sheet name="PVpage" sheetId="6" r:id="rId1"/>
    <sheet name="All_page" sheetId="1" r:id="rId2"/>
    <sheet name="per month_page" sheetId="2" r:id="rId3"/>
    <sheet name="PT_page_month" sheetId="9" r:id="rId4"/>
    <sheet name="per day_page" sheetId="3" r:id="rId5"/>
    <sheet name="All posts" sheetId="4" r:id="rId6"/>
    <sheet name="posts per month" sheetId="5" r:id="rId7"/>
    <sheet name="Posts 2020" sheetId="11" r:id="rId8"/>
    <sheet name="Senarios" sheetId="8" r:id="rId9"/>
    <sheet name="demographics" sheetId="7" r:id="rId10"/>
  </sheets>
  <externalReferences>
    <externalReference r:id="rId11"/>
  </externalReferences>
  <calcPr calcId="181029"/>
  <pivotCaches>
    <pivotCache cacheId="0" r:id="rId12"/>
    <pivotCache cacheId="1" r:id="rId13"/>
  </pivotCaches>
</workbook>
</file>

<file path=xl/calcChain.xml><?xml version="1.0" encoding="utf-8"?>
<calcChain xmlns="http://schemas.openxmlformats.org/spreadsheetml/2006/main">
  <c r="F39" i="8" l="1"/>
  <c r="E39" i="8"/>
  <c r="D39" i="8"/>
  <c r="C39" i="8"/>
  <c r="F38" i="8"/>
  <c r="E38" i="8"/>
  <c r="D38" i="8"/>
  <c r="C38" i="8"/>
  <c r="H36" i="8"/>
  <c r="F36" i="8"/>
  <c r="E36" i="8"/>
  <c r="D36" i="8"/>
  <c r="C36" i="8"/>
  <c r="G36" i="8" s="1"/>
  <c r="G35" i="8"/>
  <c r="G34" i="8"/>
  <c r="H32" i="8"/>
  <c r="F32" i="8"/>
  <c r="E32" i="8"/>
  <c r="D32" i="8"/>
  <c r="C32" i="8"/>
  <c r="G31" i="8"/>
  <c r="G30" i="8"/>
  <c r="F26" i="8"/>
  <c r="E26" i="8"/>
  <c r="D26" i="8"/>
  <c r="C26" i="8"/>
  <c r="F25" i="8"/>
  <c r="E25" i="8"/>
  <c r="D25" i="8"/>
  <c r="C25" i="8"/>
  <c r="H23" i="8"/>
  <c r="F23" i="8"/>
  <c r="E23" i="8"/>
  <c r="D23" i="8"/>
  <c r="C23" i="8"/>
  <c r="G22" i="8"/>
  <c r="G21" i="8"/>
  <c r="H19" i="8"/>
  <c r="F19" i="8"/>
  <c r="E19" i="8"/>
  <c r="D19" i="8"/>
  <c r="C19" i="8"/>
  <c r="G18" i="8"/>
  <c r="G17" i="8"/>
  <c r="H13" i="8"/>
  <c r="F13" i="8"/>
  <c r="E13" i="8"/>
  <c r="D13" i="8"/>
  <c r="C13" i="8"/>
  <c r="G13" i="8" s="1"/>
  <c r="H12" i="8"/>
  <c r="F12" i="8"/>
  <c r="E12" i="8"/>
  <c r="D12" i="8"/>
  <c r="C12" i="8"/>
  <c r="H10" i="8"/>
  <c r="F10" i="8"/>
  <c r="E10" i="8"/>
  <c r="D10" i="8"/>
  <c r="C10" i="8"/>
  <c r="G9" i="8"/>
  <c r="G8" i="8"/>
  <c r="H6" i="8"/>
  <c r="F6" i="8"/>
  <c r="E6" i="8"/>
  <c r="D6" i="8"/>
  <c r="C6" i="8"/>
  <c r="G5" i="8"/>
  <c r="G4" i="8"/>
  <c r="W71" i="11"/>
  <c r="M71" i="11"/>
  <c r="G62" i="11"/>
  <c r="F62" i="11"/>
  <c r="E62" i="11"/>
  <c r="I61" i="11"/>
  <c r="J61" i="11" s="1"/>
  <c r="I60" i="11"/>
  <c r="J60" i="11" s="1"/>
  <c r="I59" i="11"/>
  <c r="J59" i="11" s="1"/>
  <c r="I58" i="11"/>
  <c r="J58" i="11" s="1"/>
  <c r="I57" i="11"/>
  <c r="J57" i="11" s="1"/>
  <c r="I56" i="11"/>
  <c r="J56" i="11" s="1"/>
  <c r="I55" i="11"/>
  <c r="J55" i="11" s="1"/>
  <c r="I54" i="11"/>
  <c r="J54" i="11" s="1"/>
  <c r="I53" i="11"/>
  <c r="J53" i="11" s="1"/>
  <c r="I52" i="11"/>
  <c r="J52" i="11" s="1"/>
  <c r="I51" i="11"/>
  <c r="J51" i="11" s="1"/>
  <c r="I50" i="11"/>
  <c r="J50" i="11" s="1"/>
  <c r="I49" i="11"/>
  <c r="J49" i="11" s="1"/>
  <c r="I48" i="11"/>
  <c r="J48" i="11" s="1"/>
  <c r="I47" i="11"/>
  <c r="J47" i="11" s="1"/>
  <c r="I46" i="11"/>
  <c r="J46" i="11" s="1"/>
  <c r="I45" i="11"/>
  <c r="J45" i="11" s="1"/>
  <c r="I44" i="11"/>
  <c r="J44" i="11" s="1"/>
  <c r="I43" i="11"/>
  <c r="J43" i="11" s="1"/>
  <c r="I42" i="11"/>
  <c r="J42" i="11" s="1"/>
  <c r="I41" i="11"/>
  <c r="J41" i="11" s="1"/>
  <c r="I40" i="11"/>
  <c r="J40" i="11" s="1"/>
  <c r="I39" i="11"/>
  <c r="J39" i="11" s="1"/>
  <c r="I38" i="11"/>
  <c r="J38" i="11" s="1"/>
  <c r="I37" i="11"/>
  <c r="J37" i="11" s="1"/>
  <c r="I36" i="11"/>
  <c r="J36" i="11" s="1"/>
  <c r="I35" i="11"/>
  <c r="J35" i="11" s="1"/>
  <c r="I34" i="11"/>
  <c r="J34" i="11" s="1"/>
  <c r="I33" i="11"/>
  <c r="J33" i="11" s="1"/>
  <c r="I32" i="11"/>
  <c r="J32" i="11" s="1"/>
  <c r="I31" i="11"/>
  <c r="J31" i="11" s="1"/>
  <c r="I30" i="11"/>
  <c r="J30" i="11" s="1"/>
  <c r="I29" i="11"/>
  <c r="J29" i="11" s="1"/>
  <c r="I28" i="11"/>
  <c r="J28" i="11" s="1"/>
  <c r="I27" i="11"/>
  <c r="J27" i="11" s="1"/>
  <c r="I26" i="11"/>
  <c r="J26" i="11" s="1"/>
  <c r="I25" i="11"/>
  <c r="J25" i="11" s="1"/>
  <c r="I24" i="11"/>
  <c r="J24" i="11" s="1"/>
  <c r="I23" i="11"/>
  <c r="J23" i="11" s="1"/>
  <c r="I22" i="11"/>
  <c r="J22" i="11" s="1"/>
  <c r="I21" i="11"/>
  <c r="J21" i="11" s="1"/>
  <c r="I20" i="11"/>
  <c r="J20" i="11" s="1"/>
  <c r="I19" i="11"/>
  <c r="J19" i="11" s="1"/>
  <c r="I18" i="11"/>
  <c r="J18" i="11" s="1"/>
  <c r="I17" i="11"/>
  <c r="J17" i="11" s="1"/>
  <c r="I16" i="11"/>
  <c r="J16" i="11" s="1"/>
  <c r="I15" i="11"/>
  <c r="J15" i="11" s="1"/>
  <c r="I14" i="11"/>
  <c r="J14" i="11" s="1"/>
  <c r="I13" i="11"/>
  <c r="J13" i="11" s="1"/>
  <c r="I12" i="11"/>
  <c r="J12" i="11" s="1"/>
  <c r="AA11" i="11"/>
  <c r="X11" i="11"/>
  <c r="I11" i="11"/>
  <c r="J11" i="11" s="1"/>
  <c r="I10" i="11"/>
  <c r="J10" i="11" s="1"/>
  <c r="AE9" i="11"/>
  <c r="AD9" i="11"/>
  <c r="AF9" i="11" s="1"/>
  <c r="I9" i="11"/>
  <c r="J9" i="11" s="1"/>
  <c r="AE8" i="11"/>
  <c r="AD8" i="11"/>
  <c r="AF8" i="11" s="1"/>
  <c r="I8" i="11"/>
  <c r="J8" i="11" s="1"/>
  <c r="AF7" i="11"/>
  <c r="AE7" i="11"/>
  <c r="AD7" i="11"/>
  <c r="J7" i="11"/>
  <c r="I7" i="11"/>
  <c r="J6" i="11"/>
  <c r="I6" i="11"/>
  <c r="AF5" i="11"/>
  <c r="AE5" i="11"/>
  <c r="AG5" i="11" s="1"/>
  <c r="T5" i="11"/>
  <c r="S5" i="11"/>
  <c r="R5" i="11"/>
  <c r="J5" i="11"/>
  <c r="I5" i="11"/>
  <c r="AE4" i="11"/>
  <c r="AD4" i="11"/>
  <c r="AF4" i="11" s="1"/>
  <c r="AA4" i="11"/>
  <c r="X4" i="11"/>
  <c r="W4" i="11"/>
  <c r="V4" i="11"/>
  <c r="I4" i="11"/>
  <c r="J4" i="11" s="1"/>
  <c r="AE3" i="11"/>
  <c r="AD3" i="11"/>
  <c r="AA3" i="11"/>
  <c r="Z3" i="11"/>
  <c r="Z4" i="11" s="1"/>
  <c r="M3" i="11"/>
  <c r="M4" i="11" s="1"/>
  <c r="M5" i="11" s="1"/>
  <c r="M6" i="11" s="1"/>
  <c r="M7" i="11" s="1"/>
  <c r="M8" i="11" s="1"/>
  <c r="M9" i="11" s="1"/>
  <c r="M10" i="11" s="1"/>
  <c r="M11" i="11" s="1"/>
  <c r="M12" i="11" s="1"/>
  <c r="M13" i="11" s="1"/>
  <c r="M14" i="11" s="1"/>
  <c r="M15" i="11" s="1"/>
  <c r="M16" i="11" s="1"/>
  <c r="M17" i="11" s="1"/>
  <c r="M18" i="11" s="1"/>
  <c r="M19" i="11" s="1"/>
  <c r="M20" i="11" s="1"/>
  <c r="M21" i="11" s="1"/>
  <c r="M22" i="11" s="1"/>
  <c r="M23" i="11" s="1"/>
  <c r="M24" i="11" s="1"/>
  <c r="M25" i="11" s="1"/>
  <c r="M26" i="11" s="1"/>
  <c r="M27" i="11" s="1"/>
  <c r="M28" i="11" s="1"/>
  <c r="M29" i="11" s="1"/>
  <c r="M30" i="11" s="1"/>
  <c r="M31" i="11" s="1"/>
  <c r="M32" i="11" s="1"/>
  <c r="M33" i="11" s="1"/>
  <c r="M34" i="11" s="1"/>
  <c r="M35" i="11" s="1"/>
  <c r="M36" i="11" s="1"/>
  <c r="M37" i="11" s="1"/>
  <c r="M38" i="11" s="1"/>
  <c r="M39" i="11" s="1"/>
  <c r="M40" i="11" s="1"/>
  <c r="M41" i="11" s="1"/>
  <c r="M42" i="11" s="1"/>
  <c r="M43" i="11" s="1"/>
  <c r="M44" i="11" s="1"/>
  <c r="M45" i="11" s="1"/>
  <c r="M46" i="11" s="1"/>
  <c r="M47" i="11" s="1"/>
  <c r="M48" i="11" s="1"/>
  <c r="M49" i="11" s="1"/>
  <c r="M50" i="11" s="1"/>
  <c r="M51" i="11" s="1"/>
  <c r="M52" i="11" s="1"/>
  <c r="M53" i="11" s="1"/>
  <c r="M54" i="11" s="1"/>
  <c r="M55" i="11" s="1"/>
  <c r="M56" i="11" s="1"/>
  <c r="M57" i="11" s="1"/>
  <c r="M58" i="11" s="1"/>
  <c r="M59" i="11" s="1"/>
  <c r="M60" i="11" s="1"/>
  <c r="M61" i="11" s="1"/>
  <c r="L3" i="11"/>
  <c r="L4" i="11" s="1"/>
  <c r="L5" i="11" s="1"/>
  <c r="L6" i="11" s="1"/>
  <c r="L7" i="11" s="1"/>
  <c r="L8" i="11" s="1"/>
  <c r="L9" i="11" s="1"/>
  <c r="L10" i="11" s="1"/>
  <c r="L11" i="11" s="1"/>
  <c r="L12" i="11" s="1"/>
  <c r="L13" i="11" s="1"/>
  <c r="L14" i="11" s="1"/>
  <c r="L15" i="11" s="1"/>
  <c r="L16" i="11" s="1"/>
  <c r="L17" i="11" s="1"/>
  <c r="L18" i="11" s="1"/>
  <c r="L19" i="11" s="1"/>
  <c r="L20" i="11" s="1"/>
  <c r="L21" i="11" s="1"/>
  <c r="L22" i="11" s="1"/>
  <c r="L23" i="11" s="1"/>
  <c r="L24" i="11" s="1"/>
  <c r="L25" i="11" s="1"/>
  <c r="L26" i="11" s="1"/>
  <c r="L27" i="11" s="1"/>
  <c r="L28" i="11" s="1"/>
  <c r="L29" i="11" s="1"/>
  <c r="L30" i="11" s="1"/>
  <c r="L31" i="11" s="1"/>
  <c r="L32" i="11" s="1"/>
  <c r="L33" i="11" s="1"/>
  <c r="L34" i="11" s="1"/>
  <c r="L35" i="11" s="1"/>
  <c r="L36" i="11" s="1"/>
  <c r="L37" i="11" s="1"/>
  <c r="L38" i="11" s="1"/>
  <c r="L39" i="11" s="1"/>
  <c r="L40" i="11" s="1"/>
  <c r="L41" i="11" s="1"/>
  <c r="L42" i="11" s="1"/>
  <c r="L43" i="11" s="1"/>
  <c r="L44" i="11" s="1"/>
  <c r="L45" i="11" s="1"/>
  <c r="L46" i="11" s="1"/>
  <c r="L47" i="11" s="1"/>
  <c r="L48" i="11" s="1"/>
  <c r="L49" i="11" s="1"/>
  <c r="L50" i="11" s="1"/>
  <c r="L51" i="11" s="1"/>
  <c r="L52" i="11" s="1"/>
  <c r="L53" i="11" s="1"/>
  <c r="L54" i="11" s="1"/>
  <c r="L55" i="11" s="1"/>
  <c r="L56" i="11" s="1"/>
  <c r="L57" i="11" s="1"/>
  <c r="L58" i="11" s="1"/>
  <c r="L59" i="11" s="1"/>
  <c r="L60" i="11" s="1"/>
  <c r="L61" i="11" s="1"/>
  <c r="I3" i="11"/>
  <c r="J3" i="11" s="1"/>
  <c r="AE2" i="11"/>
  <c r="AD2" i="11"/>
  <c r="G32" i="8" l="1"/>
  <c r="G38" i="8"/>
  <c r="G39" i="8"/>
  <c r="G10" i="8"/>
  <c r="G23" i="8"/>
  <c r="G6" i="8"/>
  <c r="G12" i="8"/>
  <c r="G19" i="8"/>
  <c r="G25" i="8"/>
  <c r="G26" i="8"/>
  <c r="AG4" i="11"/>
  <c r="AH4" i="11"/>
  <c r="AG2" i="11"/>
  <c r="AH5" i="11"/>
  <c r="AI5" i="11"/>
  <c r="AF3" i="11"/>
  <c r="AG3" i="11" s="1"/>
  <c r="AF2" i="11"/>
  <c r="AH2" i="11" s="1"/>
  <c r="AH3" i="11" l="1"/>
  <c r="I39" i="7" l="1"/>
  <c r="H39" i="7"/>
  <c r="G39" i="7"/>
  <c r="F39" i="7"/>
  <c r="E39" i="7"/>
  <c r="D39" i="7"/>
  <c r="O34" i="7"/>
  <c r="P34" i="7" s="1"/>
  <c r="N34" i="7"/>
  <c r="M34" i="7"/>
  <c r="O33" i="7"/>
  <c r="P33" i="7" s="1"/>
  <c r="N33" i="7"/>
  <c r="M33" i="7"/>
  <c r="O32" i="7"/>
  <c r="P32" i="7" s="1"/>
  <c r="N32" i="7"/>
  <c r="M32" i="7"/>
  <c r="O31" i="7"/>
  <c r="P31" i="7" s="1"/>
  <c r="N31" i="7"/>
  <c r="N35" i="7" s="1"/>
  <c r="M31" i="7"/>
  <c r="M35" i="7" s="1"/>
  <c r="O35" i="7" l="1"/>
  <c r="P35" i="7" s="1"/>
  <c r="A271" i="1" l="1"/>
  <c r="B271" i="1"/>
  <c r="C271" i="1"/>
  <c r="D271" i="1"/>
  <c r="E271" i="1"/>
  <c r="F271" i="1"/>
  <c r="G271" i="1"/>
  <c r="H271" i="1"/>
  <c r="I271" i="1"/>
  <c r="J271" i="1"/>
  <c r="K271" i="1"/>
  <c r="L271" i="1"/>
  <c r="O64" i="4"/>
  <c r="N64" i="4"/>
  <c r="M64" i="4"/>
  <c r="L64" i="4"/>
  <c r="K64" i="4"/>
  <c r="J64" i="4"/>
  <c r="I64" i="4"/>
</calcChain>
</file>

<file path=xl/sharedStrings.xml><?xml version="1.0" encoding="utf-8"?>
<sst xmlns="http://schemas.openxmlformats.org/spreadsheetml/2006/main" count="1426" uniqueCount="332">
  <si>
    <t>Date</t>
  </si>
  <si>
    <t>Daily Total Impressions</t>
  </si>
  <si>
    <t>Daily Organic impressions</t>
  </si>
  <si>
    <t>Daily Organic Reach</t>
  </si>
  <si>
    <t>Daily Paid Impressions</t>
  </si>
  <si>
    <t>Daily Paid Reach</t>
  </si>
  <si>
    <t>Daily Total Reach</t>
  </si>
  <si>
    <t>Daily Page Engaged Users</t>
  </si>
  <si>
    <t>Year</t>
  </si>
  <si>
    <t>Month</t>
  </si>
  <si>
    <t>Weekday</t>
  </si>
  <si>
    <t>Month_Num</t>
  </si>
  <si>
    <t>January</t>
  </si>
  <si>
    <t>March</t>
  </si>
  <si>
    <t>April</t>
  </si>
  <si>
    <t>May</t>
  </si>
  <si>
    <t>June</t>
  </si>
  <si>
    <t>July</t>
  </si>
  <si>
    <t>August</t>
  </si>
  <si>
    <t>September</t>
  </si>
  <si>
    <t>October</t>
  </si>
  <si>
    <t>November</t>
  </si>
  <si>
    <t>December</t>
  </si>
  <si>
    <t>February</t>
  </si>
  <si>
    <t>Tuesday</t>
  </si>
  <si>
    <t>Thursday</t>
  </si>
  <si>
    <t>Saturday</t>
  </si>
  <si>
    <t>Monday</t>
  </si>
  <si>
    <t>Wednesday</t>
  </si>
  <si>
    <t>Sunday</t>
  </si>
  <si>
    <t>Friday</t>
  </si>
  <si>
    <t>Lifetime Post Total Reach</t>
  </si>
  <si>
    <t>Lifetime Post organic reach</t>
  </si>
  <si>
    <t>Lifetime Post Paid Reach</t>
  </si>
  <si>
    <t>Lifetime Engaged Users</t>
  </si>
  <si>
    <t>Lifetime Post Total Impressions</t>
  </si>
  <si>
    <t>Lifetime Post Organic Impressions</t>
  </si>
  <si>
    <t>Lifetime Post Paid Impressions</t>
  </si>
  <si>
    <t>Post ID</t>
  </si>
  <si>
    <t>Permalink</t>
  </si>
  <si>
    <t>Post Message</t>
  </si>
  <si>
    <t>Type</t>
  </si>
  <si>
    <t>Countries</t>
  </si>
  <si>
    <t>Languages</t>
  </si>
  <si>
    <t>Posted</t>
  </si>
  <si>
    <t>Audience Targeting</t>
  </si>
  <si>
    <t/>
  </si>
  <si>
    <t>Lifetime: The number of times your Page's post entered a person's screen. Posts include statuses, photos, links, videos and more. (Total Count)</t>
  </si>
  <si>
    <t>Lifetime: The number of times your Page's posts entered a person's screen through unpaid distribution. (Total Count)</t>
  </si>
  <si>
    <t>Lifetime: The number of people who had your Page's post enter their screen through unpaid distribution. (Unique Users)</t>
  </si>
  <si>
    <t>Lifetime: The number of times your Page's post entered a person's screen through paid distribution such as an ad. (Total Count)</t>
  </si>
  <si>
    <t>Lifetime: The number of people who had your Page's post enter their screen through paid distribution such as an ad. (Unique Users)</t>
  </si>
  <si>
    <t>Lifetime: The number of people who had your Page's post enter their screen. Posts include statuses, photos, links, videos and more. (Unique Users)</t>
  </si>
  <si>
    <t>Lifetime: The number of unique people who engaged in certain ways with your Page post, for example by commenting on, liking, sharing, or clicking upon particular elements of the post. (Unique Users)</t>
  </si>
  <si>
    <t>209239232551276_1771602586314925</t>
  </si>
  <si>
    <t>https://www.facebook.com/BubblesCleaning.Hellas/posts/1771602586314925</t>
  </si>
  <si>
    <t>Το δικό σας χαλί είναι έτοιμο να πάρει την θέση του; Καλέστε την ομάδα του Bubbles Cleaning για τον επαγγελματικό καθαρισμό και φύλαξή τους. Με ένα τηλεφώνημα στην πόρτα σας! #Tapitokatharistiria #Attiki #Viokatharismos #BubblesCleaning</t>
  </si>
  <si>
    <t>Photo</t>
  </si>
  <si>
    <t xml:space="preserve"> </t>
  </si>
  <si>
    <t>209239232551276_1771600489648468</t>
  </si>
  <si>
    <t>https://www.facebook.com/BubblesCleaning.Hellas/posts/1771600489648468</t>
  </si>
  <si>
    <t>Εμπιστευτείτε μας για την φροντίδα και την φύλαξη των χαλιών σας... Mε οικολογική συνείδηση και πολλή διάθεση ερχόμαστε στο χώρο σας και παραλαμβάνουμε τα πολύτιμα χαλιά σας!</t>
  </si>
  <si>
    <t>209239232551276_1771599746315209</t>
  </si>
  <si>
    <t>https://www.facebook.com/BubblesCleaning.Hellas/posts/1771599746315209</t>
  </si>
  <si>
    <t>Επίμονοι λεκέδες στα χαλιά σας; Μην ανησυχείτε... με ένα τηλεφώνημα στην ομάδα του Bubbles Cleaning θα ξαναβρούν την λάμψη τους! #Tapitokatharistiria</t>
  </si>
  <si>
    <t>209239232551276_1761121274029723</t>
  </si>
  <si>
    <t>https://www.facebook.com/BubblesCleaning.Hellas/posts/1761121274029723</t>
  </si>
  <si>
    <t>Προφυλαχθείτε από ακάρεα, μικρόβια και αλλεργίες. Βιολογικός καθαρισμός χαλιών από την ομάδα του Bubbles Cleaning. Ερχόμαστε άμεσα σε όλη την Αθήνα!</t>
  </si>
  <si>
    <t>209239232551276_1761115107363673</t>
  </si>
  <si>
    <t>https://www.facebook.com/BubblesCleaning.Hellas/posts/1761115107363673</t>
  </si>
  <si>
    <t>Η εταιρεία μας σέβεται το περιβάλλον και χρησιμοποιεί αποκλειστικά προϊόντα φιλικά προς το περιβάλλον. Καλέστε μας για τον καθαρισμό - φύλαξη των χαλιών σας! #ΚαθαρισμόςΧαλιών</t>
  </si>
  <si>
    <t>209239232551276_1761112854030565</t>
  </si>
  <si>
    <t>https://www.facebook.com/BubblesCleaning.Hellas/posts/1761112854030565</t>
  </si>
  <si>
    <t>Η ομάδα του Bubbles Cleaning έρχεται στην πόρτα σας με ένα τηλεφώνημα! Τηλ.: 2102837101 #Tapitokatharistiria #Attiki #BubblesCleaning</t>
  </si>
  <si>
    <t>209239232551276_1761111550697362</t>
  </si>
  <si>
    <t>https://www.facebook.com/BubblesCleaning.Hellas/posts/1761111550697362</t>
  </si>
  <si>
    <t>Απολαύστε το όμορφο και καθαρό σπίτι σας! Η ομάδα του Bubbles Cleaning αναλαμβάνει τον βιοκαθαρισμό των χώρων σας. #BubblesCleaning #Attiki #Tapitokatharistiria</t>
  </si>
  <si>
    <t>209239232551276_1761110244030826</t>
  </si>
  <si>
    <t>https://www.facebook.com/BubblesCleaning.Hellas/posts/1761110244030826</t>
  </si>
  <si>
    <t>Παραλαβή, φύλαξη και καθαρισμό των χαλιών σας από την ομάδα του Bubbles Cleaning! Τηλ.: 2102837101 #Prosfores #Tapitokatharistiria #Attiki #BubblesCleaning</t>
  </si>
  <si>
    <t>209239232551276_1761109024030948</t>
  </si>
  <si>
    <t>https://www.facebook.com/BubblesCleaning.Hellas/posts/1761109024030948</t>
  </si>
  <si>
    <t>Έχετε ακόμα τα χαλιά στο σπίτι; Δεν πειράζει...Καλέστε μας για προσφορά καθαρισμού και αποθήκευση των χαλιών σας !!! Η ομάδα του Bubbles Cleaning σας εγγυάται τα καλύτερα αποτελέσματα. #ProsforesTapitokatharistiria #Attiki #BubblesCleaning</t>
  </si>
  <si>
    <t>209239232551276_1755666687908515</t>
  </si>
  <si>
    <t>https://www.facebook.com/BubblesCleaning.Hellas/posts/1755666687908515</t>
  </si>
  <si>
    <t>Χρειάζεστε βιολογικό καθαρισμό στα χαλιά σας, άμεσα και αποτελεσματικά; Καλέστε μας στον χώρο σας και εκπλαγείτε από τα θεαματικά αποτελέσματα! ❤️ #Viokatharismos #Tapitokatharistiria #BubblesCleaning</t>
  </si>
  <si>
    <t>209239232551276_1754772467997937</t>
  </si>
  <si>
    <t>https://www.facebook.com/BubblesCleaning.Hellas/posts/1754772467997937</t>
  </si>
  <si>
    <t>Σας ευχαριστούμε για την εμπιστοσύνη σας και αυτή τη σεζόν! Συνεχίζουμε να φροντίζουμε τα χαλιά σας με όλη μας την αγάπη!</t>
  </si>
  <si>
    <t>209239232551276_1728933323915185</t>
  </si>
  <si>
    <t>https://www.facebook.com/BubblesCleaning.Hellas/posts/1728933323915185</t>
  </si>
  <si>
    <t>Το καλοκαίρι μπήκε για τα καλά. Αν δεν μαζέψατε ακόμα τα χαλιά σας, η ομάδα μας έρχεται κοντά σας με ένα τηλεφώνημα και φροντίζει για τη φύλαξη και τον καθαρισμός τους!</t>
  </si>
  <si>
    <t>209239232551276_1728930587248792</t>
  </si>
  <si>
    <t>https://www.facebook.com/BubblesCleaning.Hellas/posts/1728930587248792</t>
  </si>
  <si>
    <t>Χαλιά καθαρά σαν καινούρια! Αναλαμβάνουμε φύλαξη και βιολογικό καθαρισμό των χαλιών σας!</t>
  </si>
  <si>
    <t>209239232551276_1728928790582305</t>
  </si>
  <si>
    <t>https://www.facebook.com/BubblesCleaning.Hellas/posts/1728928790582305</t>
  </si>
  <si>
    <t>Το καλοκαίρο ήρθε, τα χαλιά φεύγουν! Καλέστε μας για προσφορά καθαρισμού των χαλιών σας !!! Η ομάδα του Bubbles Cleaning σας εγγυάται τα καλύτερα αποτελέσματα. #ProsforesTapitokatharistiria #Attiki #CleanHome #BubblesCleaning</t>
  </si>
  <si>
    <t>209239232551276_1728927080582476</t>
  </si>
  <si>
    <t>https://www.facebook.com/BubblesCleaning.Hellas/posts/1728927080582476</t>
  </si>
  <si>
    <t>Η εταιρεία μας σέβεται το περιβάλλον και χρησιμοποιεί προϊόντα αποκλειστικά φιλικά προς το περιβάλλον. Καλέστε μας για τον βιοκαθαρισμό και φύλαξη των χαλιών σας! #Viokatharismos #WeCare #BubblesCleaning</t>
  </si>
  <si>
    <t>209239232551276_1728924753916042</t>
  </si>
  <si>
    <t>https://www.facebook.com/BubblesCleaning.Hellas/posts/1728924753916042</t>
  </si>
  <si>
    <t>Εμπιστευτείτε μας για την φροντίδα και την φύλαξη των χαλιών σας! Mε οικολογική συνείδηση και πολλή διάθεση ερχόμαστε στο χώρο σας και παραλαμβάνουμε τα πολύτιμα χαλιά σας! Καλέστε μας για προσφορά. #Tapitokatharistiria #Attiki #BubblesCleaning</t>
  </si>
  <si>
    <t>209239232551276_1728923353916182</t>
  </si>
  <si>
    <t>https://www.facebook.com/BubblesCleaning.Hellas/posts/1728923353916182</t>
  </si>
  <si>
    <t>Με Καλοκαιρινή διάθεση το Bubbles Cleaning έρχεται στο χώρο σας και αναλαμβάνει γρήγορα και αποτελεσματικά τον καθαρισμό και την φύλαξη των χαλιών σας! Με ένα τηλεφώνημα κοντά σας :) #Viokatharismos</t>
  </si>
  <si>
    <t>209239232551276_1728921173916400</t>
  </si>
  <si>
    <t>https://www.facebook.com/BubblesCleaning.Hellas/posts/1728921173916400</t>
  </si>
  <si>
    <t>Μάιος και είστε ακόμα με τα χαλιά στο σπίτι; Η ομάδα του Bubbles Cleaning έρχεται άμεσα στον χώρο σας και αναλαμβάνει τον επαγγελματικό καθαρισμό και την φύλαξη των χαλιών σας! Καλέστε μας για λεπτομέρειες. #Carpet_Cleaning #Tapitokatharistiria</t>
  </si>
  <si>
    <t>209239232551276_1728920127249838</t>
  </si>
  <si>
    <t>https://www.facebook.com/BubblesCleaning.Hellas/posts/1728920127249838</t>
  </si>
  <si>
    <t>Λερώσατε το χαλί σας; Η ομάδα του Bubbles Cleaning αναλαμβάνει τον καθαρισμό των χαλιών σας και σας εγγυάται το καλύτερο αποτέλεσμα! Καλέστε μας για πληροφορίες. #CleanCarpet #Attiki #BubblesCleaning</t>
  </si>
  <si>
    <t>209239232551276_1728918517249999</t>
  </si>
  <si>
    <t>https://www.facebook.com/BubblesCleaning.Hellas/posts/1728918517249999</t>
  </si>
  <si>
    <t>Εκτός από καλή διάθεση και επαγγελματισμό, στο Bubbles Cleaning νοιαζόμαστε για το περιβάλλον και φροντίζουμε την υγιεινή των χαλιών σας μόνο με προϊόντα 100% φιλικά προς το περιβάλλον και πιστοποιημένα ασφαλή για την υγεία σας !! #Viokatharismos #Tapitokatharistiria #BubblesCleaning</t>
  </si>
  <si>
    <t>209239232551276_1728175760657608</t>
  </si>
  <si>
    <t>https://www.facebook.com/BubblesCleaning.Hellas/posts/1728175760657608</t>
  </si>
  <si>
    <t>Όλο και περισσότεροι εμπιστεύονται τις υπηρεσίες μας καθημερινά. Ένα μεγάλο ευχαριστώ από καρδιάς. Η ομάδα του #BubblesCleaning 🥰</t>
  </si>
  <si>
    <t>209239232551276_1728173033991214</t>
  </si>
  <si>
    <t>https://www.facebook.com/BubblesCleaning.Hellas/posts/1728173033991214</t>
  </si>
  <si>
    <t>Καλέστε μας για προσφορά καθαρισμού των χαλιών σας !!! Η ομάδα του Bubbles Cleaning σας εγγυάται τα καλύτερα αποτελέσματα. #ProsforesTapitokatharistiria #Attiki #BubblesCleaning</t>
  </si>
  <si>
    <t>209239232551276_1728169867324864</t>
  </si>
  <si>
    <t>https://www.facebook.com/BubblesCleaning.Hellas/posts/1728169867324864</t>
  </si>
  <si>
    <t>Η ομάδα του Bubbles Cleaning αναλαμβάνει με επαγγελματισμό και σεβασμό προς το περιβάλλον τον βιοκαθαρισμό και την περιποίηση των χαλιών σας. Καλέστε μας για παραλαβή από το χώρο σας.</t>
  </si>
  <si>
    <t>209239232551276_1695883297220188</t>
  </si>
  <si>
    <t>https://www.facebook.com/BubblesCleaning.Hellas/posts/1695883297220188</t>
  </si>
  <si>
    <t>Αν ακόμα δε μαζέψατε τα χαλιά σας, καλέστε μας να τα παραλάβουμε! Βιολογικοί καθαρισμοί χαλιών από την ομάδα του #BubblesCleaning</t>
  </si>
  <si>
    <t>209239232551276_1695880400553811</t>
  </si>
  <si>
    <t>https://www.facebook.com/BubblesCleaning.Hellas/posts/1695880400553811</t>
  </si>
  <si>
    <t>Αγαπάμε τη δουλειά μας, αγαπάμε τα χαλιά σας!</t>
  </si>
  <si>
    <t>209239232551276_1695877920554059</t>
  </si>
  <si>
    <t>https://www.facebook.com/BubblesCleaning.Hellas/posts/1695877920554059</t>
  </si>
  <si>
    <t>Δε μαζέψατε ακόμα τα χαλιά; Καλέστε μας για προσφορά καθαρισμού των χαλιών σας !!! Η ομάδα του Bubbles Cleaning σας εγγυάται τα καλύτερα αποτελέσματα. #ProsforesTapitokatharistiria #Attiki #BubblesCleaning</t>
  </si>
  <si>
    <t>209239232551276_1711488502326334</t>
  </si>
  <si>
    <t>https://www.facebook.com/BubblesCleaning.Hellas/posts/1711488502326334</t>
  </si>
  <si>
    <t>Βιολογικός καθαρισμός χαλιών! Δωρεάν παράδοση παραλαβή στο χώρο σας! Κλείστε ραντεβού για να μας παραδώσετε τα χαλιά σας έως 30 Απρίλη και κερδίστε έκπτωση 20%. Καλέστε μας για ραντεβού στο τηλ.: 2102837101</t>
  </si>
  <si>
    <t>209239232551276_1695876567220861</t>
  </si>
  <si>
    <t>https://www.facebook.com/BubblesCleaning.Hellas/posts/1695876567220861</t>
  </si>
  <si>
    <t>Η ομάδα του Bubbles Cleaning σας εύχεται Καλό κι Ευλογημένο Πάσχα!</t>
  </si>
  <si>
    <t>209239232551276_1695875717220946</t>
  </si>
  <si>
    <t>https://www.facebook.com/BubblesCleaning.Hellas/posts/1695875717220946</t>
  </si>
  <si>
    <t>Καθαριότητα η μισή αρχοντιά! Καθαρίζουμε βιολογικά τα χαλιά σας! Καλέστε μας για να μαζέψουμε τα χαλιά σας και απολαύστε την άνοιξη στο σπίτι σας!</t>
  </si>
  <si>
    <t>209239232551276_1695873893887795</t>
  </si>
  <si>
    <t>https://www.facebook.com/BubblesCleaning.Hellas/posts/1695873893887795</t>
  </si>
  <si>
    <t>Η χαρά μας είναι να απολαμβάνουν τα παιδιά μας τη κάθε όμορφη γωνιά του σπιτιού! Καθαρισμοί χαλιών, υγιεινά και υπεύθυνα!</t>
  </si>
  <si>
    <t>209239232551276_1695871960554655</t>
  </si>
  <si>
    <t>https://www.facebook.com/BubblesCleaning.Hellas/posts/1695871960554655</t>
  </si>
  <si>
    <t>Με ανοιξιάτικη διάθεση η ομάδα του Bubbles Cleaning έρχεται στο χώρο σας και αναλαμβάνει τον καθαρισμό και την φύλαξη των χαλιών σας! Τώρα είναι η ώρα! Καλέστε μας για πληροφορίες. #Tapitokatharistiria</t>
  </si>
  <si>
    <t>209239232551276_1702352063239978</t>
  </si>
  <si>
    <t>https://www.facebook.com/BubblesCleaning.Hellas/posts/1702352063239978</t>
  </si>
  <si>
    <t>Βιολογικοί καθαρισμοί χαλιών! Παραλαβή παράδοση στο χώρο σας! Κλείστε ραντεβού για να μας παραδώσετε τα χαλιά σας έως 30 Απρίλη και κερδίστε έκπτωση 20%. Τηλ. 2102837101</t>
  </si>
  <si>
    <t>209239232551276_1695863947222123</t>
  </si>
  <si>
    <t>https://www.facebook.com/BubblesCleaning.Hellas/posts/1695863947222123</t>
  </si>
  <si>
    <t>Η ομάδα του Bubbles Cleaning έρχεται στο χώρο σας και αναλαμβάνει την περιποίηση και την φύλαξη των χαλιών σας! Καλέστε μας για πληροφορίες στο 2102837101 #CleanHome #Tapitokatharistiria #Attiki #BubblesCleaning</t>
  </si>
  <si>
    <t>209239232551276_1695860013889183</t>
  </si>
  <si>
    <t>https://www.facebook.com/BubblesCleaning.Hellas/posts/1695860013889183</t>
  </si>
  <si>
    <t>Το καλοκαίρι πλησιάζει και η ομάδα του Bubbles Cleaning έρχεται στο χώρο σας και αναλαμβάνει τον καθαρισμό και την φύλαξη των μοναδικών σας χαλιών. Καλέστε μας για λεπτομέρειες! #BubblesCleaning #Tapitokatharistiria #Attiki</t>
  </si>
  <si>
    <t>209239232551276_1695861200555731</t>
  </si>
  <si>
    <t>https://www.facebook.com/BubblesCleaning.Hellas/posts/1695861200555731</t>
  </si>
  <si>
    <t>Εμπιστευτείτε την ομάδα του #BubblesCleaning για τον επαγγελματικό καθαρισμό των χαλιών σας, και υποδεχθείτε το Καλοκαίρι σας που σε λίγο καταφθάνει!! #Tapitokatharistiria #CleanCarpet #Attiki</t>
  </si>
  <si>
    <t>209239232551276_1695857360556115</t>
  </si>
  <si>
    <t>https://www.facebook.com/BubblesCleaning.Hellas/posts/1695857360556115</t>
  </si>
  <si>
    <t>Με αγάπη για αυτό που κάνουμε χρόνια τώρα, σας εγγυόμαστε το πιο... υγιεινό αποτέλεσμα. Εμπιστευτείτε την φύλαξη και τον καθαρισμό των χαλιών σας στην ομάδα του Bubbles Cleaning και ξενοιάστε...</t>
  </si>
  <si>
    <t>209239232551276_1695855040556347</t>
  </si>
  <si>
    <t>https://www.facebook.com/BubblesCleaning.Hellas/posts/1695855040556347</t>
  </si>
  <si>
    <t>Εσείς μαζέψατε τα χαλιά σας; Αν όχι.. η ομάδα του Bubbles Cleaning έρχεται στο χώρο σας και αναλαμβάνει με επαγγελματισμό και μεράκι την φύλαξη και τον καθαρισμό των χαλιών σας. Καλέστε μας για λεπτομέρειες :) #CleanHome #Tapitokatharistiria #SummerTime</t>
  </si>
  <si>
    <t>209239232551276_1686235618184956</t>
  </si>
  <si>
    <t>https://www.facebook.com/BubblesCleaning.Hellas/posts/1686235618184956</t>
  </si>
  <si>
    <t>το Bubbles Cleaning χαρίζουμε στο χαλί σας την περιποίηση που του αξίζει! Με τα καλύτερα μηχανήματα, βιολογικά προϊόντα και πολύ μεράκι σας υποσχόμαστε τα καλύτερα αποτελέσματα!!! #CleanHome #CleanCarpet #Tapitokatharistiria #BubblesCleaning</t>
  </si>
  <si>
    <t>209239232551276_1686232708185247</t>
  </si>
  <si>
    <t>https://www.facebook.com/BubblesCleaning.Hellas/posts/1686232708185247</t>
  </si>
  <si>
    <t>Ήρθε η ώρα να χαρίσετε στα χαλία σας την περιποίηση που τους αξίζει ! Καλέστε μας για λεπτομέρειες !!! #CleanCarpet #Tapitokatharistiria #BubblesCleaning</t>
  </si>
  <si>
    <t>209239232551276_1686230061518845</t>
  </si>
  <si>
    <t>https://www.facebook.com/BubblesCleaning.Hellas/posts/1686230061518845</t>
  </si>
  <si>
    <t>Με Ανοιξιάτικη διάθεση η ομάδα του Bubbles Cleaning σας υπόσχεται την περιποίηση των χαλιών σας με επαγγελματισμό και μεράκι !! Καλέστε μας για προσφορά καθαρισμού. #ΒubblesCleaning #tapitokatharistiria #SpringCarpet</t>
  </si>
  <si>
    <t>209239232551276_1680428138765704</t>
  </si>
  <si>
    <t>https://www.facebook.com/BubblesCleaning.Hellas/posts/1680428138765704</t>
  </si>
  <si>
    <t>Καλέστε μας για προσφορά για την παραλαβή, φύλαξη και καθαρισμό των χαλιών σας απο την ομάδα του Bubbles Cleaning! #Prosfores #Tapitokatharistiria #Attiki #BubblesCleaning</t>
  </si>
  <si>
    <t>209239232551276_1680427218765796</t>
  </si>
  <si>
    <t>https://www.facebook.com/BubblesCleaning.Hellas/posts/1680427218765796</t>
  </si>
  <si>
    <t>Μένουμε σπίτι απολαμβάνοντας το καθαρό! Στο Bubbles Cleaning χαρίζουμε στο χαλί σας την περιποίηση που του αξίζει ! Με τα καλύτερα μηχανήματα, βιολογικά προϊόντα και πολύ μεράκι σας υποσχόμαστε τα καλύτερα αποτελέσματα !!!</t>
  </si>
  <si>
    <t>209239232551276_1680424335432751</t>
  </si>
  <si>
    <t>https://www.facebook.com/BubblesCleaning.Hellas/posts/1680424335432751</t>
  </si>
  <si>
    <t>Εσείς μένετε σπίτι κι εμείς μαζεύουμε τα χαλιά σας τηρώντας όλα τα μέτρα υγιεινής και προστασίας! Καλέστε μας για ραντεβού στο 2102837101</t>
  </si>
  <si>
    <t>209239232551276_1663798117095373</t>
  </si>
  <si>
    <t>https://www.facebook.com/BubblesCleaning.Hellas/posts/1663798117095373</t>
  </si>
  <si>
    <t>Μένουμε σπίτι! Τηρούμε κανόνες υγιεινής με καθαρά χαλιά! Εμπιστευτείτε την ομάδα του BUBBLES CLEANING για τον καθαρισμό των χαλιών σας και χαρείτε άφοβα την υγιεινή των προσωπικών σας χώρων !!! #Tapitokatharistiria #BubblesCleaning</t>
  </si>
  <si>
    <t>209239232551276_1663796637095521</t>
  </si>
  <si>
    <t>https://www.facebook.com/BubblesCleaning.Hellas/posts/1663796637095521</t>
  </si>
  <si>
    <t>Μένουμε σπίτι! Σε σπίτι καθαρό! Το μάζεμα των χαλιών άρχισε! Καλέστε μας για προσφορά καθαρισμού των χαλιών σας !!! Η ομάδα του Bubbles Cleaning σας εγγυάται τα καλύτερα αποτελέσματα. #ProsforesTapitokatharistiria #Attiki #BubblesCleaning</t>
  </si>
  <si>
    <t>209239232551276_1663794613762390</t>
  </si>
  <si>
    <t>https://www.facebook.com/BubblesCleaning.Hellas/posts/1663794613762390</t>
  </si>
  <si>
    <t>Το κάθε χαλί είναι μοναδικό και η ομάδα του BUBBLES CLEANING φροντίζει γι αυτό !! Ο καλύτερος καθαρισμός της πόλης!!! Καλέστε μας για προσφορά. #BUBBLESCLEANING #tapitokatharistiria #prosfores</t>
  </si>
  <si>
    <t>209239232551276_1663792620429256</t>
  </si>
  <si>
    <t>https://www.facebook.com/BubblesCleaning.Hellas/posts/1663792620429256</t>
  </si>
  <si>
    <t>209239232551276_1663791153762736</t>
  </si>
  <si>
    <t>https://www.facebook.com/BubblesCleaning.Hellas/posts/1663791153762736</t>
  </si>
  <si>
    <t>Η ομάδα του #BubblesCleaning είναι ξανά κοντά σας, έτοιμη να αναλάβει τον επαγγελματικό καθαρισμό των χαλιών σας.</t>
  </si>
  <si>
    <t>209239232551276_1663789283762923</t>
  </si>
  <si>
    <t>https://www.facebook.com/BubblesCleaning.Hellas/posts/1663789283762923</t>
  </si>
  <si>
    <t>Το κάθε χαλί είναι μοναδικό και η ομάδα του BUBBLES CLEANING φροντίζει γι αυτό!! Ο καλύτερος καθαρισμός της πόλης!!! Καλέστε μας για προσφορά. #BUBBLESCLEANING #tapitokatharistiria #prosfores</t>
  </si>
  <si>
    <t>209239232551276_1663716490436869</t>
  </si>
  <si>
    <t>https://www.facebook.com/BubblesCleaning.Hellas/posts/1663716490436869</t>
  </si>
  <si>
    <t>Καλέστε μας για τον βιολογικό καθαρισμό των χαλιών σας. Η ομάδα του Bubbles Cleaning έρχεται με το μεγαλύτερο χαμόγελο σε όλη την Αττική!</t>
  </si>
  <si>
    <t>209239232551276_1658267754315076</t>
  </si>
  <si>
    <t>https://www.facebook.com/BubblesCleaning.Hellas/posts/1658267754315076</t>
  </si>
  <si>
    <t>209239232551276_1658266287648556</t>
  </si>
  <si>
    <t>https://www.facebook.com/BubblesCleaning.Hellas/posts/1658266287648556</t>
  </si>
  <si>
    <t>Προφυλαχθείτε από ακάρεα, μικρόβια και αλλεργίες. Βιολογικός καθαρισμός χαλιών από την ομάδα του Bubbles Cleaning. Ερχόμαστε άμεσα σε όλη την Αθήνα! #BubblesCleaning</t>
  </si>
  <si>
    <t>209239232551276_1660987884043063</t>
  </si>
  <si>
    <t>https://www.facebook.com/BubblesCleaning.Hellas/posts/1660987884043063</t>
  </si>
  <si>
    <t>Το μάζεμα των χαλιών καταφθάνει! Εμπιστευτείτε μας για την φροντίδα και την φύλαξη των χαλιών σας..με οικολογική συνείδηση και πολλή διάθεση ερχόμαστε στο χώρο σας και παραλαμβάνουμε τα πολύτιμα χαλιά σας!</t>
  </si>
  <si>
    <t>209239232551276_1658264554315396</t>
  </si>
  <si>
    <t>https://www.facebook.com/BubblesCleaning.Hellas/posts/1658264554315396</t>
  </si>
  <si>
    <t>Η εταιρεία μας σέβεται το περιβάλλον και χρησιμοποιεί αποκλειστικά προϊόντα φιλικά προς το περιβάλλον. Καλέστε μας για τον καθαρισμό - φύλαξη των χαλιών σας! #Καθαρισμός #Χαλιών #Αθήνα</t>
  </si>
  <si>
    <t>209239232551276_1658262914315560</t>
  </si>
  <si>
    <t>https://www.facebook.com/BubblesCleaning.Hellas/posts/1658262914315560</t>
  </si>
  <si>
    <t>Η ομάδα του Bubbles Cleaning ξεκίνησε δυναμικά τη σεζόν και έρχεται στην πόρτα σας με ένα τηλεφώνημα! #Tapitokatharistiria #Attiki #BubblesCleaning</t>
  </si>
  <si>
    <t>209239232551276_1655578674583984</t>
  </si>
  <si>
    <t>https://www.facebook.com/BubblesCleaning.Hellas/posts/1655578674583984</t>
  </si>
  <si>
    <t>Οι καλύτεροί σας φίλοι απολαμβάνουν κάθε γωνιά του σπιτιού σας! Η ομάδα του Bubbles Cleaning έρχεται στην πόρτα σας παραλαμβάνει τα χαλιά σας και σας τα επιστρέφει... καινούρια! #καθαρισμοί_χαλιών  #BubblesCleaning</t>
  </si>
  <si>
    <t>209239232551276_1651844538290731</t>
  </si>
  <si>
    <t>https://www.facebook.com/BubblesCleaning.Hellas/posts/1651844538290731</t>
  </si>
  <si>
    <t>Καλέστε μας για προσφορά για την παραλαβή, φύλαξη και καθαρισμό των χαλιών σας από την ομάδα του Bubbles Cleaning! Τηλ.: 2102837101 #Prosfores #Tapitokatharistiria #Attiki #BubblesCleaning</t>
  </si>
  <si>
    <t>209239232551276_1650671195074732</t>
  </si>
  <si>
    <t>https://www.facebook.com/BubblesCleaning.Hellas/posts/1650671195074732</t>
  </si>
  <si>
    <t>Ξένοιαστες στιγμές σε καθαρό σπίτι. Αφήστε σε εμάς τον #καθαρισμό των #χαλιών σας και απολαύστε τις καθημερινές μικρές χαρές της ζωής!</t>
  </si>
  <si>
    <t>209239232551276_1648002435341608</t>
  </si>
  <si>
    <t>https://www.facebook.com/BubblesCleaning.Hellas/posts/1648002435341608</t>
  </si>
  <si>
    <t>Οι #καθαρισμοί #χαλιών είναι η ειδικότητά μας εδώ και πάνω από 10 χρόνια. Καλέστε μας για να προγραμματίσουμε την παραλαβή των χαλιών σας στο 210 2837101 και ξενοιάστε :)</t>
  </si>
  <si>
    <t>209239232551276_1645069362301582</t>
  </si>
  <si>
    <t>https://www.facebook.com/BubblesCleaning.Hellas/posts/1645069362301582</t>
  </si>
  <si>
    <t>Χαρείτε άφοβα την ζεστασιά του σπιτιού σας ! Η ομάδα του Bubbles Cleaning αναλαμβάνει τον βιοκαθαρισμό των χώρων σας. #BubblesCleaning #Attiki #Tapitokatharistiria #CleanHome</t>
  </si>
  <si>
    <t>209239232551276_1644431965698655</t>
  </si>
  <si>
    <t>https://www.facebook.com/BubblesCleaning.Hellas/posts/1644431965698655</t>
  </si>
  <si>
    <t>Χρειάζεστε βιολογικό καθαρισμό άμεσα και αποτελεσματικά ; Καλέστε μας στον χώρο σας και εκπλαγείτε από τα θεαματικά αποτελέσματα. #Viokatharismos #Tapitokatharistiria #BubblesCleaning</t>
  </si>
  <si>
    <t>Total</t>
  </si>
  <si>
    <t>Row Labels</t>
  </si>
  <si>
    <t>Sum of Daily Total Impressions</t>
  </si>
  <si>
    <t>Grand Total</t>
  </si>
  <si>
    <t>Sum of Daily Total Reach</t>
  </si>
  <si>
    <t>Column Labels</t>
  </si>
  <si>
    <t>Sum of Daily Page Engaged Users</t>
  </si>
  <si>
    <t>February 2020</t>
  </si>
  <si>
    <t>Paid Posts</t>
  </si>
  <si>
    <t>campaign</t>
  </si>
  <si>
    <t>Age</t>
  </si>
  <si>
    <t>Gender</t>
  </si>
  <si>
    <t>Reach</t>
  </si>
  <si>
    <t>Impressions</t>
  </si>
  <si>
    <t>Frequency</t>
  </si>
  <si>
    <t>Results engagement</t>
  </si>
  <si>
    <t>Cost per Result</t>
  </si>
  <si>
    <t>Amount Spent (EUR)</t>
  </si>
  <si>
    <t>total reach</t>
  </si>
  <si>
    <t>total impr</t>
  </si>
  <si>
    <t>total engag</t>
  </si>
  <si>
    <t>eng. conv. rate</t>
  </si>
  <si>
    <t>Apr</t>
  </si>
  <si>
    <t>25-34</t>
  </si>
  <si>
    <t>female</t>
  </si>
  <si>
    <t>35-44</t>
  </si>
  <si>
    <t>45-54</t>
  </si>
  <si>
    <t>55-64</t>
  </si>
  <si>
    <t>Feb</t>
  </si>
  <si>
    <t>Totals</t>
  </si>
  <si>
    <t>The best age group of viewers is 35-44 with 22% of total
 but the best engagement conv. rate is in group 25-34, 14.2%.
However, the age group 25-34 is the worst of viewers 4% of total.
So, we keep advertising to 25-34 because of the high engag. conv. rate
and we can reduce the age group 55-64 since thwy have the worse convertion rate in engagement</t>
  </si>
  <si>
    <t>Months</t>
  </si>
  <si>
    <t>Users Reached</t>
  </si>
  <si>
    <t>UNPAID POSTS</t>
  </si>
  <si>
    <t>x</t>
  </si>
  <si>
    <t>y</t>
  </si>
  <si>
    <t>PAID POSTS</t>
  </si>
  <si>
    <t>% Unpaid</t>
  </si>
  <si>
    <t>% Paid</t>
  </si>
  <si>
    <t>Post</t>
  </si>
  <si>
    <t>Published</t>
  </si>
  <si>
    <t>PAID/UNPAID</t>
  </si>
  <si>
    <t>Engagement</t>
  </si>
  <si>
    <t>Cost per month</t>
  </si>
  <si>
    <t>Reach per month</t>
  </si>
  <si>
    <t>cost per reach</t>
  </si>
  <si>
    <t>Numner of posts</t>
  </si>
  <si>
    <t>Total Number of Reach</t>
  </si>
  <si>
    <t>Total Number of Engagement</t>
  </si>
  <si>
    <t>Cost</t>
  </si>
  <si>
    <t>Days</t>
  </si>
  <si>
    <t>CPR</t>
  </si>
  <si>
    <t>CPE</t>
  </si>
  <si>
    <t>CPI</t>
  </si>
  <si>
    <t>Number of posts paid</t>
  </si>
  <si>
    <t>Number of People reached</t>
  </si>
  <si>
    <t xml:space="preserve">Total posts </t>
  </si>
  <si>
    <t>Unpaid</t>
  </si>
  <si>
    <t>Paid</t>
  </si>
  <si>
    <t>Total Reach</t>
  </si>
  <si>
    <t>Total engagement</t>
  </si>
  <si>
    <t>Total impressions</t>
  </si>
  <si>
    <t>Paid Reach</t>
  </si>
  <si>
    <t>Paid Engagement</t>
  </si>
  <si>
    <t>b0=</t>
  </si>
  <si>
    <t>Average Reach</t>
  </si>
  <si>
    <t>b1=</t>
  </si>
  <si>
    <t>Average Enagement</t>
  </si>
  <si>
    <t>Average Impressions</t>
  </si>
  <si>
    <t>posts x=</t>
  </si>
  <si>
    <t>reach y=</t>
  </si>
  <si>
    <t>eng y=</t>
  </si>
  <si>
    <t>Correlation Unpaid</t>
  </si>
  <si>
    <t>Correlation Paid</t>
  </si>
  <si>
    <t>Unpaid Reach</t>
  </si>
  <si>
    <t>Unpaid Engagement</t>
  </si>
  <si>
    <t>b0</t>
  </si>
  <si>
    <t>b1</t>
  </si>
  <si>
    <t>UNPAID POSTS 2020</t>
  </si>
  <si>
    <t>Linear Regression</t>
  </si>
  <si>
    <t>Totals 2021</t>
  </si>
  <si>
    <t>Totals 2020 (5 months)</t>
  </si>
  <si>
    <t>Linear regression / intercept &amp; slope (y=b0+b1x)</t>
  </si>
  <si>
    <t>Unpaid posts</t>
  </si>
  <si>
    <t>Paid posts</t>
  </si>
  <si>
    <t>Total posts</t>
  </si>
  <si>
    <t>Fix cost</t>
  </si>
  <si>
    <t>cost per paid post</t>
  </si>
  <si>
    <t>Total costs</t>
  </si>
  <si>
    <t>People reached</t>
  </si>
  <si>
    <t>Engagements</t>
  </si>
  <si>
    <t>Good Senario
(4 Ads per month)</t>
  </si>
  <si>
    <t>Medium Senario
(2 Ads per month)</t>
  </si>
  <si>
    <t>Bad Senario
(1 Ad per month)</t>
  </si>
  <si>
    <t>3 senarios based on the number of Advertisments per month for period Mar-June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</si>
</sst>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hh:mm:ss"/>
    <numFmt numFmtId="165" formatCode="m/d/yy\ h:mm\ AM/PM"/>
    <numFmt numFmtId="166" formatCode="0.0%"/>
    <numFmt numFmtId="167" formatCode="_([$€-2]\ * #,##0.00_);_([$€-2]\ * \(#,##0.00\);_([$€-2]\ * &quot;-&quot;??_);_(@_)"/>
    <numFmt numFmtId="168" formatCode="0.0"/>
    <numFmt numFmtId="169" formatCode="_([$€-2]\ * #,##0_);_([$€-2]\ * \(#,##0\);_([$€-2]\ * &quot;-&quot;??_);_(@_)"/>
  </numFmts>
  <fonts count="16">
    <font>
      <sz val="11"/>
      <color theme="1"/>
      <name val="Calibri"/>
      <family val="2"/>
      <scheme val="minor"/>
    </font>
    <font>
      <b/>
      <sz val="11"/>
      <color theme="1"/>
      <name val="Calibri"/>
      <family val="2"/>
      <scheme val="minor"/>
    </font>
    <font>
      <b/>
      <sz val="10"/>
      <name val="Verdana"/>
      <family val="2"/>
      <charset val="161"/>
    </font>
    <font>
      <sz val="10"/>
      <name val="Verdana"/>
      <family val="2"/>
      <charset val="161"/>
    </font>
    <font>
      <sz val="11"/>
      <color theme="1"/>
      <name val="Calibri"/>
      <family val="2"/>
      <scheme val="minor"/>
    </font>
    <font>
      <b/>
      <sz val="11"/>
      <color theme="1"/>
      <name val="Calibri"/>
      <family val="2"/>
      <charset val="161"/>
      <scheme val="minor"/>
    </font>
    <font>
      <b/>
      <sz val="11"/>
      <color rgb="FF000000"/>
      <name val="Calibri"/>
      <family val="2"/>
      <charset val="161"/>
    </font>
    <font>
      <sz val="11"/>
      <color rgb="FF000000"/>
      <name val="Calibri"/>
      <family val="2"/>
      <charset val="161"/>
    </font>
    <font>
      <b/>
      <u/>
      <sz val="11"/>
      <color theme="1"/>
      <name val="Calibri"/>
      <family val="2"/>
      <charset val="161"/>
      <scheme val="minor"/>
    </font>
    <font>
      <sz val="11"/>
      <name val="Calibri"/>
      <family val="2"/>
      <scheme val="minor"/>
    </font>
    <font>
      <b/>
      <sz val="9"/>
      <color rgb="FF1C1E21"/>
      <name val="Inherit"/>
    </font>
    <font>
      <sz val="9"/>
      <color rgb="FF1C1E21"/>
      <name val="Inherit"/>
    </font>
    <font>
      <sz val="9"/>
      <color rgb="FF4B4F56"/>
      <name val="Inherit"/>
    </font>
    <font>
      <i/>
      <sz val="11"/>
      <color theme="1"/>
      <name val="Calibri"/>
      <family val="2"/>
      <scheme val="minor"/>
    </font>
    <font>
      <sz val="11"/>
      <color theme="3"/>
      <name val="Calibri"/>
      <family val="2"/>
      <scheme val="minor"/>
    </font>
    <font>
      <b/>
      <u/>
      <sz val="14"/>
      <color theme="1"/>
      <name val="Calibri"/>
      <family val="2"/>
      <charset val="161"/>
      <scheme val="minor"/>
    </font>
  </fonts>
  <fills count="8">
    <fill>
      <patternFill patternType="none"/>
    </fill>
    <fill>
      <patternFill patternType="gray125"/>
    </fill>
    <fill>
      <patternFill patternType="solid">
        <fgColor rgb="FFFFFFFF"/>
      </patternFill>
    </fill>
    <fill>
      <patternFill patternType="solid">
        <fgColor rgb="FFFFFFFF"/>
        <bgColor indexed="64"/>
      </patternFill>
    </fill>
    <fill>
      <patternFill patternType="solid">
        <fgColor rgb="FFF5F6F7"/>
        <bgColor indexed="64"/>
      </patternFill>
    </fill>
    <fill>
      <patternFill patternType="solid">
        <fgColor rgb="FF92D050"/>
        <bgColor indexed="64"/>
      </patternFill>
    </fill>
    <fill>
      <patternFill patternType="solid">
        <fgColor rgb="FFFFFF00"/>
        <bgColor indexed="64"/>
      </patternFill>
    </fill>
    <fill>
      <patternFill patternType="solid">
        <fgColor rgb="FFFF66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90949C"/>
      </left>
      <right style="thin">
        <color rgb="FF90949C"/>
      </right>
      <top style="thin">
        <color rgb="FF90949C"/>
      </top>
      <bottom style="thin">
        <color rgb="FF90949C"/>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style="thin">
        <color auto="1"/>
      </left>
      <right/>
      <top style="thin">
        <color auto="1"/>
      </top>
      <bottom/>
      <diagonal/>
    </border>
    <border>
      <left style="thin">
        <color auto="1"/>
      </left>
      <right/>
      <top/>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CFD1D5"/>
      </left>
      <right style="medium">
        <color rgb="FFCFD1D5"/>
      </right>
      <top/>
      <bottom/>
      <diagonal/>
    </border>
    <border>
      <left/>
      <right/>
      <top style="medium">
        <color indexed="64"/>
      </top>
      <bottom style="thin">
        <color indexed="64"/>
      </bottom>
      <diagonal/>
    </border>
    <border>
      <left/>
      <right/>
      <top/>
      <bottom style="medium">
        <color indexed="64"/>
      </bottom>
      <diagonal/>
    </border>
    <border>
      <left/>
      <right style="thin">
        <color auto="1"/>
      </right>
      <top style="thin">
        <color auto="1"/>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top/>
      <bottom style="thin">
        <color indexed="64"/>
      </bottom>
      <diagonal/>
    </border>
    <border>
      <left/>
      <right/>
      <top/>
      <bottom style="thin">
        <color auto="1"/>
      </bottom>
      <diagonal/>
    </border>
    <border>
      <left style="double">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93">
    <xf numFmtId="0" fontId="0" fillId="0" borderId="0" xfId="0"/>
    <xf numFmtId="164" fontId="0" fillId="0" borderId="0" xfId="0" applyNumberFormat="1"/>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Border="1" applyAlignment="1">
      <alignment horizontal="center" vertical="top" wrapText="1"/>
    </xf>
    <xf numFmtId="0" fontId="0" fillId="0" borderId="0" xfId="0" applyAlignment="1"/>
    <xf numFmtId="0" fontId="1" fillId="0" borderId="3" xfId="0" applyFont="1" applyBorder="1" applyAlignment="1">
      <alignment horizontal="center" vertical="top"/>
    </xf>
    <xf numFmtId="0" fontId="1" fillId="0" borderId="4" xfId="0" applyFont="1" applyBorder="1" applyAlignment="1">
      <alignment horizontal="center" vertical="top" wrapText="1"/>
    </xf>
    <xf numFmtId="0" fontId="2" fillId="0" borderId="0" xfId="0" applyFont="1" applyAlignment="1">
      <alignment horizontal="left"/>
    </xf>
    <xf numFmtId="0" fontId="3" fillId="0" borderId="0" xfId="0" applyFont="1" applyAlignment="1">
      <alignment horizontal="left"/>
    </xf>
    <xf numFmtId="165" fontId="3" fillId="0" borderId="0" xfId="0" applyNumberFormat="1" applyFont="1"/>
    <xf numFmtId="1" fontId="3" fillId="0" borderId="0" xfId="0" applyNumberFormat="1" applyFont="1" applyAlignment="1">
      <alignment horizontal="right"/>
    </xf>
    <xf numFmtId="0" fontId="3" fillId="0" borderId="0" xfId="0" applyFont="1"/>
    <xf numFmtId="0"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9" fontId="0" fillId="0" borderId="0" xfId="0" applyNumberFormat="1"/>
    <xf numFmtId="0" fontId="5" fillId="0" borderId="0" xfId="0" applyFont="1"/>
    <xf numFmtId="0" fontId="5" fillId="0" borderId="0" xfId="0" applyFont="1" applyAlignment="1">
      <alignment vertical="center"/>
    </xf>
    <xf numFmtId="0" fontId="6" fillId="2" borderId="5" xfId="0" applyFont="1" applyFill="1" applyBorder="1" applyAlignment="1">
      <alignment horizontal="left" vertical="center" wrapText="1"/>
    </xf>
    <xf numFmtId="0" fontId="6" fillId="2" borderId="1" xfId="0" applyFont="1" applyFill="1" applyBorder="1" applyAlignment="1">
      <alignment horizontal="left" vertical="center" wrapText="1"/>
    </xf>
    <xf numFmtId="2" fontId="7" fillId="2" borderId="5" xfId="0" applyNumberFormat="1" applyFont="1" applyFill="1" applyBorder="1" applyAlignment="1">
      <alignment horizontal="left" vertical="center"/>
    </xf>
    <xf numFmtId="1" fontId="7" fillId="2" borderId="6" xfId="0" applyNumberFormat="1" applyFont="1" applyFill="1" applyBorder="1" applyAlignment="1">
      <alignment horizontal="left" vertical="center"/>
    </xf>
    <xf numFmtId="0" fontId="7" fillId="2" borderId="6" xfId="0" applyFont="1" applyFill="1" applyBorder="1" applyAlignment="1">
      <alignment horizontal="left" vertical="center"/>
    </xf>
    <xf numFmtId="2" fontId="7" fillId="2" borderId="6" xfId="0" applyNumberFormat="1" applyFont="1" applyFill="1" applyBorder="1" applyAlignment="1">
      <alignment horizontal="left" vertical="center"/>
    </xf>
    <xf numFmtId="2" fontId="7" fillId="2" borderId="1" xfId="0" applyNumberFormat="1" applyFont="1" applyFill="1" applyBorder="1" applyAlignment="1">
      <alignment horizontal="left" vertical="center"/>
    </xf>
    <xf numFmtId="0" fontId="0" fillId="0" borderId="1" xfId="0" applyBorder="1"/>
    <xf numFmtId="166" fontId="0" fillId="0" borderId="1" xfId="1" applyNumberFormat="1" applyFont="1" applyBorder="1"/>
    <xf numFmtId="2" fontId="6" fillId="2" borderId="1" xfId="0" applyNumberFormat="1" applyFont="1" applyFill="1" applyBorder="1" applyAlignment="1">
      <alignment horizontal="left" vertical="center"/>
    </xf>
    <xf numFmtId="0" fontId="5" fillId="0" borderId="1" xfId="0" applyFont="1" applyBorder="1"/>
    <xf numFmtId="166" fontId="5" fillId="0" borderId="1" xfId="1" applyNumberFormat="1" applyFont="1" applyBorder="1"/>
    <xf numFmtId="1" fontId="0" fillId="0" borderId="0" xfId="0" applyNumberFormat="1"/>
    <xf numFmtId="0" fontId="0" fillId="0" borderId="0" xfId="0" applyAlignment="1">
      <alignment horizontal="center"/>
    </xf>
    <xf numFmtId="0" fontId="0" fillId="0" borderId="0" xfId="0" applyAlignment="1">
      <alignment horizontal="center"/>
    </xf>
    <xf numFmtId="0" fontId="8" fillId="0" borderId="0" xfId="0" applyFont="1" applyAlignment="1">
      <alignment horizontal="left" vertical="top" wrapText="1"/>
    </xf>
    <xf numFmtId="0" fontId="0" fillId="0" borderId="9" xfId="0" applyBorder="1"/>
    <xf numFmtId="0" fontId="9" fillId="0" borderId="0" xfId="0" pivotButton="1" applyFont="1"/>
    <xf numFmtId="0" fontId="5" fillId="0" borderId="1" xfId="0" applyFont="1" applyBorder="1" applyAlignment="1">
      <alignment horizontal="center"/>
    </xf>
    <xf numFmtId="0" fontId="5" fillId="0" borderId="1" xfId="0" applyFont="1" applyBorder="1" applyAlignment="1">
      <alignment vertical="top"/>
    </xf>
    <xf numFmtId="0" fontId="5" fillId="0" borderId="1" xfId="0" applyFont="1" applyBorder="1" applyAlignment="1">
      <alignment horizontal="center"/>
    </xf>
    <xf numFmtId="0" fontId="10" fillId="3" borderId="1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0" xfId="0" applyFont="1" applyFill="1" applyAlignment="1">
      <alignment horizontal="center" vertical="center" wrapText="1"/>
    </xf>
    <xf numFmtId="0" fontId="0" fillId="0" borderId="2" xfId="0" applyBorder="1"/>
    <xf numFmtId="9" fontId="0" fillId="0" borderId="0" xfId="1" applyFont="1"/>
    <xf numFmtId="14" fontId="11" fillId="4" borderId="0" xfId="0" applyNumberFormat="1" applyFont="1" applyFill="1" applyAlignment="1">
      <alignment horizontal="left" vertical="center" wrapText="1"/>
    </xf>
    <xf numFmtId="0" fontId="12" fillId="4" borderId="0" xfId="0" applyFont="1" applyFill="1" applyAlignment="1">
      <alignment vertical="center"/>
    </xf>
    <xf numFmtId="0" fontId="12" fillId="4" borderId="12" xfId="0" applyFont="1" applyFill="1" applyBorder="1" applyAlignment="1">
      <alignment vertical="center"/>
    </xf>
    <xf numFmtId="167" fontId="12" fillId="4" borderId="0" xfId="0" applyNumberFormat="1" applyFont="1" applyFill="1" applyAlignment="1">
      <alignment vertical="center"/>
    </xf>
    <xf numFmtId="168" fontId="0" fillId="0" borderId="1" xfId="0" applyNumberFormat="1" applyBorder="1"/>
    <xf numFmtId="0" fontId="13" fillId="0" borderId="13" xfId="0" applyFont="1" applyBorder="1" applyAlignment="1">
      <alignment horizontal="center"/>
    </xf>
    <xf numFmtId="0" fontId="0" fillId="0" borderId="14" xfId="0" applyBorder="1"/>
    <xf numFmtId="14" fontId="11" fillId="4" borderId="0" xfId="0" applyNumberFormat="1" applyFont="1" applyFill="1" applyAlignment="1">
      <alignment horizontal="left" vertical="center"/>
    </xf>
    <xf numFmtId="0" fontId="5" fillId="0" borderId="8" xfId="0" applyFont="1" applyBorder="1" applyAlignment="1">
      <alignment horizontal="center" vertical="top"/>
    </xf>
    <xf numFmtId="0" fontId="5" fillId="0" borderId="15" xfId="0" applyFont="1" applyBorder="1" applyAlignment="1">
      <alignment horizontal="center" vertical="top"/>
    </xf>
    <xf numFmtId="0" fontId="10" fillId="3" borderId="1" xfId="0" applyFont="1" applyFill="1" applyBorder="1" applyAlignment="1">
      <alignment horizontal="center" vertical="center" wrapText="1"/>
    </xf>
    <xf numFmtId="14" fontId="11" fillId="4" borderId="1" xfId="0" applyNumberFormat="1" applyFont="1" applyFill="1" applyBorder="1" applyAlignment="1">
      <alignment horizontal="left" vertical="center" wrapText="1"/>
    </xf>
    <xf numFmtId="0" fontId="12" fillId="4" borderId="1" xfId="0" applyFont="1" applyFill="1" applyBorder="1" applyAlignment="1">
      <alignment vertical="center"/>
    </xf>
    <xf numFmtId="14" fontId="11" fillId="3" borderId="1" xfId="0" applyNumberFormat="1" applyFont="1" applyFill="1" applyBorder="1" applyAlignment="1">
      <alignment horizontal="left" vertical="center" wrapText="1"/>
    </xf>
    <xf numFmtId="0" fontId="12" fillId="3" borderId="1" xfId="0" applyFont="1" applyFill="1" applyBorder="1" applyAlignment="1">
      <alignment vertical="center"/>
    </xf>
    <xf numFmtId="0" fontId="5" fillId="5" borderId="8" xfId="0" applyFont="1" applyFill="1" applyBorder="1" applyAlignment="1">
      <alignment wrapText="1"/>
    </xf>
    <xf numFmtId="0" fontId="5" fillId="0" borderId="7" xfId="0" applyFont="1" applyBorder="1" applyAlignment="1">
      <alignment horizontal="center"/>
    </xf>
    <xf numFmtId="0" fontId="5" fillId="0" borderId="7" xfId="0" applyFont="1" applyBorder="1"/>
    <xf numFmtId="0" fontId="5" fillId="0" borderId="16" xfId="0" applyFont="1" applyBorder="1" applyAlignment="1">
      <alignment wrapText="1"/>
    </xf>
    <xf numFmtId="0" fontId="0" fillId="0" borderId="0" xfId="0" applyAlignment="1">
      <alignment horizontal="center" wrapText="1"/>
    </xf>
    <xf numFmtId="0" fontId="14" fillId="0" borderId="0" xfId="0" applyFont="1" applyAlignment="1">
      <alignment horizontal="center"/>
    </xf>
    <xf numFmtId="0" fontId="14" fillId="0" borderId="17" xfId="0" applyFont="1" applyBorder="1"/>
    <xf numFmtId="0" fontId="0" fillId="0" borderId="17" xfId="0" applyBorder="1"/>
    <xf numFmtId="169" fontId="14" fillId="0" borderId="0" xfId="0" applyNumberFormat="1" applyFont="1" applyAlignment="1">
      <alignment horizontal="center"/>
    </xf>
    <xf numFmtId="169" fontId="0" fillId="0" borderId="0" xfId="0" applyNumberFormat="1"/>
    <xf numFmtId="169" fontId="14" fillId="0" borderId="17" xfId="0" applyNumberFormat="1" applyFont="1" applyBorder="1"/>
    <xf numFmtId="0" fontId="5" fillId="0" borderId="9" xfId="0" applyFont="1" applyBorder="1"/>
    <xf numFmtId="169" fontId="5" fillId="0" borderId="0" xfId="0" applyNumberFormat="1" applyFont="1" applyAlignment="1">
      <alignment horizontal="center"/>
    </xf>
    <xf numFmtId="169" fontId="5" fillId="5" borderId="0" xfId="0" applyNumberFormat="1" applyFont="1" applyFill="1"/>
    <xf numFmtId="169" fontId="0" fillId="0" borderId="17" xfId="0" applyNumberFormat="1" applyBorder="1"/>
    <xf numFmtId="1" fontId="0" fillId="0" borderId="0" xfId="0" applyNumberFormat="1" applyAlignment="1">
      <alignment horizontal="center"/>
    </xf>
    <xf numFmtId="1" fontId="5" fillId="5" borderId="0" xfId="0" applyNumberFormat="1" applyFont="1" applyFill="1"/>
    <xf numFmtId="0" fontId="5" fillId="0" borderId="18" xfId="0" applyFont="1" applyBorder="1"/>
    <xf numFmtId="1" fontId="0" fillId="0" borderId="19" xfId="0" applyNumberFormat="1" applyBorder="1" applyAlignment="1">
      <alignment horizontal="center"/>
    </xf>
    <xf numFmtId="1" fontId="5" fillId="5" borderId="19" xfId="0" applyNumberFormat="1" applyFont="1" applyFill="1" applyBorder="1"/>
    <xf numFmtId="0" fontId="0" fillId="0" borderId="20" xfId="0" applyBorder="1"/>
    <xf numFmtId="0" fontId="5" fillId="6" borderId="8" xfId="0" applyFont="1" applyFill="1" applyBorder="1" applyAlignment="1">
      <alignment wrapText="1"/>
    </xf>
    <xf numFmtId="169" fontId="5" fillId="6" borderId="0" xfId="0" applyNumberFormat="1" applyFont="1" applyFill="1"/>
    <xf numFmtId="169" fontId="5" fillId="0" borderId="17" xfId="0" applyNumberFormat="1" applyFont="1" applyBorder="1"/>
    <xf numFmtId="1" fontId="5" fillId="6" borderId="0" xfId="0" applyNumberFormat="1" applyFont="1" applyFill="1"/>
    <xf numFmtId="1" fontId="5" fillId="6" borderId="19" xfId="0" applyNumberFormat="1" applyFont="1" applyFill="1" applyBorder="1"/>
    <xf numFmtId="0" fontId="5" fillId="7" borderId="8" xfId="0" applyFont="1" applyFill="1" applyBorder="1" applyAlignment="1">
      <alignment wrapText="1"/>
    </xf>
    <xf numFmtId="169" fontId="5" fillId="7" borderId="0" xfId="0" applyNumberFormat="1" applyFont="1" applyFill="1"/>
    <xf numFmtId="1" fontId="5" fillId="7" borderId="0" xfId="0" applyNumberFormat="1" applyFont="1" applyFill="1"/>
    <xf numFmtId="1" fontId="5" fillId="7" borderId="19" xfId="0" applyNumberFormat="1" applyFont="1" applyFill="1" applyBorder="1"/>
    <xf numFmtId="0" fontId="15" fillId="0" borderId="0" xfId="0" applyFont="1"/>
  </cellXfs>
  <cellStyles count="2">
    <cellStyle name="Normal" xfId="0" builtinId="0"/>
    <cellStyle name="Percent" xfId="1" builtinId="5"/>
  </cellStyles>
  <dxfs count="55">
    <dxf>
      <font>
        <color auto="1"/>
      </font>
    </dxf>
    <dxf>
      <font>
        <color auto="1"/>
      </font>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1" formatCode="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1" formatCode="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1" formatCode="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1" formatCode="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1" formatCode="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1" formatCode="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1" formatCode="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165" formatCode="m/d/yy\ h:mm\ AM/P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right" vertical="bottom" textRotation="0" wrapText="0" indent="0" justifyLastLine="0" shrinkToFit="0" readingOrder="0"/>
      <protection locked="1" hidden="0"/>
    </dxf>
    <dxf>
      <font>
        <b/>
        <i val="0"/>
        <strike val="0"/>
        <condense val="0"/>
        <extend val="0"/>
        <outline val="0"/>
        <shadow val="0"/>
        <u val="none"/>
        <vertAlign val="baseline"/>
        <sz val="10"/>
        <color auto="1"/>
        <name val="Verdana"/>
        <scheme val="none"/>
      </font>
      <numFmt numFmtId="0" formatCode="General"/>
      <fill>
        <patternFill patternType="none">
          <fgColor indexed="64"/>
          <bgColor indexed="65"/>
        </patternFill>
      </fill>
      <alignment horizontal="left" vertical="bottom" textRotation="0" wrapText="0" indent="0" justifyLastLine="0" shrinkToFit="0" readingOrder="0"/>
      <protection locked="1"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border outline="0">
        <top style="thin">
          <color auto="1"/>
        </top>
      </border>
    </dxf>
    <dxf>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font>
        <color auto="1"/>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[bc_19-20_final.xlsx]PT_page_month!PivotTable4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PT_page_month!$B$3:$B$4</c:f>
              <c:strCache>
                <c:ptCount val="1"/>
                <c:pt idx="0">
                  <c:v>2020</c:v>
                </c:pt>
              </c:strCache>
            </c:strRef>
          </c:tx>
          <c:spPr>
            <a:ln w="28575" cap="rnd">
              <a:solidFill>
                <a:schemeClr val="accent1"/>
              </a:solidFill>
              <a:round/>
            </a:ln>
            <a:effectLst/>
          </c:spPr>
          <c:marker>
            <c:symbol val="none"/>
          </c:marker>
          <c:cat>
            <c:strRef>
              <c:f>PT_page_month!$A$5:$A$17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PT_page_month!$B$5:$B$17</c:f>
              <c:numCache>
                <c:formatCode>General</c:formatCode>
                <c:ptCount val="12"/>
                <c:pt idx="0">
                  <c:v>5</c:v>
                </c:pt>
                <c:pt idx="1">
                  <c:v>2509</c:v>
                </c:pt>
                <c:pt idx="2">
                  <c:v>2035</c:v>
                </c:pt>
                <c:pt idx="3">
                  <c:v>3413</c:v>
                </c:pt>
                <c:pt idx="4">
                  <c:v>2225</c:v>
                </c:pt>
                <c:pt idx="5">
                  <c:v>1941</c:v>
                </c:pt>
                <c:pt idx="6">
                  <c:v>54</c:v>
                </c:pt>
                <c:pt idx="7">
                  <c:v>27</c:v>
                </c:pt>
                <c:pt idx="8">
                  <c:v>14</c:v>
                </c:pt>
                <c:pt idx="9">
                  <c:v>14</c:v>
                </c:pt>
                <c:pt idx="10">
                  <c:v>7</c:v>
                </c:pt>
                <c:pt idx="11">
                  <c:v>19</c:v>
                </c:pt>
              </c:numCache>
            </c:numRef>
          </c:val>
          <c:smooth val="0"/>
          <c:extLst>
            <c:ext xmlns:c16="http://schemas.microsoft.com/office/drawing/2014/chart" uri="{C3380CC4-5D6E-409C-BE32-E72D297353CC}">
              <c16:uniqueId val="{00000000-70CA-4B46-ABF9-1B9154E42BE2}"/>
            </c:ext>
          </c:extLst>
        </c:ser>
        <c:dLbls>
          <c:showLegendKey val="0"/>
          <c:showVal val="0"/>
          <c:showCatName val="0"/>
          <c:showSerName val="0"/>
          <c:showPercent val="0"/>
          <c:showBubbleSize val="0"/>
        </c:dLbls>
        <c:smooth val="0"/>
        <c:axId val="409576991"/>
        <c:axId val="409576159"/>
      </c:lineChart>
      <c:catAx>
        <c:axId val="40957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76159"/>
        <c:crosses val="autoZero"/>
        <c:auto val="1"/>
        <c:lblAlgn val="ctr"/>
        <c:lblOffset val="100"/>
        <c:noMultiLvlLbl val="0"/>
      </c:catAx>
      <c:valAx>
        <c:axId val="40957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reached per post</a:t>
            </a:r>
            <a:r>
              <a:rPr lang="en-US" baseline="0"/>
              <a:t> - Unpaid</a:t>
            </a:r>
            <a:endParaRPr lang="en-US"/>
          </a:p>
        </c:rich>
      </c:tx>
      <c:layout>
        <c:manualLayout>
          <c:xMode val="edge"/>
          <c:yMode val="edge"/>
          <c:x val="0.31150678040244967"/>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92825896762902"/>
          <c:y val="0.17171296296296298"/>
          <c:w val="0.80153302712160979"/>
          <c:h val="0.70696741032370958"/>
        </c:manualLayout>
      </c:layout>
      <c:lineChart>
        <c:grouping val="standard"/>
        <c:varyColors val="0"/>
        <c:ser>
          <c:idx val="0"/>
          <c:order val="0"/>
          <c:tx>
            <c:strRef>
              <c:f>'[1]Posts 2020'!$L$2</c:f>
              <c:strCache>
                <c:ptCount val="1"/>
                <c:pt idx="0">
                  <c:v>Total Number of Reach</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0.21965463692038495"/>
                  <c:y val="-1.43055555555555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'[1]Posts 2020'!$K$3:$K$61</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cat>
          <c:val>
            <c:numRef>
              <c:f>'[1]Posts 2020'!$L$3:$L$61</c:f>
              <c:numCache>
                <c:formatCode>General</c:formatCode>
                <c:ptCount val="59"/>
                <c:pt idx="0">
                  <c:v>235</c:v>
                </c:pt>
                <c:pt idx="1">
                  <c:v>369</c:v>
                </c:pt>
                <c:pt idx="2">
                  <c:v>524</c:v>
                </c:pt>
                <c:pt idx="3">
                  <c:v>741</c:v>
                </c:pt>
                <c:pt idx="4">
                  <c:v>967</c:v>
                </c:pt>
                <c:pt idx="5">
                  <c:v>1220</c:v>
                </c:pt>
                <c:pt idx="6">
                  <c:v>1442</c:v>
                </c:pt>
                <c:pt idx="7">
                  <c:v>1676</c:v>
                </c:pt>
                <c:pt idx="8">
                  <c:v>1986</c:v>
                </c:pt>
                <c:pt idx="9">
                  <c:v>2156</c:v>
                </c:pt>
                <c:pt idx="10">
                  <c:v>2353</c:v>
                </c:pt>
                <c:pt idx="11">
                  <c:v>2497</c:v>
                </c:pt>
                <c:pt idx="12">
                  <c:v>2780</c:v>
                </c:pt>
                <c:pt idx="13">
                  <c:v>3071</c:v>
                </c:pt>
                <c:pt idx="14">
                  <c:v>3415</c:v>
                </c:pt>
                <c:pt idx="15">
                  <c:v>3639</c:v>
                </c:pt>
                <c:pt idx="16">
                  <c:v>3798</c:v>
                </c:pt>
                <c:pt idx="17">
                  <c:v>3954</c:v>
                </c:pt>
                <c:pt idx="18">
                  <c:v>4307</c:v>
                </c:pt>
                <c:pt idx="19">
                  <c:v>4527</c:v>
                </c:pt>
                <c:pt idx="20">
                  <c:v>4674</c:v>
                </c:pt>
                <c:pt idx="21">
                  <c:v>4887</c:v>
                </c:pt>
                <c:pt idx="22">
                  <c:v>5116</c:v>
                </c:pt>
                <c:pt idx="23">
                  <c:v>5354</c:v>
                </c:pt>
                <c:pt idx="24">
                  <c:v>5558</c:v>
                </c:pt>
                <c:pt idx="25">
                  <c:v>5761</c:v>
                </c:pt>
                <c:pt idx="26">
                  <c:v>5986</c:v>
                </c:pt>
                <c:pt idx="27">
                  <c:v>6179</c:v>
                </c:pt>
                <c:pt idx="28">
                  <c:v>6320</c:v>
                </c:pt>
                <c:pt idx="29">
                  <c:v>6528</c:v>
                </c:pt>
                <c:pt idx="30">
                  <c:v>6652</c:v>
                </c:pt>
                <c:pt idx="31">
                  <c:v>6797</c:v>
                </c:pt>
                <c:pt idx="32">
                  <c:v>6919</c:v>
                </c:pt>
                <c:pt idx="33">
                  <c:v>7065</c:v>
                </c:pt>
                <c:pt idx="34">
                  <c:v>7114</c:v>
                </c:pt>
                <c:pt idx="35">
                  <c:v>7286</c:v>
                </c:pt>
                <c:pt idx="36">
                  <c:v>7522</c:v>
                </c:pt>
                <c:pt idx="37">
                  <c:v>7668</c:v>
                </c:pt>
                <c:pt idx="38">
                  <c:v>7880</c:v>
                </c:pt>
                <c:pt idx="39">
                  <c:v>7916</c:v>
                </c:pt>
                <c:pt idx="40">
                  <c:v>8060</c:v>
                </c:pt>
                <c:pt idx="41">
                  <c:v>8266</c:v>
                </c:pt>
                <c:pt idx="42">
                  <c:v>8302</c:v>
                </c:pt>
                <c:pt idx="43">
                  <c:v>8546</c:v>
                </c:pt>
                <c:pt idx="44">
                  <c:v>8668</c:v>
                </c:pt>
                <c:pt idx="45">
                  <c:v>8865</c:v>
                </c:pt>
                <c:pt idx="46">
                  <c:v>8918</c:v>
                </c:pt>
                <c:pt idx="47">
                  <c:v>9121</c:v>
                </c:pt>
                <c:pt idx="48">
                  <c:v>9344</c:v>
                </c:pt>
                <c:pt idx="49">
                  <c:v>9681</c:v>
                </c:pt>
                <c:pt idx="50">
                  <c:v>9813</c:v>
                </c:pt>
                <c:pt idx="51">
                  <c:v>10014</c:v>
                </c:pt>
                <c:pt idx="52">
                  <c:v>10071</c:v>
                </c:pt>
                <c:pt idx="53">
                  <c:v>10111</c:v>
                </c:pt>
                <c:pt idx="54">
                  <c:v>10369</c:v>
                </c:pt>
                <c:pt idx="55">
                  <c:v>10503</c:v>
                </c:pt>
                <c:pt idx="56">
                  <c:v>10550</c:v>
                </c:pt>
                <c:pt idx="57">
                  <c:v>10842</c:v>
                </c:pt>
                <c:pt idx="58">
                  <c:v>10896</c:v>
                </c:pt>
              </c:numCache>
            </c:numRef>
          </c:val>
          <c:smooth val="0"/>
          <c:extLst>
            <c:ext xmlns:c16="http://schemas.microsoft.com/office/drawing/2014/chart" uri="{C3380CC4-5D6E-409C-BE32-E72D297353CC}">
              <c16:uniqueId val="{00000001-F30A-41C8-B806-3CACAA5501FC}"/>
            </c:ext>
          </c:extLst>
        </c:ser>
        <c:dLbls>
          <c:showLegendKey val="0"/>
          <c:showVal val="0"/>
          <c:showCatName val="0"/>
          <c:showSerName val="0"/>
          <c:showPercent val="0"/>
          <c:showBubbleSize val="0"/>
        </c:dLbls>
        <c:smooth val="0"/>
        <c:axId val="887170320"/>
        <c:axId val="887179888"/>
      </c:lineChart>
      <c:catAx>
        <c:axId val="88717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posts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179888"/>
        <c:crosses val="autoZero"/>
        <c:auto val="1"/>
        <c:lblAlgn val="ctr"/>
        <c:lblOffset val="100"/>
        <c:noMultiLvlLbl val="0"/>
      </c:catAx>
      <c:valAx>
        <c:axId val="88717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 reached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170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Unpaid - Engagement per post - Unpaid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0.323579615048119"/>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'[1]Posts 2020'!$K$3:$K$61</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cat>
          <c:val>
            <c:numRef>
              <c:f>'[1]Posts 2020'!$M$3:$M$61</c:f>
              <c:numCache>
                <c:formatCode>General</c:formatCode>
                <c:ptCount val="59"/>
                <c:pt idx="0">
                  <c:v>11</c:v>
                </c:pt>
                <c:pt idx="1">
                  <c:v>15</c:v>
                </c:pt>
                <c:pt idx="2">
                  <c:v>21</c:v>
                </c:pt>
                <c:pt idx="3">
                  <c:v>35</c:v>
                </c:pt>
                <c:pt idx="4">
                  <c:v>49</c:v>
                </c:pt>
                <c:pt idx="5">
                  <c:v>62</c:v>
                </c:pt>
                <c:pt idx="6">
                  <c:v>74</c:v>
                </c:pt>
                <c:pt idx="7">
                  <c:v>90</c:v>
                </c:pt>
                <c:pt idx="8">
                  <c:v>106</c:v>
                </c:pt>
                <c:pt idx="9">
                  <c:v>112</c:v>
                </c:pt>
                <c:pt idx="10">
                  <c:v>125</c:v>
                </c:pt>
                <c:pt idx="11">
                  <c:v>128</c:v>
                </c:pt>
                <c:pt idx="12">
                  <c:v>148</c:v>
                </c:pt>
                <c:pt idx="13">
                  <c:v>168</c:v>
                </c:pt>
                <c:pt idx="14">
                  <c:v>191</c:v>
                </c:pt>
                <c:pt idx="15">
                  <c:v>200</c:v>
                </c:pt>
                <c:pt idx="16">
                  <c:v>207</c:v>
                </c:pt>
                <c:pt idx="17">
                  <c:v>214</c:v>
                </c:pt>
                <c:pt idx="18">
                  <c:v>242</c:v>
                </c:pt>
                <c:pt idx="19">
                  <c:v>258</c:v>
                </c:pt>
                <c:pt idx="20">
                  <c:v>265</c:v>
                </c:pt>
                <c:pt idx="21">
                  <c:v>276</c:v>
                </c:pt>
                <c:pt idx="22">
                  <c:v>299</c:v>
                </c:pt>
                <c:pt idx="23">
                  <c:v>325</c:v>
                </c:pt>
                <c:pt idx="24">
                  <c:v>335</c:v>
                </c:pt>
                <c:pt idx="25">
                  <c:v>346</c:v>
                </c:pt>
                <c:pt idx="26">
                  <c:v>374</c:v>
                </c:pt>
                <c:pt idx="27">
                  <c:v>384</c:v>
                </c:pt>
                <c:pt idx="28">
                  <c:v>390</c:v>
                </c:pt>
                <c:pt idx="29">
                  <c:v>410</c:v>
                </c:pt>
                <c:pt idx="30">
                  <c:v>425</c:v>
                </c:pt>
                <c:pt idx="31">
                  <c:v>434</c:v>
                </c:pt>
                <c:pt idx="32">
                  <c:v>439</c:v>
                </c:pt>
                <c:pt idx="33">
                  <c:v>446</c:v>
                </c:pt>
                <c:pt idx="34">
                  <c:v>448</c:v>
                </c:pt>
                <c:pt idx="35">
                  <c:v>458</c:v>
                </c:pt>
                <c:pt idx="36">
                  <c:v>474</c:v>
                </c:pt>
                <c:pt idx="37">
                  <c:v>478</c:v>
                </c:pt>
                <c:pt idx="38">
                  <c:v>491</c:v>
                </c:pt>
                <c:pt idx="39">
                  <c:v>492</c:v>
                </c:pt>
                <c:pt idx="40">
                  <c:v>502</c:v>
                </c:pt>
                <c:pt idx="41">
                  <c:v>518</c:v>
                </c:pt>
                <c:pt idx="42">
                  <c:v>519</c:v>
                </c:pt>
                <c:pt idx="43">
                  <c:v>536</c:v>
                </c:pt>
                <c:pt idx="44">
                  <c:v>545</c:v>
                </c:pt>
                <c:pt idx="45">
                  <c:v>565</c:v>
                </c:pt>
                <c:pt idx="46">
                  <c:v>566</c:v>
                </c:pt>
                <c:pt idx="47">
                  <c:v>581</c:v>
                </c:pt>
                <c:pt idx="48">
                  <c:v>611</c:v>
                </c:pt>
                <c:pt idx="49">
                  <c:v>634</c:v>
                </c:pt>
                <c:pt idx="50">
                  <c:v>638</c:v>
                </c:pt>
                <c:pt idx="51">
                  <c:v>650</c:v>
                </c:pt>
                <c:pt idx="52">
                  <c:v>652</c:v>
                </c:pt>
                <c:pt idx="53">
                  <c:v>652</c:v>
                </c:pt>
                <c:pt idx="54">
                  <c:v>662</c:v>
                </c:pt>
                <c:pt idx="55">
                  <c:v>664</c:v>
                </c:pt>
                <c:pt idx="56">
                  <c:v>665</c:v>
                </c:pt>
                <c:pt idx="57">
                  <c:v>695</c:v>
                </c:pt>
                <c:pt idx="58">
                  <c:v>695</c:v>
                </c:pt>
              </c:numCache>
            </c:numRef>
          </c:val>
          <c:smooth val="0"/>
          <c:extLst>
            <c:ext xmlns:c16="http://schemas.microsoft.com/office/drawing/2014/chart" uri="{C3380CC4-5D6E-409C-BE32-E72D297353CC}">
              <c16:uniqueId val="{00000001-E11E-4950-A743-EE23E20CE2DF}"/>
            </c:ext>
          </c:extLst>
        </c:ser>
        <c:dLbls>
          <c:showLegendKey val="0"/>
          <c:showVal val="0"/>
          <c:showCatName val="0"/>
          <c:showSerName val="0"/>
          <c:showPercent val="0"/>
          <c:showBubbleSize val="0"/>
        </c:dLbls>
        <c:smooth val="0"/>
        <c:axId val="1679677440"/>
        <c:axId val="1679680352"/>
      </c:lineChart>
      <c:catAx>
        <c:axId val="167967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Posts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680352"/>
        <c:crosses val="autoZero"/>
        <c:auto val="1"/>
        <c:lblAlgn val="ctr"/>
        <c:lblOffset val="100"/>
        <c:noMultiLvlLbl val="0"/>
      </c:catAx>
      <c:valAx>
        <c:axId val="167968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Engagement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677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b="1" i="0" baseline="0">
                <a:effectLst/>
              </a:rPr>
              <a:t>Reach and engagement conv. rate</a:t>
            </a:r>
            <a:endParaRPr lang="en-GB">
              <a:effectLst/>
            </a:endParaRPr>
          </a:p>
        </c:rich>
      </c:tx>
      <c:layout>
        <c:manualLayout>
          <c:xMode val="edge"/>
          <c:yMode val="edge"/>
          <c:x val="0.1520345581802274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[1]demographics!$M$30</c:f>
              <c:strCache>
                <c:ptCount val="1"/>
                <c:pt idx="0">
                  <c:v>total reach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[1]demographics!$L$31:$L$34</c:f>
              <c:strCache>
                <c:ptCount val="4"/>
                <c:pt idx="0">
                  <c:v>25-34</c:v>
                </c:pt>
                <c:pt idx="1">
                  <c:v>35-44</c:v>
                </c:pt>
                <c:pt idx="2">
                  <c:v>45-54</c:v>
                </c:pt>
                <c:pt idx="3">
                  <c:v>55-64</c:v>
                </c:pt>
              </c:strCache>
            </c:strRef>
          </c:cat>
          <c:val>
            <c:numRef>
              <c:f>[1]demographics!$M$31:$M$34</c:f>
              <c:numCache>
                <c:formatCode>General</c:formatCode>
                <c:ptCount val="4"/>
                <c:pt idx="0">
                  <c:v>211</c:v>
                </c:pt>
                <c:pt idx="1">
                  <c:v>574</c:v>
                </c:pt>
                <c:pt idx="2">
                  <c:v>852</c:v>
                </c:pt>
                <c:pt idx="3">
                  <c:v>396</c:v>
                </c:pt>
              </c:numCache>
            </c:numRef>
          </c:val>
          <c:extLst>
            <c:ext xmlns:c16="http://schemas.microsoft.com/office/drawing/2014/chart" uri="{C3380CC4-5D6E-409C-BE32-E72D297353CC}">
              <c16:uniqueId val="{00000000-31D1-4252-881F-32C59A0853FF}"/>
            </c:ext>
          </c:extLst>
        </c:ser>
        <c:dLbls>
          <c:showLegendKey val="0"/>
          <c:showVal val="0"/>
          <c:showCatName val="0"/>
          <c:showSerName val="0"/>
          <c:showPercent val="0"/>
          <c:showBubbleSize val="0"/>
        </c:dLbls>
        <c:gapWidth val="100"/>
        <c:axId val="1581203376"/>
        <c:axId val="1581217520"/>
      </c:barChart>
      <c:lineChart>
        <c:grouping val="standard"/>
        <c:varyColors val="0"/>
        <c:ser>
          <c:idx val="1"/>
          <c:order val="1"/>
          <c:tx>
            <c:strRef>
              <c:f>[1]demographics!$P$30</c:f>
              <c:strCache>
                <c:ptCount val="1"/>
                <c:pt idx="0">
                  <c:v>eng. conv.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[1]demographics!$L$31:$L$34</c:f>
              <c:strCache>
                <c:ptCount val="4"/>
                <c:pt idx="0">
                  <c:v>25-34</c:v>
                </c:pt>
                <c:pt idx="1">
                  <c:v>35-44</c:v>
                </c:pt>
                <c:pt idx="2">
                  <c:v>45-54</c:v>
                </c:pt>
                <c:pt idx="3">
                  <c:v>55-64</c:v>
                </c:pt>
              </c:strCache>
            </c:strRef>
          </c:cat>
          <c:val>
            <c:numRef>
              <c:f>[1]demographics!$P$31:$P$34</c:f>
              <c:numCache>
                <c:formatCode>0.0%</c:formatCode>
                <c:ptCount val="4"/>
                <c:pt idx="0">
                  <c:v>0.14218009478672985</c:v>
                </c:pt>
                <c:pt idx="1">
                  <c:v>8.885017421602788E-2</c:v>
                </c:pt>
                <c:pt idx="2">
                  <c:v>7.1596244131455405E-2</c:v>
                </c:pt>
                <c:pt idx="3">
                  <c:v>6.5656565656565663E-2</c:v>
                </c:pt>
              </c:numCache>
            </c:numRef>
          </c:val>
          <c:smooth val="0"/>
          <c:extLst>
            <c:ext xmlns:c16="http://schemas.microsoft.com/office/drawing/2014/chart" uri="{C3380CC4-5D6E-409C-BE32-E72D297353CC}">
              <c16:uniqueId val="{00000001-31D1-4252-881F-32C59A0853FF}"/>
            </c:ext>
          </c:extLst>
        </c:ser>
        <c:dLbls>
          <c:showLegendKey val="0"/>
          <c:showVal val="0"/>
          <c:showCatName val="0"/>
          <c:showSerName val="0"/>
          <c:showPercent val="0"/>
          <c:showBubbleSize val="0"/>
        </c:dLbls>
        <c:marker val="1"/>
        <c:smooth val="0"/>
        <c:axId val="1581312368"/>
        <c:axId val="1581306544"/>
      </c:lineChart>
      <c:catAx>
        <c:axId val="158120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17520"/>
        <c:crosses val="autoZero"/>
        <c:auto val="1"/>
        <c:lblAlgn val="ctr"/>
        <c:lblOffset val="100"/>
        <c:noMultiLvlLbl val="0"/>
      </c:catAx>
      <c:valAx>
        <c:axId val="158121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People Reached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376"/>
        <c:crosses val="autoZero"/>
        <c:crossBetween val="between"/>
      </c:valAx>
      <c:valAx>
        <c:axId val="1581306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Engagement convertion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2368"/>
        <c:crosses val="max"/>
        <c:crossBetween val="between"/>
      </c:valAx>
      <c:catAx>
        <c:axId val="1581312368"/>
        <c:scaling>
          <c:orientation val="minMax"/>
        </c:scaling>
        <c:delete val="1"/>
        <c:axPos val="b"/>
        <c:numFmt formatCode="General" sourceLinked="1"/>
        <c:majorTickMark val="out"/>
        <c:minorTickMark val="none"/>
        <c:tickLblPos val="nextTo"/>
        <c:crossAx val="158130654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142875</xdr:colOff>
      <xdr:row>2</xdr:row>
      <xdr:rowOff>52387</xdr:rowOff>
    </xdr:from>
    <xdr:to>
      <xdr:col>6</xdr:col>
      <xdr:colOff>971550</xdr:colOff>
      <xdr:row>16</xdr:row>
      <xdr:rowOff>128587</xdr:rowOff>
    </xdr:to>
    <xdr:graphicFrame macro="">
      <xdr:nvGraphicFramePr>
        <xdr:cNvPr id="8" name="Chart 7">
          <a:extLst>
            <a:ext uri="{FF2B5EF4-FFF2-40B4-BE49-F238E27FC236}">
              <a16:creationId xmlns:a16="http://schemas.microsoft.com/office/drawing/2014/main" id="{1D0E8625-4507-4548-9758-55BD096E1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200025</xdr:colOff>
      <xdr:row>5</xdr:row>
      <xdr:rowOff>174506</xdr:rowOff>
    </xdr:from>
    <xdr:to>
      <xdr:col>19</xdr:col>
      <xdr:colOff>66675</xdr:colOff>
      <xdr:row>15</xdr:row>
      <xdr:rowOff>57150</xdr:rowOff>
    </xdr:to>
    <xdr:pic>
      <xdr:nvPicPr>
        <xdr:cNvPr id="2" name="Picture 1">
          <a:extLst>
            <a:ext uri="{FF2B5EF4-FFF2-40B4-BE49-F238E27FC236}">
              <a16:creationId xmlns:a16="http://schemas.microsoft.com/office/drawing/2014/main" id="{4D5D91D3-8DC3-4ADE-988D-A12123FF5898}"/>
            </a:ext>
          </a:extLst>
        </xdr:cNvPr>
        <xdr:cNvPicPr>
          <a:picLocks noChangeAspect="1"/>
        </xdr:cNvPicPr>
      </xdr:nvPicPr>
      <xdr:blipFill>
        <a:blip xmlns:r="http://schemas.openxmlformats.org/officeDocument/2006/relationships" r:embed="rId1"/>
        <a:stretch>
          <a:fillRect/>
        </a:stretch>
      </xdr:blipFill>
      <xdr:spPr>
        <a:xfrm>
          <a:off x="8496300" y="1717556"/>
          <a:ext cx="3590925" cy="1816219"/>
        </a:xfrm>
        <a:prstGeom prst="rect">
          <a:avLst/>
        </a:prstGeom>
      </xdr:spPr>
    </xdr:pic>
    <xdr:clientData/>
  </xdr:twoCellAnchor>
  <xdr:twoCellAnchor>
    <xdr:from>
      <xdr:col>15</xdr:col>
      <xdr:colOff>390525</xdr:colOff>
      <xdr:row>2</xdr:row>
      <xdr:rowOff>95250</xdr:rowOff>
    </xdr:from>
    <xdr:to>
      <xdr:col>15</xdr:col>
      <xdr:colOff>466725</xdr:colOff>
      <xdr:row>11</xdr:row>
      <xdr:rowOff>180975</xdr:rowOff>
    </xdr:to>
    <xdr:cxnSp macro="">
      <xdr:nvCxnSpPr>
        <xdr:cNvPr id="3" name="Straight Arrow Connector 2">
          <a:extLst>
            <a:ext uri="{FF2B5EF4-FFF2-40B4-BE49-F238E27FC236}">
              <a16:creationId xmlns:a16="http://schemas.microsoft.com/office/drawing/2014/main" id="{7EDDCDAD-3D42-4FCD-85D9-7E1513B4E87B}"/>
            </a:ext>
          </a:extLst>
        </xdr:cNvPr>
        <xdr:cNvCxnSpPr/>
      </xdr:nvCxnSpPr>
      <xdr:spPr>
        <a:xfrm flipH="1">
          <a:off x="9296400" y="1066800"/>
          <a:ext cx="76200" cy="1809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47626</xdr:colOff>
      <xdr:row>64</xdr:row>
      <xdr:rowOff>52387</xdr:rowOff>
    </xdr:from>
    <xdr:to>
      <xdr:col>9</xdr:col>
      <xdr:colOff>390526</xdr:colOff>
      <xdr:row>75</xdr:row>
      <xdr:rowOff>171450</xdr:rowOff>
    </xdr:to>
    <xdr:graphicFrame macro="">
      <xdr:nvGraphicFramePr>
        <xdr:cNvPr id="4" name="Chart 3">
          <a:extLst>
            <a:ext uri="{FF2B5EF4-FFF2-40B4-BE49-F238E27FC236}">
              <a16:creationId xmlns:a16="http://schemas.microsoft.com/office/drawing/2014/main" id="{3EE768DF-3AB2-4AB0-9567-ABE9F35C2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600075</xdr:colOff>
      <xdr:row>62</xdr:row>
      <xdr:rowOff>23812</xdr:rowOff>
    </xdr:from>
    <xdr:to>
      <xdr:col>20</xdr:col>
      <xdr:colOff>228600</xdr:colOff>
      <xdr:row>76</xdr:row>
      <xdr:rowOff>100012</xdr:rowOff>
    </xdr:to>
    <xdr:graphicFrame macro="">
      <xdr:nvGraphicFramePr>
        <xdr:cNvPr id="5" name="Chart 4">
          <a:extLst>
            <a:ext uri="{FF2B5EF4-FFF2-40B4-BE49-F238E27FC236}">
              <a16:creationId xmlns:a16="http://schemas.microsoft.com/office/drawing/2014/main" id="{3DC20C25-D4C5-48C6-892D-56C2CFF15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10</xdr:col>
      <xdr:colOff>277189</xdr:colOff>
      <xdr:row>13</xdr:row>
      <xdr:rowOff>124161</xdr:rowOff>
    </xdr:to>
    <xdr:pic>
      <xdr:nvPicPr>
        <xdr:cNvPr id="2" name="Picture 1">
          <a:extLst>
            <a:ext uri="{FF2B5EF4-FFF2-40B4-BE49-F238E27FC236}">
              <a16:creationId xmlns:a16="http://schemas.microsoft.com/office/drawing/2014/main" id="{9C795625-E92C-4C77-911C-E76B99AAC871}"/>
            </a:ext>
          </a:extLst>
        </xdr:cNvPr>
        <xdr:cNvPicPr>
          <a:picLocks noChangeAspect="1"/>
        </xdr:cNvPicPr>
      </xdr:nvPicPr>
      <xdr:blipFill>
        <a:blip xmlns:r="http://schemas.openxmlformats.org/officeDocument/2006/relationships" r:embed="rId1"/>
        <a:stretch>
          <a:fillRect/>
        </a:stretch>
      </xdr:blipFill>
      <xdr:spPr>
        <a:xfrm>
          <a:off x="0" y="190500"/>
          <a:ext cx="6906589" cy="2410161"/>
        </a:xfrm>
        <a:prstGeom prst="rect">
          <a:avLst/>
        </a:prstGeom>
      </xdr:spPr>
    </xdr:pic>
    <xdr:clientData/>
  </xdr:twoCellAnchor>
  <xdr:twoCellAnchor>
    <xdr:from>
      <xdr:col>0</xdr:col>
      <xdr:colOff>0</xdr:colOff>
      <xdr:row>15</xdr:row>
      <xdr:rowOff>66675</xdr:rowOff>
    </xdr:from>
    <xdr:to>
      <xdr:col>21</xdr:col>
      <xdr:colOff>419660</xdr:colOff>
      <xdr:row>27</xdr:row>
      <xdr:rowOff>19362</xdr:rowOff>
    </xdr:to>
    <xdr:grpSp>
      <xdr:nvGrpSpPr>
        <xdr:cNvPr id="3" name="Group 2">
          <a:extLst>
            <a:ext uri="{FF2B5EF4-FFF2-40B4-BE49-F238E27FC236}">
              <a16:creationId xmlns:a16="http://schemas.microsoft.com/office/drawing/2014/main" id="{9D80B1C5-3091-4F83-AC95-04494D9EEBAD}"/>
            </a:ext>
          </a:extLst>
        </xdr:cNvPr>
        <xdr:cNvGrpSpPr/>
      </xdr:nvGrpSpPr>
      <xdr:grpSpPr>
        <a:xfrm>
          <a:off x="0" y="2924175"/>
          <a:ext cx="13754660" cy="2238687"/>
          <a:chOff x="0" y="2924175"/>
          <a:chExt cx="13221260" cy="2238687"/>
        </a:xfrm>
      </xdr:grpSpPr>
      <xdr:pic>
        <xdr:nvPicPr>
          <xdr:cNvPr id="4" name="Picture 3">
            <a:extLst>
              <a:ext uri="{FF2B5EF4-FFF2-40B4-BE49-F238E27FC236}">
                <a16:creationId xmlns:a16="http://schemas.microsoft.com/office/drawing/2014/main" id="{C219494C-D8CA-4BC4-A10C-0EF8022D144A}"/>
              </a:ext>
            </a:extLst>
          </xdr:cNvPr>
          <xdr:cNvPicPr>
            <a:picLocks noChangeAspect="1"/>
          </xdr:cNvPicPr>
        </xdr:nvPicPr>
        <xdr:blipFill>
          <a:blip xmlns:r="http://schemas.openxmlformats.org/officeDocument/2006/relationships" r:embed="rId2"/>
          <a:stretch>
            <a:fillRect/>
          </a:stretch>
        </xdr:blipFill>
        <xdr:spPr>
          <a:xfrm>
            <a:off x="0" y="3124200"/>
            <a:ext cx="4134427" cy="1609725"/>
          </a:xfrm>
          <a:prstGeom prst="rect">
            <a:avLst/>
          </a:prstGeom>
        </xdr:spPr>
      </xdr:pic>
      <xdr:pic>
        <xdr:nvPicPr>
          <xdr:cNvPr id="5" name="Picture 4">
            <a:extLst>
              <a:ext uri="{FF2B5EF4-FFF2-40B4-BE49-F238E27FC236}">
                <a16:creationId xmlns:a16="http://schemas.microsoft.com/office/drawing/2014/main" id="{D93267DE-FBA6-4F1D-9293-56535125F13C}"/>
              </a:ext>
            </a:extLst>
          </xdr:cNvPr>
          <xdr:cNvPicPr>
            <a:picLocks noChangeAspect="1"/>
          </xdr:cNvPicPr>
        </xdr:nvPicPr>
        <xdr:blipFill>
          <a:blip xmlns:r="http://schemas.openxmlformats.org/officeDocument/2006/relationships" r:embed="rId3"/>
          <a:stretch>
            <a:fillRect/>
          </a:stretch>
        </xdr:blipFill>
        <xdr:spPr>
          <a:xfrm>
            <a:off x="5267325" y="2924175"/>
            <a:ext cx="3962953" cy="2238687"/>
          </a:xfrm>
          <a:prstGeom prst="rect">
            <a:avLst/>
          </a:prstGeom>
        </xdr:spPr>
      </xdr:pic>
      <xdr:pic>
        <xdr:nvPicPr>
          <xdr:cNvPr id="6" name="Picture 5">
            <a:extLst>
              <a:ext uri="{FF2B5EF4-FFF2-40B4-BE49-F238E27FC236}">
                <a16:creationId xmlns:a16="http://schemas.microsoft.com/office/drawing/2014/main" id="{3F239AF8-2124-4C86-86CB-0AEDC1D8CE7B}"/>
              </a:ext>
            </a:extLst>
          </xdr:cNvPr>
          <xdr:cNvPicPr>
            <a:picLocks noChangeAspect="1"/>
          </xdr:cNvPicPr>
        </xdr:nvPicPr>
        <xdr:blipFill>
          <a:blip xmlns:r="http://schemas.openxmlformats.org/officeDocument/2006/relationships" r:embed="rId4"/>
          <a:stretch>
            <a:fillRect/>
          </a:stretch>
        </xdr:blipFill>
        <xdr:spPr>
          <a:xfrm>
            <a:off x="9210675" y="3143250"/>
            <a:ext cx="4010585" cy="1790950"/>
          </a:xfrm>
          <a:prstGeom prst="rect">
            <a:avLst/>
          </a:prstGeom>
        </xdr:spPr>
      </xdr:pic>
      <xdr:pic>
        <xdr:nvPicPr>
          <xdr:cNvPr id="7" name="Picture 6">
            <a:extLst>
              <a:ext uri="{FF2B5EF4-FFF2-40B4-BE49-F238E27FC236}">
                <a16:creationId xmlns:a16="http://schemas.microsoft.com/office/drawing/2014/main" id="{EFD2D87F-6DFB-4A0A-80AD-AED69F88069A}"/>
              </a:ext>
            </a:extLst>
          </xdr:cNvPr>
          <xdr:cNvPicPr>
            <a:picLocks noChangeAspect="1"/>
          </xdr:cNvPicPr>
        </xdr:nvPicPr>
        <xdr:blipFill>
          <a:blip xmlns:r="http://schemas.openxmlformats.org/officeDocument/2006/relationships" r:embed="rId5"/>
          <a:stretch>
            <a:fillRect/>
          </a:stretch>
        </xdr:blipFill>
        <xdr:spPr>
          <a:xfrm>
            <a:off x="4076700" y="3228975"/>
            <a:ext cx="1238423" cy="1752845"/>
          </a:xfrm>
          <a:prstGeom prst="rect">
            <a:avLst/>
          </a:prstGeom>
        </xdr:spPr>
      </xdr:pic>
    </xdr:grpSp>
    <xdr:clientData/>
  </xdr:twoCellAnchor>
  <xdr:twoCellAnchor>
    <xdr:from>
      <xdr:col>10</xdr:col>
      <xdr:colOff>242887</xdr:colOff>
      <xdr:row>42</xdr:row>
      <xdr:rowOff>166687</xdr:rowOff>
    </xdr:from>
    <xdr:to>
      <xdr:col>17</xdr:col>
      <xdr:colOff>547687</xdr:colOff>
      <xdr:row>57</xdr:row>
      <xdr:rowOff>52387</xdr:rowOff>
    </xdr:to>
    <xdr:graphicFrame macro="">
      <xdr:nvGraphicFramePr>
        <xdr:cNvPr id="8" name="Chart 7">
          <a:extLst>
            <a:ext uri="{FF2B5EF4-FFF2-40B4-BE49-F238E27FC236}">
              <a16:creationId xmlns:a16="http://schemas.microsoft.com/office/drawing/2014/main" id="{68B7A9D0-E334-4B46-974D-7A4750BFB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Anastasios/&#928;&#961;&#959;&#963;&#969;&#960;&#953;&#954;&#940;%20&#941;&#947;&#947;&#961;&#945;&#966;&#945;/&#922;&#945;&#961;&#957;&#945;&#946;&#940;&#962;/FB%20Bubble%20Cleaning/bc_us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per month"/>
      <sheetName val="PT"/>
      <sheetName val="Posts 2020"/>
      <sheetName val="costs per month"/>
      <sheetName val="Senarios"/>
      <sheetName val="demographics"/>
    </sheetNames>
    <sheetDataSet>
      <sheetData sheetId="0"/>
      <sheetData sheetId="1"/>
      <sheetData sheetId="2"/>
      <sheetData sheetId="3">
        <row r="2">
          <cell r="L2" t="str">
            <v>Total Number of Reach</v>
          </cell>
        </row>
        <row r="3">
          <cell r="K3">
            <v>1</v>
          </cell>
          <cell r="L3">
            <v>235</v>
          </cell>
          <cell r="M3">
            <v>11</v>
          </cell>
          <cell r="AF3">
            <v>13354</v>
          </cell>
        </row>
        <row r="4">
          <cell r="K4">
            <v>2</v>
          </cell>
          <cell r="L4">
            <v>369</v>
          </cell>
          <cell r="M4">
            <v>15</v>
          </cell>
          <cell r="AF4">
            <v>817</v>
          </cell>
        </row>
        <row r="5">
          <cell r="K5">
            <v>3</v>
          </cell>
          <cell r="L5">
            <v>524</v>
          </cell>
          <cell r="M5">
            <v>21</v>
          </cell>
        </row>
        <row r="6">
          <cell r="K6">
            <v>4</v>
          </cell>
          <cell r="L6">
            <v>741</v>
          </cell>
          <cell r="M6">
            <v>35</v>
          </cell>
        </row>
        <row r="7">
          <cell r="K7">
            <v>5</v>
          </cell>
          <cell r="L7">
            <v>967</v>
          </cell>
          <cell r="M7">
            <v>49</v>
          </cell>
        </row>
        <row r="8">
          <cell r="K8">
            <v>6</v>
          </cell>
          <cell r="L8">
            <v>1220</v>
          </cell>
          <cell r="M8">
            <v>62</v>
          </cell>
        </row>
        <row r="9">
          <cell r="K9">
            <v>7</v>
          </cell>
          <cell r="L9">
            <v>1442</v>
          </cell>
          <cell r="M9">
            <v>74</v>
          </cell>
        </row>
        <row r="10">
          <cell r="K10">
            <v>8</v>
          </cell>
          <cell r="L10">
            <v>1676</v>
          </cell>
          <cell r="M10">
            <v>90</v>
          </cell>
        </row>
        <row r="11">
          <cell r="K11">
            <v>9</v>
          </cell>
          <cell r="L11">
            <v>1986</v>
          </cell>
          <cell r="M11">
            <v>106</v>
          </cell>
        </row>
        <row r="12">
          <cell r="K12">
            <v>10</v>
          </cell>
          <cell r="L12">
            <v>2156</v>
          </cell>
          <cell r="M12">
            <v>112</v>
          </cell>
        </row>
        <row r="13">
          <cell r="K13">
            <v>11</v>
          </cell>
          <cell r="L13">
            <v>2353</v>
          </cell>
          <cell r="M13">
            <v>125</v>
          </cell>
        </row>
        <row r="14">
          <cell r="K14">
            <v>12</v>
          </cell>
          <cell r="L14">
            <v>2497</v>
          </cell>
          <cell r="M14">
            <v>128</v>
          </cell>
        </row>
        <row r="15">
          <cell r="K15">
            <v>13</v>
          </cell>
          <cell r="L15">
            <v>2780</v>
          </cell>
          <cell r="M15">
            <v>148</v>
          </cell>
        </row>
        <row r="16">
          <cell r="K16">
            <v>14</v>
          </cell>
          <cell r="L16">
            <v>3071</v>
          </cell>
          <cell r="M16">
            <v>168</v>
          </cell>
        </row>
        <row r="17">
          <cell r="K17">
            <v>15</v>
          </cell>
          <cell r="L17">
            <v>3415</v>
          </cell>
          <cell r="M17">
            <v>191</v>
          </cell>
        </row>
        <row r="18">
          <cell r="K18">
            <v>16</v>
          </cell>
          <cell r="L18">
            <v>3639</v>
          </cell>
          <cell r="M18">
            <v>200</v>
          </cell>
        </row>
        <row r="19">
          <cell r="K19">
            <v>17</v>
          </cell>
          <cell r="L19">
            <v>3798</v>
          </cell>
          <cell r="M19">
            <v>207</v>
          </cell>
        </row>
        <row r="20">
          <cell r="K20">
            <v>18</v>
          </cell>
          <cell r="L20">
            <v>3954</v>
          </cell>
          <cell r="M20">
            <v>214</v>
          </cell>
        </row>
        <row r="21">
          <cell r="K21">
            <v>19</v>
          </cell>
          <cell r="L21">
            <v>4307</v>
          </cell>
          <cell r="M21">
            <v>242</v>
          </cell>
        </row>
        <row r="22">
          <cell r="K22">
            <v>20</v>
          </cell>
          <cell r="L22">
            <v>4527</v>
          </cell>
          <cell r="M22">
            <v>258</v>
          </cell>
        </row>
        <row r="23">
          <cell r="K23">
            <v>21</v>
          </cell>
          <cell r="L23">
            <v>4674</v>
          </cell>
          <cell r="M23">
            <v>265</v>
          </cell>
        </row>
        <row r="24">
          <cell r="K24">
            <v>22</v>
          </cell>
          <cell r="L24">
            <v>4887</v>
          </cell>
          <cell r="M24">
            <v>276</v>
          </cell>
        </row>
        <row r="25">
          <cell r="K25">
            <v>23</v>
          </cell>
          <cell r="L25">
            <v>5116</v>
          </cell>
          <cell r="M25">
            <v>299</v>
          </cell>
        </row>
        <row r="26">
          <cell r="K26">
            <v>24</v>
          </cell>
          <cell r="L26">
            <v>5354</v>
          </cell>
          <cell r="M26">
            <v>325</v>
          </cell>
        </row>
        <row r="27">
          <cell r="K27">
            <v>25</v>
          </cell>
          <cell r="L27">
            <v>5558</v>
          </cell>
          <cell r="M27">
            <v>335</v>
          </cell>
        </row>
        <row r="28">
          <cell r="K28">
            <v>26</v>
          </cell>
          <cell r="L28">
            <v>5761</v>
          </cell>
          <cell r="M28">
            <v>346</v>
          </cell>
        </row>
        <row r="29">
          <cell r="K29">
            <v>27</v>
          </cell>
          <cell r="L29">
            <v>5986</v>
          </cell>
          <cell r="M29">
            <v>374</v>
          </cell>
        </row>
        <row r="30">
          <cell r="K30">
            <v>28</v>
          </cell>
          <cell r="L30">
            <v>6179</v>
          </cell>
          <cell r="M30">
            <v>384</v>
          </cell>
        </row>
        <row r="31">
          <cell r="K31">
            <v>29</v>
          </cell>
          <cell r="L31">
            <v>6320</v>
          </cell>
          <cell r="M31">
            <v>390</v>
          </cell>
        </row>
        <row r="32">
          <cell r="K32">
            <v>30</v>
          </cell>
          <cell r="L32">
            <v>6528</v>
          </cell>
          <cell r="M32">
            <v>410</v>
          </cell>
        </row>
        <row r="33">
          <cell r="K33">
            <v>31</v>
          </cell>
          <cell r="L33">
            <v>6652</v>
          </cell>
          <cell r="M33">
            <v>425</v>
          </cell>
        </row>
        <row r="34">
          <cell r="K34">
            <v>32</v>
          </cell>
          <cell r="L34">
            <v>6797</v>
          </cell>
          <cell r="M34">
            <v>434</v>
          </cell>
        </row>
        <row r="35">
          <cell r="K35">
            <v>33</v>
          </cell>
          <cell r="L35">
            <v>6919</v>
          </cell>
          <cell r="M35">
            <v>439</v>
          </cell>
        </row>
        <row r="36">
          <cell r="K36">
            <v>34</v>
          </cell>
          <cell r="L36">
            <v>7065</v>
          </cell>
          <cell r="M36">
            <v>446</v>
          </cell>
        </row>
        <row r="37">
          <cell r="K37">
            <v>35</v>
          </cell>
          <cell r="L37">
            <v>7114</v>
          </cell>
          <cell r="M37">
            <v>448</v>
          </cell>
        </row>
        <row r="38">
          <cell r="K38">
            <v>36</v>
          </cell>
          <cell r="L38">
            <v>7286</v>
          </cell>
          <cell r="M38">
            <v>458</v>
          </cell>
        </row>
        <row r="39">
          <cell r="K39">
            <v>37</v>
          </cell>
          <cell r="L39">
            <v>7522</v>
          </cell>
          <cell r="M39">
            <v>474</v>
          </cell>
        </row>
        <row r="40">
          <cell r="K40">
            <v>38</v>
          </cell>
          <cell r="L40">
            <v>7668</v>
          </cell>
          <cell r="M40">
            <v>478</v>
          </cell>
        </row>
        <row r="41">
          <cell r="K41">
            <v>39</v>
          </cell>
          <cell r="L41">
            <v>7880</v>
          </cell>
          <cell r="M41">
            <v>491</v>
          </cell>
        </row>
        <row r="42">
          <cell r="K42">
            <v>40</v>
          </cell>
          <cell r="L42">
            <v>7916</v>
          </cell>
          <cell r="M42">
            <v>492</v>
          </cell>
        </row>
        <row r="43">
          <cell r="K43">
            <v>41</v>
          </cell>
          <cell r="L43">
            <v>8060</v>
          </cell>
          <cell r="M43">
            <v>502</v>
          </cell>
        </row>
        <row r="44">
          <cell r="K44">
            <v>42</v>
          </cell>
          <cell r="L44">
            <v>8266</v>
          </cell>
          <cell r="M44">
            <v>518</v>
          </cell>
        </row>
        <row r="45">
          <cell r="K45">
            <v>43</v>
          </cell>
          <cell r="L45">
            <v>8302</v>
          </cell>
          <cell r="M45">
            <v>519</v>
          </cell>
        </row>
        <row r="46">
          <cell r="K46">
            <v>44</v>
          </cell>
          <cell r="L46">
            <v>8546</v>
          </cell>
          <cell r="M46">
            <v>536</v>
          </cell>
        </row>
        <row r="47">
          <cell r="K47">
            <v>45</v>
          </cell>
          <cell r="L47">
            <v>8668</v>
          </cell>
          <cell r="M47">
            <v>545</v>
          </cell>
        </row>
        <row r="48">
          <cell r="K48">
            <v>46</v>
          </cell>
          <cell r="L48">
            <v>8865</v>
          </cell>
          <cell r="M48">
            <v>565</v>
          </cell>
        </row>
        <row r="49">
          <cell r="K49">
            <v>47</v>
          </cell>
          <cell r="L49">
            <v>8918</v>
          </cell>
          <cell r="M49">
            <v>566</v>
          </cell>
        </row>
        <row r="50">
          <cell r="K50">
            <v>48</v>
          </cell>
          <cell r="L50">
            <v>9121</v>
          </cell>
          <cell r="M50">
            <v>581</v>
          </cell>
        </row>
        <row r="51">
          <cell r="K51">
            <v>49</v>
          </cell>
          <cell r="L51">
            <v>9344</v>
          </cell>
          <cell r="M51">
            <v>611</v>
          </cell>
        </row>
        <row r="52">
          <cell r="K52">
            <v>50</v>
          </cell>
          <cell r="L52">
            <v>9681</v>
          </cell>
          <cell r="M52">
            <v>634</v>
          </cell>
        </row>
        <row r="53">
          <cell r="K53">
            <v>51</v>
          </cell>
          <cell r="L53">
            <v>9813</v>
          </cell>
          <cell r="M53">
            <v>638</v>
          </cell>
        </row>
        <row r="54">
          <cell r="K54">
            <v>52</v>
          </cell>
          <cell r="L54">
            <v>10014</v>
          </cell>
          <cell r="M54">
            <v>650</v>
          </cell>
        </row>
        <row r="55">
          <cell r="K55">
            <v>53</v>
          </cell>
          <cell r="L55">
            <v>10071</v>
          </cell>
          <cell r="M55">
            <v>652</v>
          </cell>
        </row>
        <row r="56">
          <cell r="K56">
            <v>54</v>
          </cell>
          <cell r="L56">
            <v>10111</v>
          </cell>
          <cell r="M56">
            <v>652</v>
          </cell>
        </row>
        <row r="57">
          <cell r="K57">
            <v>55</v>
          </cell>
          <cell r="L57">
            <v>10369</v>
          </cell>
          <cell r="M57">
            <v>662</v>
          </cell>
        </row>
        <row r="58">
          <cell r="K58">
            <v>56</v>
          </cell>
          <cell r="L58">
            <v>10503</v>
          </cell>
          <cell r="M58">
            <v>664</v>
          </cell>
        </row>
        <row r="59">
          <cell r="K59">
            <v>57</v>
          </cell>
          <cell r="L59">
            <v>10550</v>
          </cell>
          <cell r="M59">
            <v>665</v>
          </cell>
        </row>
        <row r="60">
          <cell r="K60">
            <v>58</v>
          </cell>
          <cell r="L60">
            <v>10842</v>
          </cell>
          <cell r="M60">
            <v>695</v>
          </cell>
        </row>
        <row r="61">
          <cell r="K61">
            <v>59</v>
          </cell>
          <cell r="L61">
            <v>10896</v>
          </cell>
          <cell r="M61">
            <v>695</v>
          </cell>
        </row>
      </sheetData>
      <sheetData sheetId="4"/>
      <sheetData sheetId="5"/>
      <sheetData sheetId="6">
        <row r="30">
          <cell r="M30" t="str">
            <v>total reach</v>
          </cell>
          <cell r="P30" t="str">
            <v>eng. conv. rate</v>
          </cell>
        </row>
        <row r="31">
          <cell r="L31" t="str">
            <v>25-34</v>
          </cell>
          <cell r="M31">
            <v>211</v>
          </cell>
          <cell r="P31">
            <v>0.14218009478672985</v>
          </cell>
        </row>
        <row r="32">
          <cell r="L32" t="str">
            <v>35-44</v>
          </cell>
          <cell r="M32">
            <v>574</v>
          </cell>
          <cell r="P32">
            <v>8.885017421602788E-2</v>
          </cell>
        </row>
        <row r="33">
          <cell r="L33" t="str">
            <v>45-54</v>
          </cell>
          <cell r="M33">
            <v>852</v>
          </cell>
          <cell r="P33">
            <v>7.1596244131455405E-2</v>
          </cell>
        </row>
        <row r="34">
          <cell r="L34" t="str">
            <v>55-64</v>
          </cell>
          <cell r="M34">
            <v>396</v>
          </cell>
          <cell r="P34">
            <v>6.5656565656565663E-2</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241.590134027778" createdVersion="6" refreshedVersion="6" minRefreshableVersion="3" recordCount="269" xr:uid="{1F6956BB-FE60-4C51-AF0E-C0538A89F100}">
  <cacheSource type="worksheet">
    <worksheetSource ref="A1:L270" sheet="All_page"/>
  </cacheSource>
  <cacheFields count="12">
    <cacheField name="Date" numFmtId="164">
      <sharedItems containsSemiMixedTypes="0" containsNonDate="0" containsDate="1" containsString="0" minDate="2019-01-15T00:00:00" maxDate="2020-12-29T00:00:00"/>
    </cacheField>
    <cacheField name="Daily Total Impressions" numFmtId="0">
      <sharedItems containsString="0" containsBlank="1" containsNumber="1" containsInteger="1" minValue="1" maxValue="1015" count="108">
        <m/>
        <n v="1"/>
        <n v="43"/>
        <n v="4"/>
        <n v="12"/>
        <n v="2"/>
        <n v="6"/>
        <n v="3"/>
        <n v="7"/>
        <n v="40"/>
        <n v="8"/>
        <n v="39"/>
        <n v="15"/>
        <n v="13"/>
        <n v="88"/>
        <n v="14"/>
        <n v="47"/>
        <n v="289"/>
        <n v="24"/>
        <n v="48"/>
        <n v="106"/>
        <n v="167"/>
        <n v="73"/>
        <n v="17"/>
        <n v="16"/>
        <n v="52"/>
        <n v="29"/>
        <n v="127"/>
        <n v="394"/>
        <n v="1015"/>
        <n v="401"/>
        <n v="280"/>
        <n v="98"/>
        <n v="68"/>
        <n v="156"/>
        <n v="77"/>
        <n v="148"/>
        <n v="23"/>
        <n v="70"/>
        <n v="45"/>
        <n v="10"/>
        <n v="177"/>
        <n v="41"/>
        <n v="9"/>
        <n v="234"/>
        <n v="34"/>
        <n v="125"/>
        <n v="65"/>
        <n v="59"/>
        <n v="237"/>
        <n v="20"/>
        <n v="129"/>
        <n v="213"/>
        <n v="50"/>
        <n v="18"/>
        <n v="142"/>
        <n v="72"/>
        <n v="110"/>
        <n v="44"/>
        <n v="250"/>
        <n v="227"/>
        <n v="143"/>
        <n v="64"/>
        <n v="37"/>
        <n v="33"/>
        <n v="226"/>
        <n v="505"/>
        <n v="326"/>
        <n v="306"/>
        <n v="305"/>
        <n v="476"/>
        <n v="238"/>
        <n v="42"/>
        <n v="19"/>
        <n v="25"/>
        <n v="171"/>
        <n v="198"/>
        <n v="151"/>
        <n v="21"/>
        <n v="166"/>
        <n v="91"/>
        <n v="270"/>
        <n v="67"/>
        <n v="172"/>
        <n v="32"/>
        <n v="159"/>
        <n v="335"/>
        <n v="242"/>
        <n v="192"/>
        <n v="244"/>
        <n v="35"/>
        <n v="22"/>
        <n v="27"/>
        <n v="5"/>
        <n v="225"/>
        <n v="116"/>
        <n v="311"/>
        <n v="263"/>
        <n v="57"/>
        <n v="49"/>
        <n v="186"/>
        <n v="183"/>
        <n v="94"/>
        <n v="89"/>
        <n v="107"/>
        <n v="191"/>
        <n v="11"/>
        <n v="87"/>
      </sharedItems>
    </cacheField>
    <cacheField name="Daily Organic impressions" numFmtId="0">
      <sharedItems containsString="0" containsBlank="1" containsNumber="1" containsInteger="1" minValue="1" maxValue="328"/>
    </cacheField>
    <cacheField name="Daily Organic Reach" numFmtId="0">
      <sharedItems containsString="0" containsBlank="1" containsNumber="1" containsInteger="1" minValue="1" maxValue="258"/>
    </cacheField>
    <cacheField name="Daily Paid Impressions" numFmtId="0">
      <sharedItems containsString="0" containsBlank="1" containsNumber="1" containsInteger="1" minValue="61" maxValue="845"/>
    </cacheField>
    <cacheField name="Daily Paid Reach" numFmtId="0">
      <sharedItems containsString="0" containsBlank="1" containsNumber="1" containsInteger="1" minValue="61" maxValue="700"/>
    </cacheField>
    <cacheField name="Daily Total Reach" numFmtId="0">
      <sharedItems containsString="0" containsBlank="1" containsNumber="1" containsInteger="1" minValue="1" maxValue="828"/>
    </cacheField>
    <cacheField name="Daily Page Engaged Users" numFmtId="0">
      <sharedItems containsString="0" containsBlank="1" containsNumber="1" containsInteger="1" minValue="1" maxValue="24"/>
    </cacheField>
    <cacheField name="Year" numFmtId="0">
      <sharedItems containsSemiMixedTypes="0" containsString="0" containsNumber="1" containsInteger="1" minValue="2019" maxValue="2020" count="2">
        <n v="2019"/>
        <n v="2020"/>
      </sharedItems>
    </cacheField>
    <cacheField name="Month" numFmtId="0">
      <sharedItems count="12">
        <s v="January"/>
        <s v="March"/>
        <s v="April"/>
        <s v="May"/>
        <s v="June"/>
        <s v="July"/>
        <s v="August"/>
        <s v="September"/>
        <s v="October"/>
        <s v="November"/>
        <s v="December"/>
        <s v="February"/>
      </sharedItems>
    </cacheField>
    <cacheField name="Weekday" numFmtId="0">
      <sharedItems/>
    </cacheField>
    <cacheField name="Month_Num" numFmtId="0">
      <sharedItems containsSemiMixedTypes="0" containsString="0" containsNumber="1" containsInteger="1" minValue="1" maxValue="12" count="12">
        <n v="1"/>
        <n v="3"/>
        <n v="4"/>
        <n v="5"/>
        <n v="6"/>
        <n v="7"/>
        <n v="8"/>
        <n v="9"/>
        <n v="10"/>
        <n v="11"/>
        <n v="12"/>
        <n v="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242.40095358796" createdVersion="6" refreshedVersion="6" minRefreshableVersion="3" recordCount="23" xr:uid="{45638015-C065-4BCA-A8A7-AE7DC9DD3556}">
  <cacheSource type="worksheet">
    <worksheetSource name="Page_insights_months"/>
  </cacheSource>
  <cacheFields count="10">
    <cacheField name="Year" numFmtId="0">
      <sharedItems containsSemiMixedTypes="0" containsString="0" containsNumber="1" containsInteger="1" minValue="2019" maxValue="2020" count="2">
        <n v="2019"/>
        <n v="2020"/>
      </sharedItems>
    </cacheField>
    <cacheField name="Month_Num" numFmtId="0">
      <sharedItems containsSemiMixedTypes="0" containsString="0" containsNumber="1" containsInteger="1" minValue="1" maxValue="12"/>
    </cacheField>
    <cacheField name="Month" numFmtId="0">
      <sharedItems count="12">
        <s v="January"/>
        <s v="March"/>
        <s v="April"/>
        <s v="May"/>
        <s v="June"/>
        <s v="July"/>
        <s v="August"/>
        <s v="September"/>
        <s v="October"/>
        <s v="November"/>
        <s v="December"/>
        <s v="February"/>
      </sharedItems>
    </cacheField>
    <cacheField name="Daily Total Reach" numFmtId="0">
      <sharedItems containsSemiMixedTypes="0" containsString="0" containsNumber="1" containsInteger="1" minValue="0" maxValue="3413"/>
    </cacheField>
    <cacheField name="Daily Organic Reach" numFmtId="0">
      <sharedItems containsSemiMixedTypes="0" containsString="0" containsNumber="1" containsInteger="1" minValue="0" maxValue="2217"/>
    </cacheField>
    <cacheField name="Daily Paid Reach" numFmtId="0">
      <sharedItems containsSemiMixedTypes="0" containsString="0" containsNumber="1" containsInteger="1" minValue="0" maxValue="1416"/>
    </cacheField>
    <cacheField name="Daily Page Engaged Users" numFmtId="0">
      <sharedItems containsSemiMixedTypes="0" containsString="0" containsNumber="1" containsInteger="1" minValue="0" maxValue="179"/>
    </cacheField>
    <cacheField name="Daily Total Impressions" numFmtId="0">
      <sharedItems containsSemiMixedTypes="0" containsString="0" containsNumber="1" containsInteger="1" minValue="0" maxValue="4168"/>
    </cacheField>
    <cacheField name="Daily Organic impressions" numFmtId="0">
      <sharedItems containsSemiMixedTypes="0" containsString="0" containsNumber="1" containsInteger="1" minValue="0" maxValue="2994"/>
    </cacheField>
    <cacheField name="Daily Paid Impressions" numFmtId="0">
      <sharedItems containsSemiMixedTypes="0" containsString="0" containsNumber="1" containsInteger="1" minValue="0" maxValue="1474"/>
    </cacheField>
  </cacheFields>
  <extLst>
    <ext xmlns:x14="http://schemas.microsoft.com/office/spreadsheetml/2009/9/main" uri="{725AE2AE-9491-48be-B2B4-4EB974FC3084}">
      <x14:pivotCacheDefinition pivotCacheId="1305492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9">
  <r>
    <d v="2019-01-15T00:00:00"/>
    <x v="0"/>
    <m/>
    <m/>
    <m/>
    <m/>
    <m/>
    <m/>
    <x v="0"/>
    <x v="0"/>
    <s v="Tuesday"/>
    <x v="0"/>
  </r>
  <r>
    <d v="2019-01-22T00:00:00"/>
    <x v="0"/>
    <m/>
    <m/>
    <m/>
    <m/>
    <m/>
    <m/>
    <x v="0"/>
    <x v="0"/>
    <s v="Tuesday"/>
    <x v="0"/>
  </r>
  <r>
    <d v="2019-01-31T00:00:00"/>
    <x v="0"/>
    <m/>
    <m/>
    <m/>
    <m/>
    <m/>
    <m/>
    <x v="0"/>
    <x v="0"/>
    <s v="Thursday"/>
    <x v="0"/>
  </r>
  <r>
    <d v="2019-03-02T00:00:00"/>
    <x v="1"/>
    <m/>
    <m/>
    <m/>
    <m/>
    <n v="1"/>
    <m/>
    <x v="0"/>
    <x v="1"/>
    <s v="Saturday"/>
    <x v="1"/>
  </r>
  <r>
    <d v="2019-03-11T00:00:00"/>
    <x v="0"/>
    <m/>
    <m/>
    <m/>
    <m/>
    <m/>
    <n v="1"/>
    <x v="0"/>
    <x v="1"/>
    <s v="Monday"/>
    <x v="1"/>
  </r>
  <r>
    <d v="2019-03-21T00:00:00"/>
    <x v="2"/>
    <n v="41"/>
    <n v="1"/>
    <m/>
    <m/>
    <n v="1"/>
    <m/>
    <x v="0"/>
    <x v="1"/>
    <s v="Thursday"/>
    <x v="1"/>
  </r>
  <r>
    <d v="2019-04-08T00:00:00"/>
    <x v="1"/>
    <m/>
    <m/>
    <m/>
    <m/>
    <n v="1"/>
    <n v="1"/>
    <x v="0"/>
    <x v="2"/>
    <s v="Monday"/>
    <x v="2"/>
  </r>
  <r>
    <d v="2019-04-17T00:00:00"/>
    <x v="0"/>
    <m/>
    <m/>
    <m/>
    <m/>
    <m/>
    <n v="1"/>
    <x v="0"/>
    <x v="2"/>
    <s v="Wednesday"/>
    <x v="2"/>
  </r>
  <r>
    <d v="2019-05-05T00:00:00"/>
    <x v="0"/>
    <m/>
    <m/>
    <m/>
    <m/>
    <m/>
    <n v="1"/>
    <x v="0"/>
    <x v="3"/>
    <s v="Sunday"/>
    <x v="3"/>
  </r>
  <r>
    <d v="2019-05-09T00:00:00"/>
    <x v="3"/>
    <n v="3"/>
    <n v="1"/>
    <m/>
    <m/>
    <n v="1"/>
    <m/>
    <x v="0"/>
    <x v="3"/>
    <s v="Thursday"/>
    <x v="3"/>
  </r>
  <r>
    <d v="2019-05-10T00:00:00"/>
    <x v="4"/>
    <n v="12"/>
    <n v="1"/>
    <m/>
    <m/>
    <n v="1"/>
    <m/>
    <x v="0"/>
    <x v="3"/>
    <s v="Friday"/>
    <x v="3"/>
  </r>
  <r>
    <d v="2019-05-19T00:00:00"/>
    <x v="1"/>
    <m/>
    <m/>
    <m/>
    <m/>
    <n v="1"/>
    <m/>
    <x v="0"/>
    <x v="3"/>
    <s v="Sunday"/>
    <x v="3"/>
  </r>
  <r>
    <d v="2019-06-01T00:00:00"/>
    <x v="5"/>
    <n v="1"/>
    <n v="1"/>
    <m/>
    <m/>
    <n v="1"/>
    <m/>
    <x v="0"/>
    <x v="4"/>
    <s v="Saturday"/>
    <x v="4"/>
  </r>
  <r>
    <d v="2019-06-04T00:00:00"/>
    <x v="1"/>
    <m/>
    <m/>
    <m/>
    <m/>
    <n v="1"/>
    <m/>
    <x v="0"/>
    <x v="4"/>
    <s v="Tuesday"/>
    <x v="4"/>
  </r>
  <r>
    <d v="2019-06-08T00:00:00"/>
    <x v="0"/>
    <m/>
    <m/>
    <m/>
    <m/>
    <m/>
    <n v="1"/>
    <x v="0"/>
    <x v="4"/>
    <s v="Saturday"/>
    <x v="4"/>
  </r>
  <r>
    <d v="2019-06-09T00:00:00"/>
    <x v="6"/>
    <n v="4"/>
    <n v="1"/>
    <m/>
    <m/>
    <n v="1"/>
    <m/>
    <x v="0"/>
    <x v="4"/>
    <s v="Sunday"/>
    <x v="4"/>
  </r>
  <r>
    <d v="2019-06-28T00:00:00"/>
    <x v="7"/>
    <n v="2"/>
    <n v="1"/>
    <m/>
    <m/>
    <n v="1"/>
    <m/>
    <x v="0"/>
    <x v="4"/>
    <s v="Friday"/>
    <x v="4"/>
  </r>
  <r>
    <d v="2019-07-01T00:00:00"/>
    <x v="8"/>
    <n v="5"/>
    <n v="1"/>
    <m/>
    <m/>
    <n v="1"/>
    <m/>
    <x v="0"/>
    <x v="5"/>
    <s v="Monday"/>
    <x v="5"/>
  </r>
  <r>
    <d v="2019-07-04T00:00:00"/>
    <x v="1"/>
    <m/>
    <m/>
    <m/>
    <m/>
    <n v="1"/>
    <m/>
    <x v="0"/>
    <x v="5"/>
    <s v="Thursday"/>
    <x v="5"/>
  </r>
  <r>
    <d v="2019-07-15T00:00:00"/>
    <x v="4"/>
    <n v="9"/>
    <n v="2"/>
    <m/>
    <m/>
    <n v="2"/>
    <m/>
    <x v="0"/>
    <x v="5"/>
    <s v="Monday"/>
    <x v="5"/>
  </r>
  <r>
    <d v="2019-07-16T00:00:00"/>
    <x v="1"/>
    <m/>
    <m/>
    <m/>
    <m/>
    <n v="1"/>
    <m/>
    <x v="0"/>
    <x v="5"/>
    <s v="Tuesday"/>
    <x v="5"/>
  </r>
  <r>
    <d v="2019-07-23T00:00:00"/>
    <x v="9"/>
    <n v="38"/>
    <n v="1"/>
    <m/>
    <m/>
    <n v="1"/>
    <m/>
    <x v="0"/>
    <x v="5"/>
    <s v="Tuesday"/>
    <x v="5"/>
  </r>
  <r>
    <d v="2019-08-23T00:00:00"/>
    <x v="0"/>
    <m/>
    <m/>
    <m/>
    <m/>
    <m/>
    <n v="1"/>
    <x v="0"/>
    <x v="6"/>
    <s v="Friday"/>
    <x v="6"/>
  </r>
  <r>
    <d v="2019-09-06T00:00:00"/>
    <x v="8"/>
    <n v="2"/>
    <n v="1"/>
    <m/>
    <m/>
    <n v="1"/>
    <m/>
    <x v="0"/>
    <x v="7"/>
    <s v="Friday"/>
    <x v="7"/>
  </r>
  <r>
    <d v="2019-09-14T00:00:00"/>
    <x v="1"/>
    <m/>
    <m/>
    <m/>
    <m/>
    <n v="1"/>
    <m/>
    <x v="0"/>
    <x v="7"/>
    <s v="Saturday"/>
    <x v="7"/>
  </r>
  <r>
    <d v="2019-09-21T00:00:00"/>
    <x v="3"/>
    <n v="2"/>
    <n v="1"/>
    <m/>
    <m/>
    <n v="1"/>
    <m/>
    <x v="0"/>
    <x v="7"/>
    <s v="Saturday"/>
    <x v="7"/>
  </r>
  <r>
    <d v="2019-09-22T00:00:00"/>
    <x v="1"/>
    <m/>
    <m/>
    <m/>
    <m/>
    <n v="1"/>
    <m/>
    <x v="0"/>
    <x v="7"/>
    <s v="Sunday"/>
    <x v="7"/>
  </r>
  <r>
    <d v="2019-09-27T00:00:00"/>
    <x v="1"/>
    <n v="1"/>
    <n v="1"/>
    <m/>
    <m/>
    <n v="1"/>
    <m/>
    <x v="0"/>
    <x v="7"/>
    <s v="Friday"/>
    <x v="7"/>
  </r>
  <r>
    <d v="2019-09-28T00:00:00"/>
    <x v="10"/>
    <n v="1"/>
    <n v="1"/>
    <m/>
    <m/>
    <n v="1"/>
    <m/>
    <x v="0"/>
    <x v="7"/>
    <s v="Saturday"/>
    <x v="7"/>
  </r>
  <r>
    <d v="2019-09-30T00:00:00"/>
    <x v="1"/>
    <m/>
    <m/>
    <m/>
    <m/>
    <n v="1"/>
    <m/>
    <x v="0"/>
    <x v="7"/>
    <s v="Monday"/>
    <x v="7"/>
  </r>
  <r>
    <d v="2019-10-03T00:00:00"/>
    <x v="0"/>
    <m/>
    <m/>
    <m/>
    <m/>
    <m/>
    <n v="1"/>
    <x v="0"/>
    <x v="8"/>
    <s v="Thursday"/>
    <x v="8"/>
  </r>
  <r>
    <d v="2019-10-09T00:00:00"/>
    <x v="0"/>
    <m/>
    <m/>
    <m/>
    <m/>
    <m/>
    <n v="1"/>
    <x v="0"/>
    <x v="8"/>
    <s v="Wednesday"/>
    <x v="8"/>
  </r>
  <r>
    <d v="2019-10-24T00:00:00"/>
    <x v="5"/>
    <n v="2"/>
    <n v="1"/>
    <m/>
    <m/>
    <n v="1"/>
    <m/>
    <x v="0"/>
    <x v="8"/>
    <s v="Thursday"/>
    <x v="8"/>
  </r>
  <r>
    <d v="2019-11-01T00:00:00"/>
    <x v="5"/>
    <n v="1"/>
    <n v="1"/>
    <m/>
    <m/>
    <n v="1"/>
    <m/>
    <x v="0"/>
    <x v="9"/>
    <s v="Friday"/>
    <x v="9"/>
  </r>
  <r>
    <d v="2019-11-05T00:00:00"/>
    <x v="11"/>
    <n v="29"/>
    <n v="1"/>
    <m/>
    <m/>
    <n v="1"/>
    <m/>
    <x v="0"/>
    <x v="9"/>
    <s v="Tuesday"/>
    <x v="9"/>
  </r>
  <r>
    <d v="2019-11-07T00:00:00"/>
    <x v="12"/>
    <n v="3"/>
    <n v="1"/>
    <m/>
    <m/>
    <n v="1"/>
    <n v="1"/>
    <x v="0"/>
    <x v="9"/>
    <s v="Thursday"/>
    <x v="9"/>
  </r>
  <r>
    <d v="2019-11-11T00:00:00"/>
    <x v="13"/>
    <n v="11"/>
    <n v="2"/>
    <m/>
    <m/>
    <n v="2"/>
    <m/>
    <x v="0"/>
    <x v="9"/>
    <s v="Monday"/>
    <x v="9"/>
  </r>
  <r>
    <d v="2019-11-19T00:00:00"/>
    <x v="3"/>
    <n v="4"/>
    <n v="1"/>
    <m/>
    <m/>
    <n v="1"/>
    <m/>
    <x v="0"/>
    <x v="9"/>
    <s v="Tuesday"/>
    <x v="9"/>
  </r>
  <r>
    <d v="2019-11-24T00:00:00"/>
    <x v="14"/>
    <n v="87"/>
    <n v="1"/>
    <m/>
    <m/>
    <n v="1"/>
    <m/>
    <x v="0"/>
    <x v="9"/>
    <s v="Sunday"/>
    <x v="9"/>
  </r>
  <r>
    <d v="2019-11-27T00:00:00"/>
    <x v="5"/>
    <m/>
    <m/>
    <m/>
    <m/>
    <n v="1"/>
    <m/>
    <x v="0"/>
    <x v="9"/>
    <s v="Wednesday"/>
    <x v="9"/>
  </r>
  <r>
    <d v="2019-11-28T00:00:00"/>
    <x v="7"/>
    <n v="1"/>
    <n v="1"/>
    <m/>
    <m/>
    <n v="1"/>
    <m/>
    <x v="0"/>
    <x v="9"/>
    <s v="Thursday"/>
    <x v="9"/>
  </r>
  <r>
    <d v="2019-12-02T00:00:00"/>
    <x v="15"/>
    <n v="10"/>
    <n v="2"/>
    <m/>
    <m/>
    <n v="2"/>
    <m/>
    <x v="0"/>
    <x v="10"/>
    <s v="Monday"/>
    <x v="10"/>
  </r>
  <r>
    <d v="2019-12-03T00:00:00"/>
    <x v="6"/>
    <n v="5"/>
    <n v="1"/>
    <m/>
    <m/>
    <n v="1"/>
    <m/>
    <x v="0"/>
    <x v="10"/>
    <s v="Tuesday"/>
    <x v="10"/>
  </r>
  <r>
    <d v="2019-12-08T00:00:00"/>
    <x v="1"/>
    <n v="1"/>
    <n v="1"/>
    <m/>
    <m/>
    <n v="1"/>
    <m/>
    <x v="0"/>
    <x v="10"/>
    <s v="Sunday"/>
    <x v="10"/>
  </r>
  <r>
    <d v="2019-12-21T00:00:00"/>
    <x v="1"/>
    <m/>
    <m/>
    <m/>
    <m/>
    <n v="1"/>
    <m/>
    <x v="0"/>
    <x v="10"/>
    <s v="Saturday"/>
    <x v="10"/>
  </r>
  <r>
    <d v="2020-01-03T00:00:00"/>
    <x v="1"/>
    <m/>
    <m/>
    <m/>
    <m/>
    <n v="1"/>
    <m/>
    <x v="1"/>
    <x v="0"/>
    <s v="Friday"/>
    <x v="0"/>
  </r>
  <r>
    <d v="2020-01-06T00:00:00"/>
    <x v="1"/>
    <n v="1"/>
    <n v="1"/>
    <m/>
    <m/>
    <n v="1"/>
    <m/>
    <x v="1"/>
    <x v="0"/>
    <s v="Monday"/>
    <x v="0"/>
  </r>
  <r>
    <d v="2020-01-17T00:00:00"/>
    <x v="1"/>
    <n v="1"/>
    <n v="1"/>
    <m/>
    <m/>
    <n v="1"/>
    <m/>
    <x v="1"/>
    <x v="0"/>
    <s v="Friday"/>
    <x v="0"/>
  </r>
  <r>
    <d v="2020-01-25T00:00:00"/>
    <x v="5"/>
    <n v="2"/>
    <n v="1"/>
    <m/>
    <m/>
    <n v="1"/>
    <m/>
    <x v="1"/>
    <x v="0"/>
    <s v="Saturday"/>
    <x v="0"/>
  </r>
  <r>
    <d v="2020-01-29T00:00:00"/>
    <x v="1"/>
    <n v="1"/>
    <n v="1"/>
    <m/>
    <m/>
    <n v="1"/>
    <m/>
    <x v="1"/>
    <x v="0"/>
    <s v="Wednesday"/>
    <x v="0"/>
  </r>
  <r>
    <d v="2020-02-02T00:00:00"/>
    <x v="5"/>
    <n v="2"/>
    <n v="1"/>
    <m/>
    <m/>
    <n v="1"/>
    <m/>
    <x v="1"/>
    <x v="11"/>
    <s v="Sunday"/>
    <x v="11"/>
  </r>
  <r>
    <d v="2020-02-08T00:00:00"/>
    <x v="16"/>
    <n v="43"/>
    <n v="41"/>
    <m/>
    <m/>
    <n v="41"/>
    <n v="1"/>
    <x v="1"/>
    <x v="11"/>
    <s v="Saturday"/>
    <x v="11"/>
  </r>
  <r>
    <d v="2020-02-09T00:00:00"/>
    <x v="17"/>
    <n v="279"/>
    <n v="245"/>
    <m/>
    <m/>
    <n v="245"/>
    <n v="21"/>
    <x v="1"/>
    <x v="11"/>
    <s v="Sunday"/>
    <x v="11"/>
  </r>
  <r>
    <d v="2020-02-10T00:00:00"/>
    <x v="18"/>
    <n v="24"/>
    <n v="24"/>
    <m/>
    <m/>
    <n v="24"/>
    <n v="1"/>
    <x v="1"/>
    <x v="11"/>
    <s v="Monday"/>
    <x v="11"/>
  </r>
  <r>
    <d v="2020-02-11T00:00:00"/>
    <x v="15"/>
    <n v="13"/>
    <n v="13"/>
    <m/>
    <m/>
    <n v="14"/>
    <m/>
    <x v="1"/>
    <x v="11"/>
    <s v="Tuesday"/>
    <x v="11"/>
  </r>
  <r>
    <d v="2020-02-12T00:00:00"/>
    <x v="19"/>
    <n v="44"/>
    <n v="43"/>
    <m/>
    <m/>
    <n v="44"/>
    <n v="2"/>
    <x v="1"/>
    <x v="11"/>
    <s v="Wednesday"/>
    <x v="11"/>
  </r>
  <r>
    <d v="2020-02-13T00:00:00"/>
    <x v="7"/>
    <n v="3"/>
    <n v="3"/>
    <m/>
    <m/>
    <n v="3"/>
    <m/>
    <x v="1"/>
    <x v="11"/>
    <s v="Thursday"/>
    <x v="11"/>
  </r>
  <r>
    <d v="2020-02-15T00:00:00"/>
    <x v="20"/>
    <n v="103"/>
    <n v="100"/>
    <m/>
    <m/>
    <n v="100"/>
    <n v="2"/>
    <x v="1"/>
    <x v="11"/>
    <s v="Saturday"/>
    <x v="11"/>
  </r>
  <r>
    <d v="2020-02-16T00:00:00"/>
    <x v="21"/>
    <n v="165"/>
    <n v="142"/>
    <m/>
    <m/>
    <n v="142"/>
    <n v="8"/>
    <x v="1"/>
    <x v="11"/>
    <s v="Sunday"/>
    <x v="11"/>
  </r>
  <r>
    <d v="2020-02-17T00:00:00"/>
    <x v="22"/>
    <n v="73"/>
    <n v="73"/>
    <m/>
    <m/>
    <n v="73"/>
    <n v="1"/>
    <x v="1"/>
    <x v="11"/>
    <s v="Monday"/>
    <x v="11"/>
  </r>
  <r>
    <d v="2020-02-18T00:00:00"/>
    <x v="23"/>
    <n v="17"/>
    <n v="15"/>
    <m/>
    <m/>
    <n v="15"/>
    <m/>
    <x v="1"/>
    <x v="11"/>
    <s v="Tuesday"/>
    <x v="11"/>
  </r>
  <r>
    <d v="2020-02-19T00:00:00"/>
    <x v="24"/>
    <n v="15"/>
    <n v="9"/>
    <m/>
    <m/>
    <n v="9"/>
    <m/>
    <x v="1"/>
    <x v="11"/>
    <s v="Wednesday"/>
    <x v="11"/>
  </r>
  <r>
    <d v="2020-02-20T00:00:00"/>
    <x v="11"/>
    <n v="36"/>
    <n v="36"/>
    <m/>
    <m/>
    <n v="36"/>
    <n v="1"/>
    <x v="1"/>
    <x v="11"/>
    <s v="Thursday"/>
    <x v="11"/>
  </r>
  <r>
    <d v="2020-02-21T00:00:00"/>
    <x v="4"/>
    <n v="11"/>
    <n v="9"/>
    <m/>
    <m/>
    <n v="10"/>
    <m/>
    <x v="1"/>
    <x v="11"/>
    <s v="Friday"/>
    <x v="11"/>
  </r>
  <r>
    <d v="2020-02-22T00:00:00"/>
    <x v="6"/>
    <n v="6"/>
    <n v="2"/>
    <m/>
    <m/>
    <n v="2"/>
    <m/>
    <x v="1"/>
    <x v="11"/>
    <s v="Saturday"/>
    <x v="11"/>
  </r>
  <r>
    <d v="2020-02-23T00:00:00"/>
    <x v="25"/>
    <n v="45"/>
    <n v="43"/>
    <m/>
    <m/>
    <n v="43"/>
    <n v="2"/>
    <x v="1"/>
    <x v="11"/>
    <s v="Sunday"/>
    <x v="11"/>
  </r>
  <r>
    <d v="2020-02-24T00:00:00"/>
    <x v="26"/>
    <n v="28"/>
    <n v="8"/>
    <m/>
    <m/>
    <n v="8"/>
    <n v="1"/>
    <x v="1"/>
    <x v="11"/>
    <s v="Monday"/>
    <x v="11"/>
  </r>
  <r>
    <d v="2020-02-25T00:00:00"/>
    <x v="27"/>
    <n v="127"/>
    <n v="129"/>
    <m/>
    <m/>
    <n v="129"/>
    <n v="9"/>
    <x v="1"/>
    <x v="11"/>
    <s v="Tuesday"/>
    <x v="11"/>
  </r>
  <r>
    <d v="2020-02-26T00:00:00"/>
    <x v="16"/>
    <n v="43"/>
    <n v="41"/>
    <m/>
    <m/>
    <n v="41"/>
    <n v="1"/>
    <x v="1"/>
    <x v="11"/>
    <s v="Wednesday"/>
    <x v="11"/>
  </r>
  <r>
    <d v="2020-02-27T00:00:00"/>
    <x v="28"/>
    <n v="111"/>
    <n v="97"/>
    <n v="281"/>
    <n v="247"/>
    <n v="346"/>
    <n v="18"/>
    <x v="1"/>
    <x v="11"/>
    <s v="Thursday"/>
    <x v="11"/>
  </r>
  <r>
    <d v="2020-02-28T00:00:00"/>
    <x v="29"/>
    <n v="166"/>
    <n v="134"/>
    <n v="845"/>
    <n v="700"/>
    <n v="828"/>
    <n v="24"/>
    <x v="1"/>
    <x v="11"/>
    <s v="Friday"/>
    <x v="11"/>
  </r>
  <r>
    <d v="2020-02-29T00:00:00"/>
    <x v="30"/>
    <n v="181"/>
    <n v="166"/>
    <n v="203"/>
    <n v="190"/>
    <n v="355"/>
    <n v="15"/>
    <x v="1"/>
    <x v="11"/>
    <s v="Saturday"/>
    <x v="11"/>
  </r>
  <r>
    <d v="2020-03-01T00:00:00"/>
    <x v="31"/>
    <n v="278"/>
    <n v="204"/>
    <m/>
    <m/>
    <n v="204"/>
    <n v="15"/>
    <x v="1"/>
    <x v="1"/>
    <s v="Sunday"/>
    <x v="1"/>
  </r>
  <r>
    <d v="2020-03-02T00:00:00"/>
    <x v="32"/>
    <n v="97"/>
    <n v="76"/>
    <m/>
    <m/>
    <n v="77"/>
    <n v="5"/>
    <x v="1"/>
    <x v="1"/>
    <s v="Monday"/>
    <x v="1"/>
  </r>
  <r>
    <d v="2020-03-03T00:00:00"/>
    <x v="33"/>
    <n v="68"/>
    <n v="65"/>
    <m/>
    <m/>
    <n v="65"/>
    <n v="2"/>
    <x v="1"/>
    <x v="1"/>
    <s v="Tuesday"/>
    <x v="1"/>
  </r>
  <r>
    <d v="2020-03-04T00:00:00"/>
    <x v="34"/>
    <n v="155"/>
    <n v="149"/>
    <m/>
    <m/>
    <n v="150"/>
    <n v="11"/>
    <x v="1"/>
    <x v="1"/>
    <s v="Wednesday"/>
    <x v="1"/>
  </r>
  <r>
    <d v="2020-03-05T00:00:00"/>
    <x v="19"/>
    <n v="48"/>
    <n v="49"/>
    <m/>
    <m/>
    <n v="49"/>
    <n v="2"/>
    <x v="1"/>
    <x v="1"/>
    <s v="Thursday"/>
    <x v="1"/>
  </r>
  <r>
    <d v="2020-03-06T00:00:00"/>
    <x v="15"/>
    <n v="14"/>
    <n v="13"/>
    <m/>
    <m/>
    <n v="13"/>
    <m/>
    <x v="1"/>
    <x v="1"/>
    <s v="Friday"/>
    <x v="1"/>
  </r>
  <r>
    <d v="2020-03-07T00:00:00"/>
    <x v="35"/>
    <n v="76"/>
    <n v="60"/>
    <m/>
    <m/>
    <n v="61"/>
    <n v="3"/>
    <x v="1"/>
    <x v="1"/>
    <s v="Saturday"/>
    <x v="1"/>
  </r>
  <r>
    <d v="2020-03-08T00:00:00"/>
    <x v="36"/>
    <n v="146"/>
    <n v="140"/>
    <m/>
    <m/>
    <n v="140"/>
    <n v="11"/>
    <x v="1"/>
    <x v="1"/>
    <s v="Sunday"/>
    <x v="1"/>
  </r>
  <r>
    <d v="2020-03-09T00:00:00"/>
    <x v="37"/>
    <n v="23"/>
    <n v="23"/>
    <m/>
    <m/>
    <n v="23"/>
    <m/>
    <x v="1"/>
    <x v="1"/>
    <s v="Monday"/>
    <x v="1"/>
  </r>
  <r>
    <d v="2020-03-10T00:00:00"/>
    <x v="3"/>
    <n v="4"/>
    <n v="3"/>
    <m/>
    <m/>
    <n v="3"/>
    <m/>
    <x v="1"/>
    <x v="1"/>
    <s v="Tuesday"/>
    <x v="1"/>
  </r>
  <r>
    <d v="2020-03-11T00:00:00"/>
    <x v="38"/>
    <n v="66"/>
    <n v="60"/>
    <m/>
    <m/>
    <n v="60"/>
    <n v="6"/>
    <x v="1"/>
    <x v="1"/>
    <s v="Wednesday"/>
    <x v="1"/>
  </r>
  <r>
    <d v="2020-03-12T00:00:00"/>
    <x v="39"/>
    <n v="45"/>
    <n v="42"/>
    <m/>
    <m/>
    <n v="42"/>
    <m/>
    <x v="1"/>
    <x v="1"/>
    <s v="Thursday"/>
    <x v="1"/>
  </r>
  <r>
    <d v="2020-03-13T00:00:00"/>
    <x v="40"/>
    <n v="8"/>
    <n v="7"/>
    <m/>
    <m/>
    <n v="8"/>
    <m/>
    <x v="1"/>
    <x v="1"/>
    <s v="Friday"/>
    <x v="1"/>
  </r>
  <r>
    <d v="2020-03-14T00:00:00"/>
    <x v="41"/>
    <n v="177"/>
    <n v="158"/>
    <m/>
    <m/>
    <n v="158"/>
    <n v="6"/>
    <x v="1"/>
    <x v="1"/>
    <s v="Saturday"/>
    <x v="1"/>
  </r>
  <r>
    <d v="2020-03-15T00:00:00"/>
    <x v="42"/>
    <n v="41"/>
    <n v="38"/>
    <m/>
    <m/>
    <n v="38"/>
    <n v="2"/>
    <x v="1"/>
    <x v="1"/>
    <s v="Sunday"/>
    <x v="1"/>
  </r>
  <r>
    <d v="2020-03-16T00:00:00"/>
    <x v="43"/>
    <n v="9"/>
    <n v="6"/>
    <m/>
    <m/>
    <n v="6"/>
    <m/>
    <x v="1"/>
    <x v="1"/>
    <s v="Monday"/>
    <x v="1"/>
  </r>
  <r>
    <d v="2020-03-17T00:00:00"/>
    <x v="39"/>
    <n v="45"/>
    <n v="44"/>
    <m/>
    <m/>
    <n v="44"/>
    <n v="6"/>
    <x v="1"/>
    <x v="1"/>
    <s v="Tuesday"/>
    <x v="1"/>
  </r>
  <r>
    <d v="2020-03-18T00:00:00"/>
    <x v="40"/>
    <n v="10"/>
    <n v="8"/>
    <m/>
    <m/>
    <n v="8"/>
    <m/>
    <x v="1"/>
    <x v="1"/>
    <s v="Wednesday"/>
    <x v="1"/>
  </r>
  <r>
    <d v="2020-03-19T00:00:00"/>
    <x v="44"/>
    <n v="230"/>
    <n v="157"/>
    <m/>
    <m/>
    <n v="158"/>
    <n v="7"/>
    <x v="1"/>
    <x v="1"/>
    <s v="Thursday"/>
    <x v="1"/>
  </r>
  <r>
    <d v="2020-03-20T00:00:00"/>
    <x v="45"/>
    <n v="34"/>
    <n v="29"/>
    <m/>
    <m/>
    <n v="29"/>
    <n v="2"/>
    <x v="1"/>
    <x v="1"/>
    <s v="Friday"/>
    <x v="1"/>
  </r>
  <r>
    <d v="2020-03-21T00:00:00"/>
    <x v="46"/>
    <n v="125"/>
    <n v="93"/>
    <m/>
    <m/>
    <n v="93"/>
    <n v="4"/>
    <x v="1"/>
    <x v="1"/>
    <s v="Saturday"/>
    <x v="1"/>
  </r>
  <r>
    <d v="2020-03-22T00:00:00"/>
    <x v="47"/>
    <n v="65"/>
    <n v="55"/>
    <m/>
    <m/>
    <n v="55"/>
    <n v="4"/>
    <x v="1"/>
    <x v="1"/>
    <s v="Sunday"/>
    <x v="1"/>
  </r>
  <r>
    <d v="2020-03-23T00:00:00"/>
    <x v="48"/>
    <n v="59"/>
    <n v="14"/>
    <m/>
    <m/>
    <n v="14"/>
    <n v="2"/>
    <x v="1"/>
    <x v="1"/>
    <s v="Monday"/>
    <x v="1"/>
  </r>
  <r>
    <d v="2020-03-24T00:00:00"/>
    <x v="12"/>
    <n v="15"/>
    <n v="8"/>
    <m/>
    <m/>
    <n v="8"/>
    <n v="1"/>
    <x v="1"/>
    <x v="1"/>
    <s v="Tuesday"/>
    <x v="1"/>
  </r>
  <r>
    <d v="2020-03-25T00:00:00"/>
    <x v="40"/>
    <n v="8"/>
    <n v="7"/>
    <m/>
    <m/>
    <n v="8"/>
    <m/>
    <x v="1"/>
    <x v="1"/>
    <s v="Wednesday"/>
    <x v="1"/>
  </r>
  <r>
    <d v="2020-03-26T00:00:00"/>
    <x v="49"/>
    <n v="237"/>
    <n v="175"/>
    <m/>
    <m/>
    <n v="175"/>
    <n v="10"/>
    <x v="1"/>
    <x v="1"/>
    <s v="Thursday"/>
    <x v="1"/>
  </r>
  <r>
    <d v="2020-03-27T00:00:00"/>
    <x v="50"/>
    <n v="20"/>
    <n v="20"/>
    <m/>
    <m/>
    <n v="20"/>
    <m/>
    <x v="1"/>
    <x v="1"/>
    <s v="Friday"/>
    <x v="1"/>
  </r>
  <r>
    <d v="2020-03-28T00:00:00"/>
    <x v="51"/>
    <n v="129"/>
    <n v="110"/>
    <m/>
    <m/>
    <n v="110"/>
    <n v="4"/>
    <x v="1"/>
    <x v="1"/>
    <s v="Saturday"/>
    <x v="1"/>
  </r>
  <r>
    <d v="2020-03-29T00:00:00"/>
    <x v="52"/>
    <n v="211"/>
    <n v="170"/>
    <m/>
    <m/>
    <n v="170"/>
    <n v="9"/>
    <x v="1"/>
    <x v="1"/>
    <s v="Sunday"/>
    <x v="1"/>
  </r>
  <r>
    <d v="2020-03-30T00:00:00"/>
    <x v="53"/>
    <n v="50"/>
    <n v="38"/>
    <m/>
    <m/>
    <n v="38"/>
    <n v="2"/>
    <x v="1"/>
    <x v="1"/>
    <s v="Monday"/>
    <x v="1"/>
  </r>
  <r>
    <d v="2020-03-31T00:00:00"/>
    <x v="43"/>
    <n v="9"/>
    <n v="8"/>
    <m/>
    <m/>
    <n v="8"/>
    <n v="1"/>
    <x v="1"/>
    <x v="1"/>
    <s v="Tuesday"/>
    <x v="1"/>
  </r>
  <r>
    <d v="2020-04-01T00:00:00"/>
    <x v="24"/>
    <n v="16"/>
    <n v="13"/>
    <m/>
    <m/>
    <n v="13"/>
    <m/>
    <x v="1"/>
    <x v="2"/>
    <s v="Wednesday"/>
    <x v="2"/>
  </r>
  <r>
    <d v="2020-04-02T00:00:00"/>
    <x v="54"/>
    <n v="18"/>
    <n v="8"/>
    <m/>
    <m/>
    <n v="8"/>
    <m/>
    <x v="1"/>
    <x v="2"/>
    <s v="Thursday"/>
    <x v="2"/>
  </r>
  <r>
    <d v="2020-04-03T00:00:00"/>
    <x v="4"/>
    <n v="12"/>
    <n v="2"/>
    <m/>
    <m/>
    <n v="2"/>
    <m/>
    <x v="1"/>
    <x v="2"/>
    <s v="Friday"/>
    <x v="2"/>
  </r>
  <r>
    <d v="2020-04-04T00:00:00"/>
    <x v="55"/>
    <n v="138"/>
    <n v="129"/>
    <m/>
    <m/>
    <n v="129"/>
    <n v="8"/>
    <x v="1"/>
    <x v="2"/>
    <s v="Saturday"/>
    <x v="2"/>
  </r>
  <r>
    <d v="2020-04-05T00:00:00"/>
    <x v="56"/>
    <n v="71"/>
    <n v="46"/>
    <m/>
    <m/>
    <n v="46"/>
    <n v="3"/>
    <x v="1"/>
    <x v="2"/>
    <s v="Sunday"/>
    <x v="2"/>
  </r>
  <r>
    <d v="2020-04-06T00:00:00"/>
    <x v="50"/>
    <n v="19"/>
    <n v="12"/>
    <m/>
    <m/>
    <n v="12"/>
    <n v="1"/>
    <x v="1"/>
    <x v="2"/>
    <s v="Monday"/>
    <x v="2"/>
  </r>
  <r>
    <d v="2020-04-07T00:00:00"/>
    <x v="57"/>
    <n v="109"/>
    <n v="95"/>
    <m/>
    <m/>
    <n v="95"/>
    <n v="5"/>
    <x v="1"/>
    <x v="2"/>
    <s v="Tuesday"/>
    <x v="2"/>
  </r>
  <r>
    <d v="2020-04-08T00:00:00"/>
    <x v="58"/>
    <n v="40"/>
    <n v="30"/>
    <m/>
    <m/>
    <n v="30"/>
    <m/>
    <x v="1"/>
    <x v="2"/>
    <s v="Wednesday"/>
    <x v="2"/>
  </r>
  <r>
    <d v="2020-04-09T00:00:00"/>
    <x v="43"/>
    <n v="5"/>
    <n v="4"/>
    <m/>
    <m/>
    <n v="6"/>
    <m/>
    <x v="1"/>
    <x v="2"/>
    <s v="Thursday"/>
    <x v="2"/>
  </r>
  <r>
    <d v="2020-04-10T00:00:00"/>
    <x v="32"/>
    <n v="98"/>
    <n v="89"/>
    <m/>
    <m/>
    <n v="89"/>
    <n v="5"/>
    <x v="1"/>
    <x v="2"/>
    <s v="Friday"/>
    <x v="2"/>
  </r>
  <r>
    <d v="2020-04-11T00:00:00"/>
    <x v="59"/>
    <n v="249"/>
    <n v="170"/>
    <m/>
    <m/>
    <n v="170"/>
    <n v="14"/>
    <x v="1"/>
    <x v="2"/>
    <s v="Saturday"/>
    <x v="2"/>
  </r>
  <r>
    <d v="2020-04-12T00:00:00"/>
    <x v="60"/>
    <n v="225"/>
    <n v="163"/>
    <m/>
    <m/>
    <n v="163"/>
    <n v="13"/>
    <x v="1"/>
    <x v="2"/>
    <s v="Sunday"/>
    <x v="2"/>
  </r>
  <r>
    <d v="2020-04-13T00:00:00"/>
    <x v="61"/>
    <n v="143"/>
    <n v="111"/>
    <m/>
    <m/>
    <n v="111"/>
    <n v="5"/>
    <x v="1"/>
    <x v="2"/>
    <s v="Monday"/>
    <x v="2"/>
  </r>
  <r>
    <d v="2020-04-14T00:00:00"/>
    <x v="62"/>
    <n v="64"/>
    <n v="47"/>
    <m/>
    <m/>
    <n v="47"/>
    <n v="3"/>
    <x v="1"/>
    <x v="2"/>
    <s v="Tuesday"/>
    <x v="2"/>
  </r>
  <r>
    <d v="2020-04-15T00:00:00"/>
    <x v="36"/>
    <n v="148"/>
    <n v="112"/>
    <m/>
    <m/>
    <n v="112"/>
    <n v="4"/>
    <x v="1"/>
    <x v="2"/>
    <s v="Wednesday"/>
    <x v="2"/>
  </r>
  <r>
    <d v="2020-04-16T00:00:00"/>
    <x v="63"/>
    <n v="35"/>
    <n v="29"/>
    <m/>
    <m/>
    <n v="29"/>
    <n v="2"/>
    <x v="1"/>
    <x v="2"/>
    <s v="Thursday"/>
    <x v="2"/>
  </r>
  <r>
    <d v="2020-04-17T00:00:00"/>
    <x v="54"/>
    <n v="16"/>
    <n v="7"/>
    <m/>
    <m/>
    <n v="8"/>
    <m/>
    <x v="1"/>
    <x v="2"/>
    <s v="Friday"/>
    <x v="2"/>
  </r>
  <r>
    <d v="2020-04-18T00:00:00"/>
    <x v="60"/>
    <n v="226"/>
    <n v="173"/>
    <m/>
    <m/>
    <n v="173"/>
    <n v="17"/>
    <x v="1"/>
    <x v="2"/>
    <s v="Saturday"/>
    <x v="2"/>
  </r>
  <r>
    <d v="2020-04-19T00:00:00"/>
    <x v="64"/>
    <n v="33"/>
    <n v="28"/>
    <m/>
    <m/>
    <n v="28"/>
    <n v="2"/>
    <x v="1"/>
    <x v="2"/>
    <s v="Sunday"/>
    <x v="2"/>
  </r>
  <r>
    <d v="2020-04-20T00:00:00"/>
    <x v="65"/>
    <n v="159"/>
    <n v="128"/>
    <n v="61"/>
    <n v="61"/>
    <n v="192"/>
    <n v="8"/>
    <x v="1"/>
    <x v="2"/>
    <s v="Monday"/>
    <x v="2"/>
  </r>
  <r>
    <d v="2020-04-21T00:00:00"/>
    <x v="66"/>
    <n v="178"/>
    <n v="135"/>
    <n v="322"/>
    <n v="309"/>
    <n v="445"/>
    <n v="19"/>
    <x v="1"/>
    <x v="2"/>
    <s v="Tuesday"/>
    <x v="2"/>
  </r>
  <r>
    <d v="2020-04-22T00:00:00"/>
    <x v="67"/>
    <n v="54"/>
    <n v="48"/>
    <n v="272"/>
    <n v="256"/>
    <n v="303"/>
    <n v="14"/>
    <x v="1"/>
    <x v="2"/>
    <s v="Wednesday"/>
    <x v="2"/>
  </r>
  <r>
    <d v="2020-04-23T00:00:00"/>
    <x v="68"/>
    <n v="29"/>
    <n v="19"/>
    <n v="277"/>
    <n v="264"/>
    <n v="286"/>
    <n v="11"/>
    <x v="1"/>
    <x v="2"/>
    <s v="Thursday"/>
    <x v="2"/>
  </r>
  <r>
    <d v="2020-04-24T00:00:00"/>
    <x v="69"/>
    <n v="11"/>
    <n v="10"/>
    <n v="294"/>
    <n v="287"/>
    <n v="296"/>
    <n v="8"/>
    <x v="1"/>
    <x v="2"/>
    <s v="Friday"/>
    <x v="2"/>
  </r>
  <r>
    <d v="2020-04-25T00:00:00"/>
    <x v="70"/>
    <n v="223"/>
    <n v="144"/>
    <n v="248"/>
    <n v="239"/>
    <n v="383"/>
    <n v="18"/>
    <x v="1"/>
    <x v="2"/>
    <s v="Saturday"/>
    <x v="2"/>
  </r>
  <r>
    <d v="2020-04-26T00:00:00"/>
    <x v="71"/>
    <n v="231"/>
    <n v="180"/>
    <m/>
    <m/>
    <n v="181"/>
    <n v="16"/>
    <x v="1"/>
    <x v="2"/>
    <s v="Sunday"/>
    <x v="2"/>
  </r>
  <r>
    <d v="2020-04-27T00:00:00"/>
    <x v="64"/>
    <n v="33"/>
    <n v="28"/>
    <m/>
    <m/>
    <n v="28"/>
    <n v="2"/>
    <x v="1"/>
    <x v="2"/>
    <s v="Monday"/>
    <x v="2"/>
  </r>
  <r>
    <d v="2020-04-28T00:00:00"/>
    <x v="72"/>
    <n v="35"/>
    <n v="18"/>
    <m/>
    <m/>
    <n v="18"/>
    <m/>
    <x v="1"/>
    <x v="2"/>
    <s v="Tuesday"/>
    <x v="2"/>
  </r>
  <r>
    <d v="2020-04-29T00:00:00"/>
    <x v="73"/>
    <n v="18"/>
    <n v="6"/>
    <m/>
    <m/>
    <n v="6"/>
    <n v="1"/>
    <x v="1"/>
    <x v="2"/>
    <s v="Wednesday"/>
    <x v="2"/>
  </r>
  <r>
    <d v="2020-04-30T00:00:00"/>
    <x v="3"/>
    <n v="4"/>
    <n v="4"/>
    <m/>
    <m/>
    <n v="4"/>
    <m/>
    <x v="1"/>
    <x v="2"/>
    <s v="Thursday"/>
    <x v="2"/>
  </r>
  <r>
    <d v="2020-05-01T00:00:00"/>
    <x v="74"/>
    <n v="22"/>
    <n v="3"/>
    <m/>
    <m/>
    <n v="3"/>
    <m/>
    <x v="1"/>
    <x v="3"/>
    <s v="Friday"/>
    <x v="3"/>
  </r>
  <r>
    <d v="2020-05-02T00:00:00"/>
    <x v="5"/>
    <n v="2"/>
    <n v="2"/>
    <m/>
    <m/>
    <n v="2"/>
    <n v="1"/>
    <x v="1"/>
    <x v="3"/>
    <s v="Saturday"/>
    <x v="3"/>
  </r>
  <r>
    <d v="2020-05-04T00:00:00"/>
    <x v="10"/>
    <n v="4"/>
    <n v="1"/>
    <m/>
    <m/>
    <n v="3"/>
    <m/>
    <x v="1"/>
    <x v="3"/>
    <s v="Monday"/>
    <x v="3"/>
  </r>
  <r>
    <d v="2020-05-05T00:00:00"/>
    <x v="3"/>
    <n v="4"/>
    <n v="1"/>
    <m/>
    <m/>
    <n v="1"/>
    <m/>
    <x v="1"/>
    <x v="3"/>
    <s v="Tuesday"/>
    <x v="3"/>
  </r>
  <r>
    <d v="2020-05-08T00:00:00"/>
    <x v="75"/>
    <n v="167"/>
    <n v="142"/>
    <m/>
    <m/>
    <n v="143"/>
    <n v="15"/>
    <x v="1"/>
    <x v="3"/>
    <s v="Friday"/>
    <x v="3"/>
  </r>
  <r>
    <d v="2020-05-09T00:00:00"/>
    <x v="76"/>
    <n v="194"/>
    <n v="158"/>
    <m/>
    <m/>
    <n v="159"/>
    <n v="9"/>
    <x v="1"/>
    <x v="3"/>
    <s v="Saturday"/>
    <x v="3"/>
  </r>
  <r>
    <d v="2020-05-10T00:00:00"/>
    <x v="77"/>
    <n v="148"/>
    <n v="114"/>
    <m/>
    <m/>
    <n v="115"/>
    <n v="5"/>
    <x v="1"/>
    <x v="3"/>
    <s v="Sunday"/>
    <x v="3"/>
  </r>
  <r>
    <d v="2020-05-11T00:00:00"/>
    <x v="39"/>
    <n v="45"/>
    <n v="30"/>
    <m/>
    <m/>
    <n v="30"/>
    <n v="1"/>
    <x v="1"/>
    <x v="3"/>
    <s v="Monday"/>
    <x v="3"/>
  </r>
  <r>
    <d v="2020-05-12T00:00:00"/>
    <x v="78"/>
    <n v="21"/>
    <n v="15"/>
    <m/>
    <m/>
    <n v="15"/>
    <m/>
    <x v="1"/>
    <x v="3"/>
    <s v="Tuesday"/>
    <x v="3"/>
  </r>
  <r>
    <d v="2020-05-13T00:00:00"/>
    <x v="79"/>
    <n v="164"/>
    <n v="130"/>
    <m/>
    <m/>
    <n v="130"/>
    <n v="8"/>
    <x v="1"/>
    <x v="3"/>
    <s v="Wednesday"/>
    <x v="3"/>
  </r>
  <r>
    <d v="2020-05-14T00:00:00"/>
    <x v="80"/>
    <n v="88"/>
    <n v="49"/>
    <m/>
    <m/>
    <n v="49"/>
    <n v="5"/>
    <x v="1"/>
    <x v="3"/>
    <s v="Thursday"/>
    <x v="3"/>
  </r>
  <r>
    <d v="2020-05-15T00:00:00"/>
    <x v="73"/>
    <n v="17"/>
    <n v="15"/>
    <m/>
    <m/>
    <n v="16"/>
    <n v="1"/>
    <x v="1"/>
    <x v="3"/>
    <s v="Friday"/>
    <x v="3"/>
  </r>
  <r>
    <d v="2020-05-16T00:00:00"/>
    <x v="52"/>
    <n v="205"/>
    <n v="131"/>
    <m/>
    <m/>
    <n v="131"/>
    <n v="6"/>
    <x v="1"/>
    <x v="3"/>
    <s v="Saturday"/>
    <x v="3"/>
  </r>
  <r>
    <d v="2020-05-17T00:00:00"/>
    <x v="81"/>
    <n v="270"/>
    <n v="205"/>
    <m/>
    <m/>
    <n v="205"/>
    <n v="10"/>
    <x v="1"/>
    <x v="3"/>
    <s v="Sunday"/>
    <x v="3"/>
  </r>
  <r>
    <d v="2020-05-18T00:00:00"/>
    <x v="82"/>
    <n v="64"/>
    <n v="33"/>
    <m/>
    <m/>
    <n v="33"/>
    <n v="3"/>
    <x v="1"/>
    <x v="3"/>
    <s v="Monday"/>
    <x v="3"/>
  </r>
  <r>
    <d v="2020-05-19T00:00:00"/>
    <x v="42"/>
    <n v="40"/>
    <n v="15"/>
    <m/>
    <m/>
    <n v="15"/>
    <n v="1"/>
    <x v="1"/>
    <x v="3"/>
    <s v="Tuesday"/>
    <x v="3"/>
  </r>
  <r>
    <d v="2020-05-20T00:00:00"/>
    <x v="83"/>
    <n v="166"/>
    <n v="109"/>
    <m/>
    <m/>
    <n v="110"/>
    <n v="5"/>
    <x v="1"/>
    <x v="3"/>
    <s v="Wednesday"/>
    <x v="3"/>
  </r>
  <r>
    <d v="2020-05-21T00:00:00"/>
    <x v="84"/>
    <n v="31"/>
    <n v="26"/>
    <m/>
    <m/>
    <n v="26"/>
    <m/>
    <x v="1"/>
    <x v="3"/>
    <s v="Thursday"/>
    <x v="3"/>
  </r>
  <r>
    <d v="2020-05-22T00:00:00"/>
    <x v="15"/>
    <n v="14"/>
    <n v="13"/>
    <m/>
    <m/>
    <n v="13"/>
    <n v="1"/>
    <x v="1"/>
    <x v="3"/>
    <s v="Friday"/>
    <x v="3"/>
  </r>
  <r>
    <d v="2020-05-23T00:00:00"/>
    <x v="85"/>
    <n v="158"/>
    <n v="142"/>
    <m/>
    <m/>
    <n v="142"/>
    <n v="4"/>
    <x v="1"/>
    <x v="3"/>
    <s v="Saturday"/>
    <x v="3"/>
  </r>
  <r>
    <d v="2020-05-24T00:00:00"/>
    <x v="86"/>
    <n v="328"/>
    <n v="258"/>
    <m/>
    <m/>
    <n v="258"/>
    <n v="18"/>
    <x v="1"/>
    <x v="3"/>
    <s v="Sunday"/>
    <x v="3"/>
  </r>
  <r>
    <d v="2020-05-25T00:00:00"/>
    <x v="25"/>
    <n v="52"/>
    <n v="43"/>
    <m/>
    <m/>
    <n v="43"/>
    <n v="2"/>
    <x v="1"/>
    <x v="3"/>
    <s v="Monday"/>
    <x v="3"/>
  </r>
  <r>
    <d v="2020-05-26T00:00:00"/>
    <x v="53"/>
    <n v="49"/>
    <n v="30"/>
    <m/>
    <m/>
    <n v="31"/>
    <m/>
    <x v="1"/>
    <x v="3"/>
    <s v="Tuesday"/>
    <x v="3"/>
  </r>
  <r>
    <d v="2020-05-27T00:00:00"/>
    <x v="87"/>
    <n v="242"/>
    <n v="199"/>
    <m/>
    <m/>
    <n v="199"/>
    <n v="7"/>
    <x v="1"/>
    <x v="3"/>
    <s v="Wednesday"/>
    <x v="3"/>
  </r>
  <r>
    <d v="2020-05-28T00:00:00"/>
    <x v="53"/>
    <n v="50"/>
    <n v="44"/>
    <m/>
    <m/>
    <n v="44"/>
    <n v="4"/>
    <x v="1"/>
    <x v="3"/>
    <s v="Thursday"/>
    <x v="3"/>
  </r>
  <r>
    <d v="2020-05-29T00:00:00"/>
    <x v="13"/>
    <n v="13"/>
    <n v="12"/>
    <m/>
    <m/>
    <n v="12"/>
    <m/>
    <x v="1"/>
    <x v="3"/>
    <s v="Friday"/>
    <x v="3"/>
  </r>
  <r>
    <d v="2020-05-30T00:00:00"/>
    <x v="88"/>
    <n v="192"/>
    <n v="129"/>
    <m/>
    <m/>
    <n v="129"/>
    <n v="6"/>
    <x v="1"/>
    <x v="3"/>
    <s v="Saturday"/>
    <x v="3"/>
  </r>
  <r>
    <d v="2020-05-31T00:00:00"/>
    <x v="89"/>
    <n v="244"/>
    <n v="168"/>
    <m/>
    <m/>
    <n v="168"/>
    <n v="6"/>
    <x v="1"/>
    <x v="3"/>
    <s v="Sunday"/>
    <x v="3"/>
  </r>
  <r>
    <d v="2020-06-01T00:00:00"/>
    <x v="16"/>
    <n v="46"/>
    <n v="26"/>
    <m/>
    <m/>
    <n v="26"/>
    <n v="1"/>
    <x v="1"/>
    <x v="4"/>
    <s v="Monday"/>
    <x v="4"/>
  </r>
  <r>
    <d v="2020-06-02T00:00:00"/>
    <x v="90"/>
    <n v="34"/>
    <n v="12"/>
    <m/>
    <m/>
    <n v="12"/>
    <n v="1"/>
    <x v="1"/>
    <x v="4"/>
    <s v="Tuesday"/>
    <x v="4"/>
  </r>
  <r>
    <d v="2020-06-03T00:00:00"/>
    <x v="91"/>
    <n v="22"/>
    <n v="17"/>
    <m/>
    <m/>
    <n v="17"/>
    <n v="1"/>
    <x v="1"/>
    <x v="4"/>
    <s v="Wednesday"/>
    <x v="4"/>
  </r>
  <r>
    <d v="2020-06-04T00:00:00"/>
    <x v="92"/>
    <n v="26"/>
    <n v="6"/>
    <m/>
    <m/>
    <n v="6"/>
    <m/>
    <x v="1"/>
    <x v="4"/>
    <s v="Thursday"/>
    <x v="4"/>
  </r>
  <r>
    <d v="2020-06-05T00:00:00"/>
    <x v="1"/>
    <n v="1"/>
    <n v="1"/>
    <m/>
    <m/>
    <n v="1"/>
    <m/>
    <x v="1"/>
    <x v="4"/>
    <s v="Friday"/>
    <x v="4"/>
  </r>
  <r>
    <d v="2020-06-06T00:00:00"/>
    <x v="46"/>
    <n v="122"/>
    <n v="109"/>
    <m/>
    <m/>
    <n v="110"/>
    <n v="7"/>
    <x v="1"/>
    <x v="4"/>
    <s v="Saturday"/>
    <x v="4"/>
  </r>
  <r>
    <d v="2020-06-07T00:00:00"/>
    <x v="44"/>
    <n v="229"/>
    <n v="151"/>
    <m/>
    <m/>
    <n v="151"/>
    <n v="7"/>
    <x v="1"/>
    <x v="4"/>
    <s v="Sunday"/>
    <x v="4"/>
  </r>
  <r>
    <d v="2020-06-08T00:00:00"/>
    <x v="63"/>
    <n v="37"/>
    <n v="32"/>
    <m/>
    <m/>
    <n v="32"/>
    <n v="2"/>
    <x v="1"/>
    <x v="4"/>
    <s v="Monday"/>
    <x v="4"/>
  </r>
  <r>
    <d v="2020-06-09T00:00:00"/>
    <x v="4"/>
    <n v="12"/>
    <n v="9"/>
    <m/>
    <m/>
    <n v="9"/>
    <m/>
    <x v="1"/>
    <x v="4"/>
    <s v="Tuesday"/>
    <x v="4"/>
  </r>
  <r>
    <d v="2020-06-10T00:00:00"/>
    <x v="12"/>
    <n v="15"/>
    <n v="13"/>
    <m/>
    <m/>
    <n v="13"/>
    <m/>
    <x v="1"/>
    <x v="4"/>
    <s v="Wednesday"/>
    <x v="4"/>
  </r>
  <r>
    <d v="2020-06-11T00:00:00"/>
    <x v="93"/>
    <n v="5"/>
    <n v="4"/>
    <m/>
    <m/>
    <n v="4"/>
    <m/>
    <x v="1"/>
    <x v="4"/>
    <s v="Thursday"/>
    <x v="4"/>
  </r>
  <r>
    <d v="2020-06-12T00:00:00"/>
    <x v="13"/>
    <n v="13"/>
    <n v="4"/>
    <m/>
    <m/>
    <n v="4"/>
    <n v="1"/>
    <x v="1"/>
    <x v="4"/>
    <s v="Friday"/>
    <x v="4"/>
  </r>
  <r>
    <d v="2020-06-13T00:00:00"/>
    <x v="94"/>
    <n v="221"/>
    <n v="197"/>
    <m/>
    <m/>
    <n v="197"/>
    <n v="6"/>
    <x v="1"/>
    <x v="4"/>
    <s v="Saturday"/>
    <x v="4"/>
  </r>
  <r>
    <d v="2020-06-14T00:00:00"/>
    <x v="95"/>
    <n v="114"/>
    <n v="87"/>
    <m/>
    <m/>
    <n v="87"/>
    <n v="3"/>
    <x v="1"/>
    <x v="4"/>
    <s v="Sunday"/>
    <x v="4"/>
  </r>
  <r>
    <d v="2020-06-15T00:00:00"/>
    <x v="96"/>
    <n v="311"/>
    <n v="188"/>
    <m/>
    <m/>
    <n v="188"/>
    <n v="13"/>
    <x v="1"/>
    <x v="4"/>
    <s v="Monday"/>
    <x v="4"/>
  </r>
  <r>
    <d v="2020-06-16T00:00:00"/>
    <x v="38"/>
    <n v="70"/>
    <n v="48"/>
    <m/>
    <m/>
    <n v="48"/>
    <n v="2"/>
    <x v="1"/>
    <x v="4"/>
    <s v="Tuesday"/>
    <x v="4"/>
  </r>
  <r>
    <d v="2020-06-17T00:00:00"/>
    <x v="97"/>
    <n v="262"/>
    <n v="185"/>
    <m/>
    <m/>
    <n v="185"/>
    <n v="9"/>
    <x v="1"/>
    <x v="4"/>
    <s v="Wednesday"/>
    <x v="4"/>
  </r>
  <r>
    <d v="2020-06-18T00:00:00"/>
    <x v="98"/>
    <n v="57"/>
    <n v="46"/>
    <m/>
    <m/>
    <n v="46"/>
    <n v="1"/>
    <x v="1"/>
    <x v="4"/>
    <s v="Thursday"/>
    <x v="4"/>
  </r>
  <r>
    <d v="2020-06-19T00:00:00"/>
    <x v="99"/>
    <n v="49"/>
    <n v="26"/>
    <m/>
    <m/>
    <n v="26"/>
    <m/>
    <x v="1"/>
    <x v="4"/>
    <s v="Friday"/>
    <x v="4"/>
  </r>
  <r>
    <d v="2020-06-20T00:00:00"/>
    <x v="100"/>
    <n v="186"/>
    <n v="153"/>
    <m/>
    <m/>
    <n v="153"/>
    <n v="8"/>
    <x v="1"/>
    <x v="4"/>
    <s v="Saturday"/>
    <x v="4"/>
  </r>
  <r>
    <d v="2020-06-21T00:00:00"/>
    <x v="101"/>
    <n v="183"/>
    <n v="146"/>
    <m/>
    <m/>
    <n v="146"/>
    <n v="4"/>
    <x v="1"/>
    <x v="4"/>
    <s v="Sunday"/>
    <x v="4"/>
  </r>
  <r>
    <d v="2020-06-22T00:00:00"/>
    <x v="63"/>
    <n v="37"/>
    <n v="26"/>
    <m/>
    <m/>
    <n v="26"/>
    <n v="3"/>
    <x v="1"/>
    <x v="4"/>
    <s v="Monday"/>
    <x v="4"/>
  </r>
  <r>
    <d v="2020-06-23T00:00:00"/>
    <x v="23"/>
    <n v="17"/>
    <n v="16"/>
    <m/>
    <m/>
    <n v="16"/>
    <m/>
    <x v="1"/>
    <x v="4"/>
    <s v="Tuesday"/>
    <x v="4"/>
  </r>
  <r>
    <d v="2020-06-24T00:00:00"/>
    <x v="102"/>
    <n v="91"/>
    <n v="55"/>
    <m/>
    <m/>
    <n v="56"/>
    <n v="3"/>
    <x v="1"/>
    <x v="4"/>
    <s v="Wednesday"/>
    <x v="4"/>
  </r>
  <r>
    <d v="2020-06-25T00:00:00"/>
    <x v="103"/>
    <n v="89"/>
    <n v="71"/>
    <m/>
    <m/>
    <n v="71"/>
    <n v="2"/>
    <x v="1"/>
    <x v="4"/>
    <s v="Thursday"/>
    <x v="4"/>
  </r>
  <r>
    <d v="2020-06-26T00:00:00"/>
    <x v="45"/>
    <n v="34"/>
    <n v="19"/>
    <m/>
    <m/>
    <n v="19"/>
    <n v="1"/>
    <x v="1"/>
    <x v="4"/>
    <s v="Friday"/>
    <x v="4"/>
  </r>
  <r>
    <d v="2020-06-27T00:00:00"/>
    <x v="104"/>
    <n v="107"/>
    <n v="90"/>
    <m/>
    <m/>
    <n v="90"/>
    <n v="3"/>
    <x v="1"/>
    <x v="4"/>
    <s v="Saturday"/>
    <x v="4"/>
  </r>
  <r>
    <d v="2020-06-28T00:00:00"/>
    <x v="105"/>
    <n v="191"/>
    <n v="155"/>
    <m/>
    <m/>
    <n v="155"/>
    <n v="4"/>
    <x v="1"/>
    <x v="4"/>
    <s v="Sunday"/>
    <x v="4"/>
  </r>
  <r>
    <d v="2020-06-29T00:00:00"/>
    <x v="11"/>
    <n v="39"/>
    <n v="37"/>
    <m/>
    <m/>
    <n v="37"/>
    <m/>
    <x v="1"/>
    <x v="4"/>
    <s v="Monday"/>
    <x v="4"/>
  </r>
  <r>
    <d v="2020-06-30T00:00:00"/>
    <x v="106"/>
    <n v="11"/>
    <n v="10"/>
    <m/>
    <m/>
    <n v="10"/>
    <m/>
    <x v="1"/>
    <x v="4"/>
    <s v="Tuesday"/>
    <x v="4"/>
  </r>
  <r>
    <d v="2020-07-01T00:00:00"/>
    <x v="92"/>
    <n v="27"/>
    <n v="20"/>
    <m/>
    <m/>
    <n v="20"/>
    <n v="1"/>
    <x v="1"/>
    <x v="5"/>
    <s v="Wednesday"/>
    <x v="5"/>
  </r>
  <r>
    <d v="2020-07-02T00:00:00"/>
    <x v="40"/>
    <n v="10"/>
    <n v="5"/>
    <m/>
    <m/>
    <n v="5"/>
    <m/>
    <x v="1"/>
    <x v="5"/>
    <s v="Thursday"/>
    <x v="5"/>
  </r>
  <r>
    <d v="2020-07-03T00:00:00"/>
    <x v="5"/>
    <n v="2"/>
    <n v="2"/>
    <m/>
    <m/>
    <n v="2"/>
    <m/>
    <x v="1"/>
    <x v="5"/>
    <s v="Friday"/>
    <x v="5"/>
  </r>
  <r>
    <d v="2020-07-04T00:00:00"/>
    <x v="43"/>
    <n v="8"/>
    <n v="3"/>
    <m/>
    <m/>
    <n v="3"/>
    <m/>
    <x v="1"/>
    <x v="5"/>
    <s v="Saturday"/>
    <x v="5"/>
  </r>
  <r>
    <d v="2020-07-05T00:00:00"/>
    <x v="1"/>
    <m/>
    <m/>
    <m/>
    <m/>
    <n v="1"/>
    <m/>
    <x v="1"/>
    <x v="5"/>
    <s v="Sunday"/>
    <x v="5"/>
  </r>
  <r>
    <d v="2020-07-06T00:00:00"/>
    <x v="7"/>
    <n v="3"/>
    <n v="1"/>
    <m/>
    <m/>
    <n v="1"/>
    <m/>
    <x v="1"/>
    <x v="5"/>
    <s v="Monday"/>
    <x v="5"/>
  </r>
  <r>
    <d v="2020-07-09T00:00:00"/>
    <x v="7"/>
    <n v="3"/>
    <n v="1"/>
    <m/>
    <m/>
    <n v="1"/>
    <m/>
    <x v="1"/>
    <x v="5"/>
    <s v="Thursday"/>
    <x v="5"/>
  </r>
  <r>
    <d v="2020-07-10T00:00:00"/>
    <x v="1"/>
    <n v="1"/>
    <n v="1"/>
    <m/>
    <m/>
    <n v="1"/>
    <m/>
    <x v="1"/>
    <x v="5"/>
    <s v="Friday"/>
    <x v="5"/>
  </r>
  <r>
    <d v="2020-07-11T00:00:00"/>
    <x v="43"/>
    <n v="9"/>
    <n v="1"/>
    <m/>
    <m/>
    <n v="1"/>
    <m/>
    <x v="1"/>
    <x v="5"/>
    <s v="Saturday"/>
    <x v="5"/>
  </r>
  <r>
    <d v="2020-07-12T00:00:00"/>
    <x v="10"/>
    <n v="8"/>
    <n v="2"/>
    <m/>
    <m/>
    <n v="2"/>
    <m/>
    <x v="1"/>
    <x v="5"/>
    <s v="Sunday"/>
    <x v="5"/>
  </r>
  <r>
    <d v="2020-07-13T00:00:00"/>
    <x v="1"/>
    <m/>
    <m/>
    <m/>
    <m/>
    <n v="1"/>
    <m/>
    <x v="1"/>
    <x v="5"/>
    <s v="Monday"/>
    <x v="5"/>
  </r>
  <r>
    <d v="2020-07-15T00:00:00"/>
    <x v="93"/>
    <n v="3"/>
    <n v="2"/>
    <m/>
    <m/>
    <n v="3"/>
    <m/>
    <x v="1"/>
    <x v="5"/>
    <s v="Wednesday"/>
    <x v="5"/>
  </r>
  <r>
    <d v="2020-07-16T00:00:00"/>
    <x v="43"/>
    <n v="9"/>
    <n v="3"/>
    <m/>
    <m/>
    <n v="3"/>
    <m/>
    <x v="1"/>
    <x v="5"/>
    <s v="Thursday"/>
    <x v="5"/>
  </r>
  <r>
    <d v="2020-07-19T00:00:00"/>
    <x v="3"/>
    <n v="4"/>
    <n v="1"/>
    <m/>
    <m/>
    <n v="1"/>
    <m/>
    <x v="1"/>
    <x v="5"/>
    <s v="Sunday"/>
    <x v="5"/>
  </r>
  <r>
    <d v="2020-07-21T00:00:00"/>
    <x v="5"/>
    <n v="2"/>
    <n v="1"/>
    <m/>
    <m/>
    <n v="1"/>
    <m/>
    <x v="1"/>
    <x v="5"/>
    <s v="Tuesday"/>
    <x v="5"/>
  </r>
  <r>
    <d v="2020-07-25T00:00:00"/>
    <x v="1"/>
    <n v="1"/>
    <n v="1"/>
    <m/>
    <m/>
    <n v="1"/>
    <m/>
    <x v="1"/>
    <x v="5"/>
    <s v="Saturday"/>
    <x v="5"/>
  </r>
  <r>
    <d v="2020-07-26T00:00:00"/>
    <x v="10"/>
    <n v="7"/>
    <n v="2"/>
    <m/>
    <m/>
    <n v="2"/>
    <m/>
    <x v="1"/>
    <x v="5"/>
    <s v="Sunday"/>
    <x v="5"/>
  </r>
  <r>
    <d v="2020-07-29T00:00:00"/>
    <x v="91"/>
    <n v="22"/>
    <n v="2"/>
    <m/>
    <m/>
    <n v="2"/>
    <m/>
    <x v="1"/>
    <x v="5"/>
    <s v="Wednesday"/>
    <x v="5"/>
  </r>
  <r>
    <d v="2020-07-31T00:00:00"/>
    <x v="3"/>
    <n v="2"/>
    <n v="2"/>
    <m/>
    <m/>
    <n v="3"/>
    <m/>
    <x v="1"/>
    <x v="5"/>
    <s v="Friday"/>
    <x v="5"/>
  </r>
  <r>
    <d v="2020-08-01T00:00:00"/>
    <x v="5"/>
    <n v="2"/>
    <n v="1"/>
    <m/>
    <m/>
    <n v="1"/>
    <m/>
    <x v="1"/>
    <x v="6"/>
    <s v="Saturday"/>
    <x v="6"/>
  </r>
  <r>
    <d v="2020-08-06T00:00:00"/>
    <x v="1"/>
    <n v="1"/>
    <n v="1"/>
    <m/>
    <m/>
    <n v="1"/>
    <m/>
    <x v="1"/>
    <x v="6"/>
    <s v="Thursday"/>
    <x v="6"/>
  </r>
  <r>
    <d v="2020-08-09T00:00:00"/>
    <x v="3"/>
    <n v="4"/>
    <n v="2"/>
    <m/>
    <m/>
    <n v="2"/>
    <m/>
    <x v="1"/>
    <x v="6"/>
    <s v="Sunday"/>
    <x v="6"/>
  </r>
  <r>
    <d v="2020-08-10T00:00:00"/>
    <x v="1"/>
    <n v="1"/>
    <n v="1"/>
    <m/>
    <m/>
    <n v="1"/>
    <m/>
    <x v="1"/>
    <x v="6"/>
    <s v="Monday"/>
    <x v="6"/>
  </r>
  <r>
    <d v="2020-08-11T00:00:00"/>
    <x v="1"/>
    <n v="1"/>
    <n v="1"/>
    <m/>
    <m/>
    <n v="1"/>
    <m/>
    <x v="1"/>
    <x v="6"/>
    <s v="Tuesday"/>
    <x v="6"/>
  </r>
  <r>
    <d v="2020-08-16T00:00:00"/>
    <x v="1"/>
    <n v="1"/>
    <n v="1"/>
    <m/>
    <m/>
    <n v="1"/>
    <m/>
    <x v="1"/>
    <x v="6"/>
    <s v="Sunday"/>
    <x v="6"/>
  </r>
  <r>
    <d v="2020-08-17T00:00:00"/>
    <x v="15"/>
    <n v="14"/>
    <n v="1"/>
    <m/>
    <m/>
    <n v="1"/>
    <m/>
    <x v="1"/>
    <x v="6"/>
    <s v="Monday"/>
    <x v="6"/>
  </r>
  <r>
    <d v="2020-08-19T00:00:00"/>
    <x v="5"/>
    <m/>
    <m/>
    <m/>
    <m/>
    <n v="1"/>
    <m/>
    <x v="1"/>
    <x v="6"/>
    <s v="Wednesday"/>
    <x v="6"/>
  </r>
  <r>
    <d v="2020-08-20T00:00:00"/>
    <x v="5"/>
    <n v="2"/>
    <n v="2"/>
    <m/>
    <m/>
    <n v="2"/>
    <m/>
    <x v="1"/>
    <x v="6"/>
    <s v="Thursday"/>
    <x v="6"/>
  </r>
  <r>
    <d v="2020-08-23T00:00:00"/>
    <x v="7"/>
    <n v="3"/>
    <n v="1"/>
    <m/>
    <m/>
    <n v="1"/>
    <m/>
    <x v="1"/>
    <x v="6"/>
    <s v="Sunday"/>
    <x v="6"/>
  </r>
  <r>
    <d v="2020-08-26T00:00:00"/>
    <x v="45"/>
    <n v="34"/>
    <n v="2"/>
    <m/>
    <m/>
    <n v="2"/>
    <n v="1"/>
    <x v="1"/>
    <x v="6"/>
    <s v="Wednesday"/>
    <x v="6"/>
  </r>
  <r>
    <d v="2020-08-27T00:00:00"/>
    <x v="43"/>
    <n v="7"/>
    <n v="2"/>
    <m/>
    <m/>
    <n v="2"/>
    <n v="1"/>
    <x v="1"/>
    <x v="6"/>
    <s v="Thursday"/>
    <x v="6"/>
  </r>
  <r>
    <d v="2020-08-28T00:00:00"/>
    <x v="106"/>
    <n v="11"/>
    <n v="3"/>
    <m/>
    <m/>
    <n v="3"/>
    <n v="1"/>
    <x v="1"/>
    <x v="6"/>
    <s v="Friday"/>
    <x v="6"/>
  </r>
  <r>
    <d v="2020-08-29T00:00:00"/>
    <x v="64"/>
    <n v="32"/>
    <n v="3"/>
    <m/>
    <m/>
    <n v="4"/>
    <n v="1"/>
    <x v="1"/>
    <x v="6"/>
    <s v="Saturday"/>
    <x v="6"/>
  </r>
  <r>
    <d v="2020-08-30T00:00:00"/>
    <x v="1"/>
    <n v="1"/>
    <n v="1"/>
    <m/>
    <m/>
    <n v="1"/>
    <n v="1"/>
    <x v="1"/>
    <x v="6"/>
    <s v="Sunday"/>
    <x v="6"/>
  </r>
  <r>
    <d v="2020-08-31T00:00:00"/>
    <x v="16"/>
    <n v="45"/>
    <n v="3"/>
    <m/>
    <m/>
    <n v="3"/>
    <m/>
    <x v="1"/>
    <x v="6"/>
    <s v="Monday"/>
    <x v="6"/>
  </r>
  <r>
    <d v="2020-09-04T00:00:00"/>
    <x v="8"/>
    <n v="5"/>
    <n v="1"/>
    <m/>
    <m/>
    <n v="1"/>
    <m/>
    <x v="1"/>
    <x v="7"/>
    <s v="Friday"/>
    <x v="7"/>
  </r>
  <r>
    <d v="2020-09-05T00:00:00"/>
    <x v="8"/>
    <n v="7"/>
    <n v="1"/>
    <m/>
    <m/>
    <n v="1"/>
    <m/>
    <x v="1"/>
    <x v="7"/>
    <s v="Saturday"/>
    <x v="7"/>
  </r>
  <r>
    <d v="2020-09-07T00:00:00"/>
    <x v="93"/>
    <n v="5"/>
    <n v="2"/>
    <m/>
    <m/>
    <n v="2"/>
    <m/>
    <x v="1"/>
    <x v="7"/>
    <s v="Monday"/>
    <x v="7"/>
  </r>
  <r>
    <d v="2020-09-10T00:00:00"/>
    <x v="37"/>
    <n v="21"/>
    <n v="2"/>
    <m/>
    <m/>
    <n v="2"/>
    <n v="1"/>
    <x v="1"/>
    <x v="7"/>
    <s v="Thursday"/>
    <x v="7"/>
  </r>
  <r>
    <d v="2020-09-12T00:00:00"/>
    <x v="7"/>
    <n v="3"/>
    <n v="1"/>
    <m/>
    <m/>
    <n v="1"/>
    <m/>
    <x v="1"/>
    <x v="7"/>
    <s v="Saturday"/>
    <x v="7"/>
  </r>
  <r>
    <d v="2020-09-13T00:00:00"/>
    <x v="8"/>
    <n v="7"/>
    <n v="2"/>
    <m/>
    <m/>
    <n v="2"/>
    <m/>
    <x v="1"/>
    <x v="7"/>
    <s v="Sunday"/>
    <x v="7"/>
  </r>
  <r>
    <d v="2020-09-17T00:00:00"/>
    <x v="8"/>
    <n v="7"/>
    <n v="1"/>
    <m/>
    <m/>
    <n v="1"/>
    <n v="1"/>
    <x v="1"/>
    <x v="7"/>
    <s v="Thursday"/>
    <x v="7"/>
  </r>
  <r>
    <d v="2020-09-20T00:00:00"/>
    <x v="4"/>
    <n v="12"/>
    <n v="2"/>
    <m/>
    <m/>
    <n v="2"/>
    <m/>
    <x v="1"/>
    <x v="7"/>
    <s v="Sunday"/>
    <x v="7"/>
  </r>
  <r>
    <d v="2020-09-22T00:00:00"/>
    <x v="6"/>
    <n v="5"/>
    <n v="1"/>
    <m/>
    <m/>
    <n v="1"/>
    <m/>
    <x v="1"/>
    <x v="7"/>
    <s v="Tuesday"/>
    <x v="7"/>
  </r>
  <r>
    <d v="2020-09-27T00:00:00"/>
    <x v="1"/>
    <n v="1"/>
    <n v="1"/>
    <m/>
    <m/>
    <n v="1"/>
    <m/>
    <x v="1"/>
    <x v="7"/>
    <s v="Sunday"/>
    <x v="7"/>
  </r>
  <r>
    <d v="2020-10-01T00:00:00"/>
    <x v="1"/>
    <m/>
    <m/>
    <m/>
    <m/>
    <n v="1"/>
    <n v="1"/>
    <x v="1"/>
    <x v="8"/>
    <s v="Thursday"/>
    <x v="8"/>
  </r>
  <r>
    <d v="2020-10-02T00:00:00"/>
    <x v="7"/>
    <m/>
    <m/>
    <m/>
    <m/>
    <n v="1"/>
    <m/>
    <x v="1"/>
    <x v="8"/>
    <s v="Friday"/>
    <x v="8"/>
  </r>
  <r>
    <d v="2020-10-06T00:00:00"/>
    <x v="5"/>
    <n v="2"/>
    <n v="1"/>
    <m/>
    <m/>
    <n v="1"/>
    <m/>
    <x v="1"/>
    <x v="8"/>
    <s v="Tuesday"/>
    <x v="8"/>
  </r>
  <r>
    <d v="2020-10-07T00:00:00"/>
    <x v="107"/>
    <n v="82"/>
    <n v="3"/>
    <m/>
    <m/>
    <n v="3"/>
    <m/>
    <x v="1"/>
    <x v="8"/>
    <s v="Wednesday"/>
    <x v="8"/>
  </r>
  <r>
    <d v="2020-10-12T00:00:00"/>
    <x v="5"/>
    <n v="1"/>
    <n v="1"/>
    <m/>
    <m/>
    <n v="1"/>
    <m/>
    <x v="1"/>
    <x v="8"/>
    <s v="Monday"/>
    <x v="8"/>
  </r>
  <r>
    <d v="2020-10-13T00:00:00"/>
    <x v="7"/>
    <n v="2"/>
    <n v="2"/>
    <m/>
    <m/>
    <n v="2"/>
    <m/>
    <x v="1"/>
    <x v="8"/>
    <s v="Tuesday"/>
    <x v="8"/>
  </r>
  <r>
    <d v="2020-10-16T00:00:00"/>
    <x v="1"/>
    <m/>
    <m/>
    <m/>
    <m/>
    <n v="1"/>
    <m/>
    <x v="1"/>
    <x v="8"/>
    <s v="Friday"/>
    <x v="8"/>
  </r>
  <r>
    <d v="2020-10-22T00:00:00"/>
    <x v="1"/>
    <n v="1"/>
    <n v="1"/>
    <m/>
    <m/>
    <n v="1"/>
    <m/>
    <x v="1"/>
    <x v="8"/>
    <s v="Thursday"/>
    <x v="8"/>
  </r>
  <r>
    <d v="2020-10-23T00:00:00"/>
    <x v="93"/>
    <n v="4"/>
    <n v="1"/>
    <m/>
    <m/>
    <n v="1"/>
    <m/>
    <x v="1"/>
    <x v="8"/>
    <s v="Friday"/>
    <x v="8"/>
  </r>
  <r>
    <d v="2020-10-25T00:00:00"/>
    <x v="5"/>
    <m/>
    <m/>
    <m/>
    <m/>
    <n v="1"/>
    <m/>
    <x v="1"/>
    <x v="8"/>
    <s v="Sunday"/>
    <x v="8"/>
  </r>
  <r>
    <d v="2020-10-31T00:00:00"/>
    <x v="24"/>
    <n v="16"/>
    <n v="1"/>
    <m/>
    <m/>
    <n v="1"/>
    <m/>
    <x v="1"/>
    <x v="8"/>
    <s v="Saturday"/>
    <x v="8"/>
  </r>
  <r>
    <d v="2020-11-01T00:00:00"/>
    <x v="8"/>
    <n v="6"/>
    <n v="1"/>
    <m/>
    <m/>
    <n v="1"/>
    <m/>
    <x v="1"/>
    <x v="9"/>
    <s v="Sunday"/>
    <x v="9"/>
  </r>
  <r>
    <d v="2020-11-08T00:00:00"/>
    <x v="0"/>
    <m/>
    <m/>
    <m/>
    <m/>
    <m/>
    <n v="1"/>
    <x v="1"/>
    <x v="9"/>
    <s v="Sunday"/>
    <x v="9"/>
  </r>
  <r>
    <d v="2020-11-14T00:00:00"/>
    <x v="3"/>
    <n v="4"/>
    <n v="1"/>
    <m/>
    <m/>
    <n v="1"/>
    <n v="1"/>
    <x v="1"/>
    <x v="9"/>
    <s v="Saturday"/>
    <x v="9"/>
  </r>
  <r>
    <d v="2020-11-17T00:00:00"/>
    <x v="1"/>
    <n v="1"/>
    <n v="1"/>
    <m/>
    <m/>
    <n v="1"/>
    <m/>
    <x v="1"/>
    <x v="9"/>
    <s v="Tuesday"/>
    <x v="9"/>
  </r>
  <r>
    <d v="2020-11-18T00:00:00"/>
    <x v="5"/>
    <n v="2"/>
    <n v="1"/>
    <m/>
    <m/>
    <n v="1"/>
    <m/>
    <x v="1"/>
    <x v="9"/>
    <s v="Wednesday"/>
    <x v="9"/>
  </r>
  <r>
    <d v="2020-11-20T00:00:00"/>
    <x v="37"/>
    <n v="21"/>
    <n v="1"/>
    <m/>
    <m/>
    <n v="1"/>
    <m/>
    <x v="1"/>
    <x v="9"/>
    <s v="Friday"/>
    <x v="9"/>
  </r>
  <r>
    <d v="2020-11-28T00:00:00"/>
    <x v="1"/>
    <m/>
    <m/>
    <m/>
    <m/>
    <n v="1"/>
    <n v="1"/>
    <x v="1"/>
    <x v="9"/>
    <s v="Saturday"/>
    <x v="9"/>
  </r>
  <r>
    <d v="2020-11-30T00:00:00"/>
    <x v="1"/>
    <n v="1"/>
    <n v="1"/>
    <m/>
    <m/>
    <n v="1"/>
    <m/>
    <x v="1"/>
    <x v="9"/>
    <s v="Monday"/>
    <x v="9"/>
  </r>
  <r>
    <d v="2020-12-01T00:00:00"/>
    <x v="3"/>
    <n v="4"/>
    <n v="1"/>
    <m/>
    <m/>
    <n v="1"/>
    <m/>
    <x v="1"/>
    <x v="10"/>
    <s v="Tuesday"/>
    <x v="10"/>
  </r>
  <r>
    <d v="2020-12-02T00:00:00"/>
    <x v="5"/>
    <n v="2"/>
    <n v="2"/>
    <m/>
    <m/>
    <n v="2"/>
    <m/>
    <x v="1"/>
    <x v="10"/>
    <s v="Wednesday"/>
    <x v="10"/>
  </r>
  <r>
    <d v="2020-12-03T00:00:00"/>
    <x v="1"/>
    <m/>
    <m/>
    <m/>
    <m/>
    <n v="1"/>
    <m/>
    <x v="1"/>
    <x v="10"/>
    <s v="Thursday"/>
    <x v="10"/>
  </r>
  <r>
    <d v="2020-12-04T00:00:00"/>
    <x v="10"/>
    <n v="7"/>
    <n v="1"/>
    <m/>
    <m/>
    <n v="1"/>
    <m/>
    <x v="1"/>
    <x v="10"/>
    <s v="Friday"/>
    <x v="10"/>
  </r>
  <r>
    <d v="2020-12-05T00:00:00"/>
    <x v="8"/>
    <n v="3"/>
    <n v="1"/>
    <m/>
    <m/>
    <n v="3"/>
    <m/>
    <x v="1"/>
    <x v="10"/>
    <s v="Saturday"/>
    <x v="10"/>
  </r>
  <r>
    <d v="2020-12-08T00:00:00"/>
    <x v="26"/>
    <n v="28"/>
    <n v="2"/>
    <m/>
    <m/>
    <n v="2"/>
    <m/>
    <x v="1"/>
    <x v="10"/>
    <s v="Tuesday"/>
    <x v="10"/>
  </r>
  <r>
    <d v="2020-12-13T00:00:00"/>
    <x v="43"/>
    <n v="9"/>
    <n v="1"/>
    <m/>
    <m/>
    <n v="1"/>
    <m/>
    <x v="1"/>
    <x v="10"/>
    <s v="Sunday"/>
    <x v="10"/>
  </r>
  <r>
    <d v="2020-12-14T00:00:00"/>
    <x v="3"/>
    <n v="3"/>
    <n v="1"/>
    <m/>
    <m/>
    <n v="1"/>
    <m/>
    <x v="1"/>
    <x v="10"/>
    <s v="Monday"/>
    <x v="10"/>
  </r>
  <r>
    <d v="2020-12-15T00:00:00"/>
    <x v="50"/>
    <n v="20"/>
    <n v="1"/>
    <m/>
    <m/>
    <n v="1"/>
    <m/>
    <x v="1"/>
    <x v="10"/>
    <s v="Tuesday"/>
    <x v="10"/>
  </r>
  <r>
    <d v="2020-12-20T00:00:00"/>
    <x v="7"/>
    <n v="2"/>
    <n v="1"/>
    <m/>
    <m/>
    <n v="1"/>
    <m/>
    <x v="1"/>
    <x v="10"/>
    <s v="Sunday"/>
    <x v="10"/>
  </r>
  <r>
    <d v="2020-12-21T00:00:00"/>
    <x v="106"/>
    <n v="11"/>
    <n v="1"/>
    <m/>
    <m/>
    <n v="1"/>
    <m/>
    <x v="1"/>
    <x v="10"/>
    <s v="Monday"/>
    <x v="10"/>
  </r>
  <r>
    <d v="2020-12-23T00:00:00"/>
    <x v="7"/>
    <n v="3"/>
    <n v="1"/>
    <m/>
    <m/>
    <n v="1"/>
    <m/>
    <x v="1"/>
    <x v="10"/>
    <s v="Wednesday"/>
    <x v="10"/>
  </r>
  <r>
    <d v="2020-12-27T00:00:00"/>
    <x v="1"/>
    <n v="1"/>
    <n v="1"/>
    <m/>
    <m/>
    <n v="1"/>
    <m/>
    <x v="1"/>
    <x v="10"/>
    <s v="Sunday"/>
    <x v="10"/>
  </r>
  <r>
    <d v="2020-12-28T00:00:00"/>
    <x v="5"/>
    <n v="2"/>
    <n v="2"/>
    <m/>
    <m/>
    <n v="2"/>
    <m/>
    <x v="1"/>
    <x v="10"/>
    <s v="Monday"/>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1"/>
    <x v="0"/>
    <n v="0"/>
    <n v="0"/>
    <n v="0"/>
    <n v="0"/>
    <n v="0"/>
    <n v="0"/>
    <n v="0"/>
  </r>
  <r>
    <x v="0"/>
    <n v="3"/>
    <x v="1"/>
    <n v="2"/>
    <n v="1"/>
    <n v="0"/>
    <n v="1"/>
    <n v="44"/>
    <n v="41"/>
    <n v="0"/>
  </r>
  <r>
    <x v="0"/>
    <n v="4"/>
    <x v="2"/>
    <n v="1"/>
    <n v="0"/>
    <n v="0"/>
    <n v="2"/>
    <n v="1"/>
    <n v="0"/>
    <n v="0"/>
  </r>
  <r>
    <x v="0"/>
    <n v="5"/>
    <x v="3"/>
    <n v="3"/>
    <n v="2"/>
    <n v="0"/>
    <n v="1"/>
    <n v="17"/>
    <n v="15"/>
    <n v="0"/>
  </r>
  <r>
    <x v="0"/>
    <n v="6"/>
    <x v="4"/>
    <n v="4"/>
    <n v="3"/>
    <n v="0"/>
    <n v="1"/>
    <n v="12"/>
    <n v="7"/>
    <n v="0"/>
  </r>
  <r>
    <x v="0"/>
    <n v="7"/>
    <x v="5"/>
    <n v="6"/>
    <n v="4"/>
    <n v="0"/>
    <n v="0"/>
    <n v="61"/>
    <n v="52"/>
    <n v="0"/>
  </r>
  <r>
    <x v="0"/>
    <n v="8"/>
    <x v="6"/>
    <n v="0"/>
    <n v="0"/>
    <n v="0"/>
    <n v="1"/>
    <n v="0"/>
    <n v="0"/>
    <n v="0"/>
  </r>
  <r>
    <x v="0"/>
    <n v="9"/>
    <x v="7"/>
    <n v="7"/>
    <n v="4"/>
    <n v="0"/>
    <n v="0"/>
    <n v="23"/>
    <n v="6"/>
    <n v="0"/>
  </r>
  <r>
    <x v="0"/>
    <n v="10"/>
    <x v="8"/>
    <n v="1"/>
    <n v="1"/>
    <n v="0"/>
    <n v="2"/>
    <n v="2"/>
    <n v="2"/>
    <n v="0"/>
  </r>
  <r>
    <x v="0"/>
    <n v="11"/>
    <x v="9"/>
    <n v="9"/>
    <n v="8"/>
    <n v="0"/>
    <n v="1"/>
    <n v="166"/>
    <n v="136"/>
    <n v="0"/>
  </r>
  <r>
    <x v="0"/>
    <n v="12"/>
    <x v="10"/>
    <n v="5"/>
    <n v="4"/>
    <n v="0"/>
    <n v="0"/>
    <n v="22"/>
    <n v="16"/>
    <n v="0"/>
  </r>
  <r>
    <x v="1"/>
    <n v="1"/>
    <x v="0"/>
    <n v="5"/>
    <n v="4"/>
    <n v="0"/>
    <n v="0"/>
    <n v="6"/>
    <n v="5"/>
    <n v="0"/>
  </r>
  <r>
    <x v="1"/>
    <n v="2"/>
    <x v="11"/>
    <n v="2509"/>
    <n v="1374"/>
    <n v="1137"/>
    <n v="107"/>
    <n v="2928"/>
    <n v="1535"/>
    <n v="1329"/>
  </r>
  <r>
    <x v="1"/>
    <n v="3"/>
    <x v="1"/>
    <n v="2035"/>
    <n v="2029"/>
    <n v="0"/>
    <n v="115"/>
    <n v="2523"/>
    <n v="2502"/>
    <n v="0"/>
  </r>
  <r>
    <x v="1"/>
    <n v="4"/>
    <x v="2"/>
    <n v="3413"/>
    <n v="1988"/>
    <n v="1416"/>
    <n v="179"/>
    <n v="4168"/>
    <n v="2640"/>
    <n v="1474"/>
  </r>
  <r>
    <x v="1"/>
    <n v="5"/>
    <x v="3"/>
    <n v="2225"/>
    <n v="2217"/>
    <n v="0"/>
    <n v="118"/>
    <n v="3047"/>
    <n v="2994"/>
    <n v="0"/>
  </r>
  <r>
    <x v="1"/>
    <n v="6"/>
    <x v="4"/>
    <n v="1941"/>
    <n v="1939"/>
    <n v="0"/>
    <n v="82"/>
    <n v="2652"/>
    <n v="2631"/>
    <n v="0"/>
  </r>
  <r>
    <x v="1"/>
    <n v="7"/>
    <x v="5"/>
    <n v="54"/>
    <n v="50"/>
    <n v="0"/>
    <n v="1"/>
    <n v="129"/>
    <n v="121"/>
    <n v="0"/>
  </r>
  <r>
    <x v="1"/>
    <n v="8"/>
    <x v="6"/>
    <n v="27"/>
    <n v="25"/>
    <n v="0"/>
    <n v="5"/>
    <n v="166"/>
    <n v="159"/>
    <n v="0"/>
  </r>
  <r>
    <x v="1"/>
    <n v="9"/>
    <x v="7"/>
    <n v="14"/>
    <n v="14"/>
    <n v="0"/>
    <n v="2"/>
    <n v="78"/>
    <n v="73"/>
    <n v="0"/>
  </r>
  <r>
    <x v="1"/>
    <n v="10"/>
    <x v="8"/>
    <n v="14"/>
    <n v="10"/>
    <n v="0"/>
    <n v="1"/>
    <n v="123"/>
    <n v="108"/>
    <n v="0"/>
  </r>
  <r>
    <x v="1"/>
    <n v="11"/>
    <x v="9"/>
    <n v="7"/>
    <n v="6"/>
    <n v="0"/>
    <n v="3"/>
    <n v="39"/>
    <n v="35"/>
    <n v="0"/>
  </r>
  <r>
    <x v="1"/>
    <n v="12"/>
    <x v="10"/>
    <n v="19"/>
    <n v="16"/>
    <n v="0"/>
    <n v="0"/>
    <n v="104"/>
    <n v="9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6FDDC-3960-4011-861B-795350BA1AA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29" firstHeaderRow="0" firstDataRow="1" firstDataCol="1"/>
  <pivotFields count="12">
    <pivotField numFmtId="164" showAll="0"/>
    <pivotField dataField="1" showAll="0">
      <items count="109">
        <item x="1"/>
        <item x="5"/>
        <item x="7"/>
        <item x="3"/>
        <item x="93"/>
        <item x="6"/>
        <item x="8"/>
        <item x="10"/>
        <item x="43"/>
        <item x="40"/>
        <item x="106"/>
        <item x="4"/>
        <item x="13"/>
        <item x="15"/>
        <item x="12"/>
        <item x="24"/>
        <item x="23"/>
        <item x="54"/>
        <item x="73"/>
        <item x="50"/>
        <item x="78"/>
        <item x="91"/>
        <item x="37"/>
        <item x="18"/>
        <item x="74"/>
        <item x="92"/>
        <item x="26"/>
        <item x="84"/>
        <item x="64"/>
        <item x="45"/>
        <item x="90"/>
        <item x="63"/>
        <item x="11"/>
        <item x="9"/>
        <item x="42"/>
        <item x="72"/>
        <item x="2"/>
        <item x="58"/>
        <item x="39"/>
        <item x="16"/>
        <item x="19"/>
        <item x="99"/>
        <item x="53"/>
        <item x="25"/>
        <item x="98"/>
        <item x="48"/>
        <item x="62"/>
        <item x="47"/>
        <item x="82"/>
        <item x="33"/>
        <item x="38"/>
        <item x="56"/>
        <item x="22"/>
        <item x="35"/>
        <item x="107"/>
        <item x="14"/>
        <item x="103"/>
        <item x="80"/>
        <item x="102"/>
        <item x="32"/>
        <item x="20"/>
        <item x="104"/>
        <item x="57"/>
        <item x="95"/>
        <item x="46"/>
        <item x="27"/>
        <item x="51"/>
        <item x="55"/>
        <item x="61"/>
        <item x="36"/>
        <item x="77"/>
        <item x="34"/>
        <item x="85"/>
        <item x="79"/>
        <item x="21"/>
        <item x="75"/>
        <item x="83"/>
        <item x="41"/>
        <item x="101"/>
        <item x="100"/>
        <item x="105"/>
        <item x="88"/>
        <item x="76"/>
        <item x="52"/>
        <item x="94"/>
        <item x="65"/>
        <item x="60"/>
        <item x="44"/>
        <item x="49"/>
        <item x="71"/>
        <item x="87"/>
        <item x="89"/>
        <item x="59"/>
        <item x="97"/>
        <item x="81"/>
        <item x="31"/>
        <item x="17"/>
        <item x="69"/>
        <item x="68"/>
        <item x="96"/>
        <item x="67"/>
        <item x="86"/>
        <item x="28"/>
        <item x="30"/>
        <item x="70"/>
        <item x="66"/>
        <item x="29"/>
        <item x="0"/>
        <item t="default"/>
      </items>
    </pivotField>
    <pivotField showAll="0"/>
    <pivotField showAll="0"/>
    <pivotField showAll="0"/>
    <pivotField showAll="0"/>
    <pivotField dataField="1" showAll="0"/>
    <pivotField dataField="1" showAll="0"/>
    <pivotField axis="axisRow" showAll="0">
      <items count="3">
        <item x="0"/>
        <item x="1"/>
        <item t="default"/>
      </items>
    </pivotField>
    <pivotField axis="axisRow" showAll="0">
      <items count="13">
        <item x="0"/>
        <item x="11"/>
        <item x="1"/>
        <item x="2"/>
        <item x="3"/>
        <item x="4"/>
        <item x="5"/>
        <item x="6"/>
        <item x="7"/>
        <item x="8"/>
        <item x="9"/>
        <item x="10"/>
        <item t="default"/>
      </items>
    </pivotField>
    <pivotField showAll="0"/>
    <pivotField showAll="0">
      <items count="13">
        <item x="0"/>
        <item x="11"/>
        <item x="1"/>
        <item x="2"/>
        <item x="3"/>
        <item x="4"/>
        <item x="5"/>
        <item x="6"/>
        <item x="7"/>
        <item x="8"/>
        <item x="9"/>
        <item x="10"/>
        <item t="default"/>
      </items>
    </pivotField>
  </pivotFields>
  <rowFields count="2">
    <field x="8"/>
    <field x="9"/>
  </rowFields>
  <rowItems count="26">
    <i>
      <x/>
    </i>
    <i r="1">
      <x/>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name="Sum of Daily Total Impressions" fld="1" baseField="0" baseItem="0"/>
    <dataField name="Sum of Daily Page Engaged Users" fld="7" baseField="0" baseItem="0"/>
    <dataField name="Sum of Daily Total Reach"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746675-FF58-4B59-95EC-90188F3C05FE}" name="PivotTable4"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4" rowHeaderCaption="Months">
  <location ref="A3:B17" firstHeaderRow="1" firstDataRow="2" firstDataCol="1"/>
  <pivotFields count="10">
    <pivotField axis="axisCol" showAll="0">
      <items count="3">
        <item h="1" x="0"/>
        <item x="1"/>
        <item t="default"/>
      </items>
    </pivotField>
    <pivotField showAll="0"/>
    <pivotField axis="axisRow" showAll="0">
      <items count="13">
        <item x="0"/>
        <item x="11"/>
        <item x="1"/>
        <item x="2"/>
        <item x="3"/>
        <item x="4"/>
        <item x="5"/>
        <item x="6"/>
        <item x="7"/>
        <item x="8"/>
        <item x="9"/>
        <item x="10"/>
        <item t="default"/>
      </items>
    </pivotField>
    <pivotField dataField="1"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1">
    <i>
      <x v="1"/>
    </i>
  </colItems>
  <dataFields count="1">
    <dataField name="Users Reached" fld="3" baseField="2" baseItem="0"/>
  </dataFields>
  <formats count="1">
    <format dxfId="51">
      <pivotArea type="origin" dataOnly="0" labelOnly="1" outline="0" fieldPosition="0"/>
    </format>
  </formats>
  <chartFormats count="22">
    <chartFormat chart="8" format="22" series="1">
      <pivotArea type="data" outline="0" fieldPosition="0">
        <references count="1">
          <reference field="0" count="1" selected="0">
            <x v="0"/>
          </reference>
        </references>
      </pivotArea>
    </chartFormat>
    <chartFormat chart="8" format="23" series="1">
      <pivotArea type="data" outline="0" fieldPosition="0">
        <references count="1">
          <reference field="0" count="1" selected="0">
            <x v="1"/>
          </reference>
        </references>
      </pivotArea>
    </chartFormat>
    <chartFormat chart="6" format="18" series="1">
      <pivotArea type="data" outline="0" fieldPosition="0">
        <references count="1">
          <reference field="0" count="1" selected="0">
            <x v="0"/>
          </reference>
        </references>
      </pivotArea>
    </chartFormat>
    <chartFormat chart="6" format="19" series="1">
      <pivotArea type="data" outline="0" fieldPosition="0">
        <references count="1">
          <reference field="0" count="1" selected="0">
            <x v="1"/>
          </reference>
        </references>
      </pivotArea>
    </chartFormat>
    <chartFormat chart="4" format="10" series="1">
      <pivotArea type="data" outline="0" fieldPosition="0">
        <references count="1">
          <reference field="0" count="1" selected="0">
            <x v="0"/>
          </reference>
        </references>
      </pivotArea>
    </chartFormat>
    <chartFormat chart="4" format="11" series="1">
      <pivotArea type="data" outline="0" fieldPosition="0">
        <references count="1">
          <reference field="0" count="1" selected="0">
            <x v="1"/>
          </reference>
        </references>
      </pivotArea>
    </chartFormat>
    <chartFormat chart="11" format="6" series="1">
      <pivotArea type="data" outline="0" fieldPosition="0">
        <references count="1">
          <reference field="0" count="1" selected="0">
            <x v="0"/>
          </reference>
        </references>
      </pivotArea>
    </chartFormat>
    <chartFormat chart="11" format="7" series="1">
      <pivotArea type="data" outline="0" fieldPosition="0">
        <references count="1">
          <reference field="0" count="1" selected="0">
            <x v="1"/>
          </reference>
        </references>
      </pivotArea>
    </chartFormat>
    <chartFormat chart="9" format="2" series="1">
      <pivotArea type="data" outline="0" fieldPosition="0">
        <references count="1">
          <reference field="0" count="1" selected="0">
            <x v="0"/>
          </reference>
        </references>
      </pivotArea>
    </chartFormat>
    <chartFormat chart="9" format="3" series="1">
      <pivotArea type="data" outline="0" fieldPosition="0">
        <references count="1">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1"/>
          </reference>
        </references>
      </pivotArea>
    </chartFormat>
    <chartFormat chart="8" format="24" series="1">
      <pivotArea type="data" outline="0" fieldPosition="0">
        <references count="2">
          <reference field="4294967294" count="1" selected="0">
            <x v="0"/>
          </reference>
          <reference field="0" count="1" selected="0">
            <x v="1"/>
          </reference>
        </references>
      </pivotArea>
    </chartFormat>
    <chartFormat chart="6" format="20" series="1">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2">
          <reference field="4294967294" count="1" selected="0">
            <x v="0"/>
          </reference>
          <reference field="0" count="1" selected="0">
            <x v="1"/>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2" series="1">
      <pivotArea type="data" outline="0" fieldPosition="0">
        <references count="2">
          <reference field="4294967294" count="1" selected="0">
            <x v="0"/>
          </reference>
          <reference field="0" count="1" selected="0">
            <x v="1"/>
          </reference>
        </references>
      </pivotArea>
    </chartFormat>
    <chartFormat chart="13" format="0" series="1">
      <pivotArea type="data" outline="0" fieldPosition="0">
        <references count="2">
          <reference field="4294967294" count="1" selected="0">
            <x v="0"/>
          </reference>
          <reference field="0" count="1" selected="0">
            <x v="0"/>
          </reference>
        </references>
      </pivotArea>
    </chartFormat>
    <chartFormat chart="13" format="2"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9F2028-DE71-4FFB-B2DF-DEE20BA05B9F}" name="Page_insights_months" displayName="Page_insights_months" ref="A1:J24" totalsRowShown="0" headerRowDxfId="54" headerRowBorderDxfId="53" tableBorderDxfId="52">
  <autoFilter ref="A1:J24" xr:uid="{2CBA6CF7-A3DD-463E-B405-76859FBF3707}"/>
  <tableColumns count="10">
    <tableColumn id="1" xr3:uid="{9616C4A1-6F2E-4A6E-80D4-C9D4358366AC}" name="Year"/>
    <tableColumn id="2" xr3:uid="{B13DDD6A-0295-498B-B875-27354F503CE0}" name="Month_Num"/>
    <tableColumn id="3" xr3:uid="{DB063A27-2BCF-4DD9-82DB-71E3B11278A5}" name="Month"/>
    <tableColumn id="4" xr3:uid="{61EACB67-0311-41CA-80CC-964E38E9A6E2}" name="Daily Total Reach"/>
    <tableColumn id="5" xr3:uid="{4B91818E-FC65-49E7-AD12-A7A040D8DB12}" name="Daily Organic Reach"/>
    <tableColumn id="6" xr3:uid="{C8AB0155-BA36-4861-A0C2-F5418795B26E}" name="Daily Paid Reach"/>
    <tableColumn id="7" xr3:uid="{D9697C47-05F3-455E-B7AE-348C74C4DF5F}" name="Daily Page Engaged Users"/>
    <tableColumn id="8" xr3:uid="{53186AAE-5D7E-4E48-B5EF-2425A8AE08F2}" name="Daily Total Impressions"/>
    <tableColumn id="9" xr3:uid="{E667A936-A87C-4592-9254-5FE27BB6D695}" name="Daily Organic impressions"/>
    <tableColumn id="10" xr3:uid="{5315ADB3-C0C6-4061-B108-FA4C3CD1A72C}" name="Daily Paid Impressio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6F7F4E-6FE8-4C7C-990A-2F4C809D733C}" name="Table2" displayName="Table2" ref="A1:I15" totalsRowShown="0" headerRowDxfId="50" dataDxfId="48" headerRowBorderDxfId="49" tableBorderDxfId="47">
  <autoFilter ref="A1:I15" xr:uid="{809BDA9E-950E-4802-BACB-476A37833FDF}"/>
  <tableColumns count="9">
    <tableColumn id="1" xr3:uid="{6C7C6F2A-862D-41CE-8D63-6E26FBDB7F0D}" name="Year" dataDxfId="46"/>
    <tableColumn id="2" xr3:uid="{5D1AA998-8A49-4C97-A8AC-A95A2F748698}" name="Weekday" dataDxfId="45"/>
    <tableColumn id="3" xr3:uid="{DAC21F27-B092-43B1-9F80-03FE3F968B8E}" name="Daily Total Reach" dataDxfId="44"/>
    <tableColumn id="4" xr3:uid="{4266F957-B837-4C5A-96F1-6ED2C4608DC5}" name="Daily Organic Reach" dataDxfId="43"/>
    <tableColumn id="5" xr3:uid="{175AABE2-05E5-470E-84D7-F813268DE1EA}" name="Daily Paid Reach" dataDxfId="42"/>
    <tableColumn id="6" xr3:uid="{DB0E7E3D-DD56-4E04-A46D-789201C362CF}" name="Daily Page Engaged Users" dataDxfId="41"/>
    <tableColumn id="7" xr3:uid="{70505BB3-3833-45DA-885B-5F5C23B5D3B1}" name="Daily Total Impressions" dataDxfId="40"/>
    <tableColumn id="8" xr3:uid="{3ACBA4FD-08EC-4FEB-8449-63C63F385C46}" name="Daily Organic impressions" dataDxfId="39"/>
    <tableColumn id="9" xr3:uid="{EF9D256B-A005-467A-B148-53EF68B34AF5}" name="Daily Paid Impressions"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96B9BC-4456-47CB-B114-A3E7287DDC8E}" name="Table15" displayName="Table15" ref="A1:O64" totalsRowCount="1" headerRowDxfId="37" dataDxfId="36">
  <autoFilter ref="A1:O63" xr:uid="{15434318-4F19-473E-AB00-2B79393B20EC}"/>
  <tableColumns count="15">
    <tableColumn id="1" xr3:uid="{B82DA961-DFFC-439F-A248-3EF83946E20D}" name="Post ID" totalsRowLabel="Total" dataDxfId="35" totalsRowDxfId="34"/>
    <tableColumn id="2" xr3:uid="{6C0EBDFF-03E7-4A2B-9B79-B7061266DAF0}" name="Permalink" dataDxfId="33" totalsRowDxfId="32"/>
    <tableColumn id="3" xr3:uid="{31E1144F-9C24-4559-BB19-018789AD55E6}" name="Post Message" dataDxfId="31" totalsRowDxfId="30"/>
    <tableColumn id="4" xr3:uid="{886ABA91-9197-41BD-967C-42448AEC9F0B}" name="Type" dataDxfId="29" totalsRowDxfId="28"/>
    <tableColumn id="5" xr3:uid="{975D5545-B39B-421A-9836-4F124C1A32C1}" name="Countries" dataDxfId="27" totalsRowDxfId="26"/>
    <tableColumn id="6" xr3:uid="{20EE6B7F-224E-459B-A47C-6486F9784BF7}" name="Languages" dataDxfId="25" totalsRowDxfId="24"/>
    <tableColumn id="7" xr3:uid="{8FFB82EC-D11D-4BE3-8DB7-B483AA787947}" name="Posted" dataDxfId="23" totalsRowDxfId="22"/>
    <tableColumn id="8" xr3:uid="{5348B0BF-A688-4D1C-A44A-0C242F62EF07}" name="Audience Targeting" dataDxfId="21" totalsRowDxfId="20"/>
    <tableColumn id="9" xr3:uid="{6C37933C-211D-43F5-8F62-AE3555AEB100}" name="Lifetime Post Total Impressions" totalsRowFunction="sum" dataDxfId="19" totalsRowDxfId="18"/>
    <tableColumn id="10" xr3:uid="{784F87A3-220D-4013-9F7B-86793B8DAB38}" name="Lifetime Post Organic Impressions" totalsRowFunction="sum" dataDxfId="17" totalsRowDxfId="16"/>
    <tableColumn id="11" xr3:uid="{2E696DBA-DA0B-48E4-9BC7-85284931883D}" name="Lifetime Post organic reach" totalsRowFunction="sum" dataDxfId="15" totalsRowDxfId="14"/>
    <tableColumn id="12" xr3:uid="{73A7B1C9-2D03-493F-8028-D07363467791}" name="Lifetime Post Paid Impressions" totalsRowFunction="sum" dataDxfId="13" totalsRowDxfId="12"/>
    <tableColumn id="13" xr3:uid="{06D4719D-ECA9-41F9-9C4C-AA816A7F2E1D}" name="Lifetime Post Paid Reach" totalsRowFunction="sum" dataDxfId="11" totalsRowDxfId="10"/>
    <tableColumn id="14" xr3:uid="{8E0D7F78-CF8F-4943-BDBD-52CC7FD9388D}" name="Lifetime Post Total Reach" totalsRowFunction="sum" dataDxfId="9" totalsRowDxfId="8"/>
    <tableColumn id="15" xr3:uid="{B5ED24B7-9CA2-446D-992C-27CA6C922921}" name="Lifetime Engaged Users" totalsRowFunction="sum" dataDxfId="7" totalsRowDxfId="6"/>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C29348-B566-4008-A427-8CABF9FEE3CB}" name="Table3" displayName="Table3" ref="A1:H6" totalsRowShown="0" headerRowDxfId="5" headerRowBorderDxfId="4" tableBorderDxfId="3">
  <autoFilter ref="A1:H6" xr:uid="{BA3FE95D-4BEC-4BC3-ABAB-95D5AC5EE058}"/>
  <tableColumns count="8">
    <tableColumn id="1" xr3:uid="{119691F1-610E-4780-B2F1-A6C82E4FEDD2}" name="Month" dataDxfId="2"/>
    <tableColumn id="2" xr3:uid="{3896E265-9BD9-4924-AB31-108D54879D18}" name="Lifetime Post Total Reach"/>
    <tableColumn id="3" xr3:uid="{9BBCF45A-0A15-463E-9D1A-766B8A9D26BC}" name="Lifetime Post organic reach"/>
    <tableColumn id="4" xr3:uid="{996182B6-9986-4DE9-891F-EBC83EA09B1E}" name="Lifetime Post Paid Reach"/>
    <tableColumn id="5" xr3:uid="{641A7D5D-9D47-4437-B37D-07019678038B}" name="Lifetime Engaged Users"/>
    <tableColumn id="6" xr3:uid="{E451ED29-113C-4094-A312-63F85815ACA7}" name="Lifetime Post Total Impressions"/>
    <tableColumn id="7" xr3:uid="{A3EDEA93-A628-4C32-8337-3AC70241B468}" name="Lifetime Post Organic Impressions"/>
    <tableColumn id="8" xr3:uid="{6F92F878-CCF8-45CF-BAE0-027768A689D9}" name="Lifetime Post Paid Impress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9D980-58C3-4F2C-81F8-B4952691B694}">
  <dimension ref="A3:D29"/>
  <sheetViews>
    <sheetView workbookViewId="0">
      <selection activeCell="G12" sqref="G12"/>
    </sheetView>
  </sheetViews>
  <sheetFormatPr defaultRowHeight="15"/>
  <cols>
    <col min="1" max="1" width="14.5703125" bestFit="1" customWidth="1"/>
    <col min="2" max="2" width="28.5703125" bestFit="1" customWidth="1"/>
    <col min="3" max="3" width="30.7109375" bestFit="1" customWidth="1"/>
    <col min="4" max="4" width="23" bestFit="1" customWidth="1"/>
    <col min="5" max="10" width="2" bestFit="1" customWidth="1"/>
    <col min="11" max="61" width="3" bestFit="1" customWidth="1"/>
    <col min="62" max="107" width="4" bestFit="1" customWidth="1"/>
    <col min="108" max="108" width="5" bestFit="1" customWidth="1"/>
    <col min="109" max="109" width="7.28515625" bestFit="1" customWidth="1"/>
    <col min="110" max="110" width="11.28515625" bestFit="1" customWidth="1"/>
  </cols>
  <sheetData>
    <row r="3" spans="1:4">
      <c r="A3" s="14" t="s">
        <v>238</v>
      </c>
      <c r="B3" t="s">
        <v>239</v>
      </c>
      <c r="C3" t="s">
        <v>243</v>
      </c>
      <c r="D3" t="s">
        <v>241</v>
      </c>
    </row>
    <row r="4" spans="1:4">
      <c r="A4" s="15">
        <v>2019</v>
      </c>
      <c r="B4" s="17">
        <v>348</v>
      </c>
      <c r="C4" s="17">
        <v>9</v>
      </c>
      <c r="D4" s="17">
        <v>38</v>
      </c>
    </row>
    <row r="5" spans="1:4">
      <c r="A5" s="16" t="s">
        <v>12</v>
      </c>
      <c r="B5" s="17"/>
      <c r="C5" s="17"/>
      <c r="D5" s="17"/>
    </row>
    <row r="6" spans="1:4">
      <c r="A6" s="16" t="s">
        <v>13</v>
      </c>
      <c r="B6" s="17">
        <v>44</v>
      </c>
      <c r="C6" s="17">
        <v>1</v>
      </c>
      <c r="D6" s="17">
        <v>2</v>
      </c>
    </row>
    <row r="7" spans="1:4">
      <c r="A7" s="16" t="s">
        <v>14</v>
      </c>
      <c r="B7" s="17">
        <v>1</v>
      </c>
      <c r="C7" s="17">
        <v>2</v>
      </c>
      <c r="D7" s="17">
        <v>1</v>
      </c>
    </row>
    <row r="8" spans="1:4">
      <c r="A8" s="16" t="s">
        <v>15</v>
      </c>
      <c r="B8" s="17">
        <v>17</v>
      </c>
      <c r="C8" s="17">
        <v>1</v>
      </c>
      <c r="D8" s="17">
        <v>3</v>
      </c>
    </row>
    <row r="9" spans="1:4">
      <c r="A9" s="16" t="s">
        <v>16</v>
      </c>
      <c r="B9" s="17">
        <v>12</v>
      </c>
      <c r="C9" s="17">
        <v>1</v>
      </c>
      <c r="D9" s="17">
        <v>4</v>
      </c>
    </row>
    <row r="10" spans="1:4">
      <c r="A10" s="16" t="s">
        <v>17</v>
      </c>
      <c r="B10" s="17">
        <v>61</v>
      </c>
      <c r="C10" s="17"/>
      <c r="D10" s="17">
        <v>6</v>
      </c>
    </row>
    <row r="11" spans="1:4">
      <c r="A11" s="16" t="s">
        <v>18</v>
      </c>
      <c r="B11" s="17"/>
      <c r="C11" s="17">
        <v>1</v>
      </c>
      <c r="D11" s="17"/>
    </row>
    <row r="12" spans="1:4">
      <c r="A12" s="16" t="s">
        <v>19</v>
      </c>
      <c r="B12" s="17">
        <v>23</v>
      </c>
      <c r="C12" s="17"/>
      <c r="D12" s="17">
        <v>7</v>
      </c>
    </row>
    <row r="13" spans="1:4">
      <c r="A13" s="16" t="s">
        <v>20</v>
      </c>
      <c r="B13" s="17">
        <v>2</v>
      </c>
      <c r="C13" s="17">
        <v>2</v>
      </c>
      <c r="D13" s="17">
        <v>1</v>
      </c>
    </row>
    <row r="14" spans="1:4">
      <c r="A14" s="16" t="s">
        <v>21</v>
      </c>
      <c r="B14" s="17">
        <v>166</v>
      </c>
      <c r="C14" s="17">
        <v>1</v>
      </c>
      <c r="D14" s="17">
        <v>9</v>
      </c>
    </row>
    <row r="15" spans="1:4">
      <c r="A15" s="16" t="s">
        <v>22</v>
      </c>
      <c r="B15" s="17">
        <v>22</v>
      </c>
      <c r="C15" s="17"/>
      <c r="D15" s="17">
        <v>5</v>
      </c>
    </row>
    <row r="16" spans="1:4">
      <c r="A16" s="15">
        <v>2020</v>
      </c>
      <c r="B16" s="17">
        <v>15963</v>
      </c>
      <c r="C16" s="17">
        <v>613</v>
      </c>
      <c r="D16" s="17">
        <v>12263</v>
      </c>
    </row>
    <row r="17" spans="1:4">
      <c r="A17" s="16" t="s">
        <v>12</v>
      </c>
      <c r="B17" s="17">
        <v>6</v>
      </c>
      <c r="C17" s="17"/>
      <c r="D17" s="17">
        <v>5</v>
      </c>
    </row>
    <row r="18" spans="1:4">
      <c r="A18" s="16" t="s">
        <v>23</v>
      </c>
      <c r="B18" s="17">
        <v>2928</v>
      </c>
      <c r="C18" s="17">
        <v>107</v>
      </c>
      <c r="D18" s="17">
        <v>2509</v>
      </c>
    </row>
    <row r="19" spans="1:4">
      <c r="A19" s="16" t="s">
        <v>13</v>
      </c>
      <c r="B19" s="17">
        <v>2523</v>
      </c>
      <c r="C19" s="17">
        <v>115</v>
      </c>
      <c r="D19" s="17">
        <v>2035</v>
      </c>
    </row>
    <row r="20" spans="1:4">
      <c r="A20" s="16" t="s">
        <v>14</v>
      </c>
      <c r="B20" s="17">
        <v>4168</v>
      </c>
      <c r="C20" s="17">
        <v>179</v>
      </c>
      <c r="D20" s="17">
        <v>3413</v>
      </c>
    </row>
    <row r="21" spans="1:4">
      <c r="A21" s="16" t="s">
        <v>15</v>
      </c>
      <c r="B21" s="17">
        <v>3047</v>
      </c>
      <c r="C21" s="17">
        <v>118</v>
      </c>
      <c r="D21" s="17">
        <v>2225</v>
      </c>
    </row>
    <row r="22" spans="1:4">
      <c r="A22" s="16" t="s">
        <v>16</v>
      </c>
      <c r="B22" s="17">
        <v>2652</v>
      </c>
      <c r="C22" s="17">
        <v>82</v>
      </c>
      <c r="D22" s="17">
        <v>1941</v>
      </c>
    </row>
    <row r="23" spans="1:4">
      <c r="A23" s="16" t="s">
        <v>17</v>
      </c>
      <c r="B23" s="17">
        <v>129</v>
      </c>
      <c r="C23" s="17">
        <v>1</v>
      </c>
      <c r="D23" s="17">
        <v>54</v>
      </c>
    </row>
    <row r="24" spans="1:4">
      <c r="A24" s="16" t="s">
        <v>18</v>
      </c>
      <c r="B24" s="17">
        <v>166</v>
      </c>
      <c r="C24" s="17">
        <v>5</v>
      </c>
      <c r="D24" s="17">
        <v>27</v>
      </c>
    </row>
    <row r="25" spans="1:4">
      <c r="A25" s="16" t="s">
        <v>19</v>
      </c>
      <c r="B25" s="17">
        <v>78</v>
      </c>
      <c r="C25" s="17">
        <v>2</v>
      </c>
      <c r="D25" s="17">
        <v>14</v>
      </c>
    </row>
    <row r="26" spans="1:4">
      <c r="A26" s="16" t="s">
        <v>20</v>
      </c>
      <c r="B26" s="17">
        <v>123</v>
      </c>
      <c r="C26" s="17">
        <v>1</v>
      </c>
      <c r="D26" s="17">
        <v>14</v>
      </c>
    </row>
    <row r="27" spans="1:4">
      <c r="A27" s="16" t="s">
        <v>21</v>
      </c>
      <c r="B27" s="17">
        <v>39</v>
      </c>
      <c r="C27" s="17">
        <v>3</v>
      </c>
      <c r="D27" s="17">
        <v>7</v>
      </c>
    </row>
    <row r="28" spans="1:4">
      <c r="A28" s="16" t="s">
        <v>22</v>
      </c>
      <c r="B28" s="17">
        <v>104</v>
      </c>
      <c r="C28" s="17"/>
      <c r="D28" s="17">
        <v>19</v>
      </c>
    </row>
    <row r="29" spans="1:4">
      <c r="A29" s="15" t="s">
        <v>240</v>
      </c>
      <c r="B29" s="17">
        <v>16311</v>
      </c>
      <c r="C29" s="17">
        <v>622</v>
      </c>
      <c r="D29" s="17">
        <v>12301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FDE8-10C8-4A5F-A59C-A63C2E8F81AA}">
  <dimension ref="A1:R42"/>
  <sheetViews>
    <sheetView topLeftCell="A28" workbookViewId="0">
      <selection activeCell="J56" sqref="J56"/>
    </sheetView>
  </sheetViews>
  <sheetFormatPr defaultRowHeight="15"/>
  <cols>
    <col min="2" max="2" width="9.85546875" customWidth="1"/>
    <col min="3" max="3" width="10.42578125" customWidth="1"/>
    <col min="5" max="5" width="12.42578125" customWidth="1"/>
    <col min="6" max="6" width="11.85546875" customWidth="1"/>
  </cols>
  <sheetData>
    <row r="1" spans="2:2">
      <c r="B1" s="18" t="s">
        <v>244</v>
      </c>
    </row>
    <row r="29" spans="1:16">
      <c r="L29" s="19" t="s">
        <v>245</v>
      </c>
    </row>
    <row r="30" spans="1:16" ht="45">
      <c r="A30" s="20" t="s">
        <v>246</v>
      </c>
      <c r="B30" s="21" t="s">
        <v>247</v>
      </c>
      <c r="C30" s="21" t="s">
        <v>248</v>
      </c>
      <c r="D30" s="21" t="s">
        <v>249</v>
      </c>
      <c r="E30" s="21" t="s">
        <v>250</v>
      </c>
      <c r="F30" s="21" t="s">
        <v>251</v>
      </c>
      <c r="G30" s="21" t="s">
        <v>252</v>
      </c>
      <c r="H30" s="21" t="s">
        <v>253</v>
      </c>
      <c r="I30" s="21" t="s">
        <v>254</v>
      </c>
      <c r="L30" s="22" t="s">
        <v>247</v>
      </c>
      <c r="M30" s="22" t="s">
        <v>255</v>
      </c>
      <c r="N30" s="22" t="s">
        <v>256</v>
      </c>
      <c r="O30" s="22" t="s">
        <v>257</v>
      </c>
      <c r="P30" s="22" t="s">
        <v>258</v>
      </c>
    </row>
    <row r="31" spans="1:16">
      <c r="A31" t="s">
        <v>259</v>
      </c>
      <c r="B31" s="23" t="s">
        <v>260</v>
      </c>
      <c r="C31" s="23" t="s">
        <v>261</v>
      </c>
      <c r="D31" s="24">
        <v>158</v>
      </c>
      <c r="E31" s="24">
        <v>200</v>
      </c>
      <c r="F31" s="25">
        <v>1.2658227848101</v>
      </c>
      <c r="G31" s="25">
        <v>28</v>
      </c>
      <c r="H31" s="26">
        <v>5.7500000000000002E-2</v>
      </c>
      <c r="I31" s="26">
        <v>1.61</v>
      </c>
      <c r="L31" s="27" t="s">
        <v>260</v>
      </c>
      <c r="M31" s="28">
        <f>SUMIF($B$31:$B$38,L31,$D$31:$D$38)</f>
        <v>211</v>
      </c>
      <c r="N31" s="28">
        <f>SUMIF($B$31:$B$38,L31,$E$31:$E$38)</f>
        <v>268</v>
      </c>
      <c r="O31" s="28">
        <f>SUMIF($B$31:$B$38,L31,$G$31:$G$38)</f>
        <v>30</v>
      </c>
      <c r="P31" s="29">
        <f>O31/M31</f>
        <v>0.14218009478672985</v>
      </c>
    </row>
    <row r="32" spans="1:16">
      <c r="A32" t="s">
        <v>259</v>
      </c>
      <c r="B32" s="23" t="s">
        <v>262</v>
      </c>
      <c r="C32" s="23" t="s">
        <v>261</v>
      </c>
      <c r="D32" s="24">
        <v>333</v>
      </c>
      <c r="E32" s="24">
        <v>427</v>
      </c>
      <c r="F32" s="25">
        <v>1.2822822822822999</v>
      </c>
      <c r="G32" s="25">
        <v>45</v>
      </c>
      <c r="H32" s="26">
        <v>7.2888888888889003E-2</v>
      </c>
      <c r="I32" s="26">
        <v>3.28</v>
      </c>
      <c r="L32" s="27" t="s">
        <v>262</v>
      </c>
      <c r="M32" s="28">
        <f t="shared" ref="M32:M34" si="0">SUMIF($B$31:$B$38,L32,$D$31:$D$38)</f>
        <v>574</v>
      </c>
      <c r="N32" s="28">
        <f t="shared" ref="N32:N34" si="1">SUMIF($B$31:$B$38,L32,$E$31:$E$38)</f>
        <v>772</v>
      </c>
      <c r="O32" s="28">
        <f t="shared" ref="O32:O34" si="2">SUMIF($B$31:$B$38,L32,$G$31:$G$38)</f>
        <v>51</v>
      </c>
      <c r="P32" s="29">
        <f t="shared" ref="P32:P35" si="3">O32/M32</f>
        <v>8.885017421602788E-2</v>
      </c>
    </row>
    <row r="33" spans="1:18">
      <c r="A33" t="s">
        <v>259</v>
      </c>
      <c r="B33" s="23" t="s">
        <v>263</v>
      </c>
      <c r="C33" s="23" t="s">
        <v>261</v>
      </c>
      <c r="D33" s="24">
        <v>399</v>
      </c>
      <c r="E33" s="24">
        <v>541</v>
      </c>
      <c r="F33" s="25">
        <v>1.3558897243107999</v>
      </c>
      <c r="G33" s="25">
        <v>51</v>
      </c>
      <c r="H33" s="26">
        <v>7.4117647058823996E-2</v>
      </c>
      <c r="I33" s="26">
        <v>3.78</v>
      </c>
      <c r="L33" s="27" t="s">
        <v>263</v>
      </c>
      <c r="M33" s="28">
        <f t="shared" si="0"/>
        <v>852</v>
      </c>
      <c r="N33" s="28">
        <f t="shared" si="1"/>
        <v>1208</v>
      </c>
      <c r="O33" s="28">
        <f t="shared" si="2"/>
        <v>61</v>
      </c>
      <c r="P33" s="29">
        <f t="shared" si="3"/>
        <v>7.1596244131455405E-2</v>
      </c>
    </row>
    <row r="34" spans="1:18">
      <c r="A34" t="s">
        <v>259</v>
      </c>
      <c r="B34" s="23" t="s">
        <v>264</v>
      </c>
      <c r="C34" s="23" t="s">
        <v>261</v>
      </c>
      <c r="D34" s="24">
        <v>234</v>
      </c>
      <c r="E34" s="24">
        <v>306</v>
      </c>
      <c r="F34" s="25">
        <v>1.3076923076922999</v>
      </c>
      <c r="G34" s="25">
        <v>20</v>
      </c>
      <c r="H34" s="26">
        <v>6.6500000000000004E-2</v>
      </c>
      <c r="I34" s="26">
        <v>1.33</v>
      </c>
      <c r="L34" s="27" t="s">
        <v>264</v>
      </c>
      <c r="M34" s="28">
        <f t="shared" si="0"/>
        <v>396</v>
      </c>
      <c r="N34" s="28">
        <f t="shared" si="1"/>
        <v>554</v>
      </c>
      <c r="O34" s="28">
        <f t="shared" si="2"/>
        <v>26</v>
      </c>
      <c r="P34" s="29">
        <f t="shared" si="3"/>
        <v>6.5656565656565663E-2</v>
      </c>
    </row>
    <row r="35" spans="1:18">
      <c r="A35" t="s">
        <v>265</v>
      </c>
      <c r="B35" s="23" t="s">
        <v>260</v>
      </c>
      <c r="C35" s="23" t="s">
        <v>261</v>
      </c>
      <c r="D35" s="24">
        <v>53</v>
      </c>
      <c r="E35" s="24">
        <v>68</v>
      </c>
      <c r="F35" s="25">
        <v>1.2830188679245</v>
      </c>
      <c r="G35" s="25">
        <v>2</v>
      </c>
      <c r="H35" s="26">
        <v>9.5000000000000001E-2</v>
      </c>
      <c r="I35" s="26">
        <v>0.19</v>
      </c>
      <c r="L35" s="30" t="s">
        <v>266</v>
      </c>
      <c r="M35" s="31">
        <f>SUM(M31:M34)</f>
        <v>2033</v>
      </c>
      <c r="N35" s="31">
        <f t="shared" ref="N35:O35" si="4">SUM(N31:N34)</f>
        <v>2802</v>
      </c>
      <c r="O35" s="31">
        <f t="shared" si="4"/>
        <v>168</v>
      </c>
      <c r="P35" s="32">
        <f t="shared" si="3"/>
        <v>8.2636497786522378E-2</v>
      </c>
    </row>
    <row r="36" spans="1:18">
      <c r="A36" t="s">
        <v>265</v>
      </c>
      <c r="B36" s="23" t="s">
        <v>262</v>
      </c>
      <c r="C36" s="23" t="s">
        <v>261</v>
      </c>
      <c r="D36" s="24">
        <v>241</v>
      </c>
      <c r="E36" s="24">
        <v>345</v>
      </c>
      <c r="F36" s="25">
        <v>1.4315352697095001</v>
      </c>
      <c r="G36" s="25">
        <v>6</v>
      </c>
      <c r="H36" s="26">
        <v>0.16</v>
      </c>
      <c r="I36" s="26">
        <v>0.96</v>
      </c>
    </row>
    <row r="37" spans="1:18" ht="15" customHeight="1">
      <c r="A37" t="s">
        <v>265</v>
      </c>
      <c r="B37" s="23" t="s">
        <v>263</v>
      </c>
      <c r="C37" s="23" t="s">
        <v>261</v>
      </c>
      <c r="D37" s="24">
        <v>453</v>
      </c>
      <c r="E37" s="24">
        <v>667</v>
      </c>
      <c r="F37" s="25">
        <v>1.4724061810155</v>
      </c>
      <c r="G37" s="25">
        <v>10</v>
      </c>
      <c r="H37" s="26">
        <v>0.17</v>
      </c>
      <c r="I37" s="26">
        <v>1.7</v>
      </c>
      <c r="L37" s="36" t="s">
        <v>267</v>
      </c>
      <c r="M37" s="36"/>
      <c r="N37" s="36"/>
      <c r="O37" s="36"/>
      <c r="P37" s="36"/>
      <c r="Q37" s="36"/>
      <c r="R37" s="36"/>
    </row>
    <row r="38" spans="1:18">
      <c r="A38" t="s">
        <v>265</v>
      </c>
      <c r="B38" s="23" t="s">
        <v>264</v>
      </c>
      <c r="C38" s="23" t="s">
        <v>261</v>
      </c>
      <c r="D38" s="24">
        <v>162</v>
      </c>
      <c r="E38" s="24">
        <v>248</v>
      </c>
      <c r="F38" s="25">
        <v>1.5308641975309001</v>
      </c>
      <c r="G38" s="25">
        <v>6</v>
      </c>
      <c r="H38" s="26">
        <v>9.3333333333333005E-2</v>
      </c>
      <c r="I38" s="26">
        <v>0.56000000000000005</v>
      </c>
      <c r="L38" s="36"/>
      <c r="M38" s="36"/>
      <c r="N38" s="36"/>
      <c r="O38" s="36"/>
      <c r="P38" s="36"/>
      <c r="Q38" s="36"/>
      <c r="R38" s="36"/>
    </row>
    <row r="39" spans="1:18">
      <c r="D39" s="33">
        <f>SUM(D31:D38)</f>
        <v>2033</v>
      </c>
      <c r="E39" s="33">
        <f t="shared" ref="E39:I39" si="5">SUM(E31:E38)</f>
        <v>2802</v>
      </c>
      <c r="F39" s="33">
        <f t="shared" si="5"/>
        <v>10.929511615275899</v>
      </c>
      <c r="G39" s="33">
        <f t="shared" si="5"/>
        <v>168</v>
      </c>
      <c r="H39" s="33">
        <f t="shared" si="5"/>
        <v>0.78933986928104616</v>
      </c>
      <c r="I39" s="33">
        <f t="shared" si="5"/>
        <v>13.409999999999998</v>
      </c>
      <c r="L39" s="36"/>
      <c r="M39" s="36"/>
      <c r="N39" s="36"/>
      <c r="O39" s="36"/>
      <c r="P39" s="36"/>
      <c r="Q39" s="36"/>
      <c r="R39" s="36"/>
    </row>
    <row r="40" spans="1:18">
      <c r="L40" s="36"/>
      <c r="M40" s="36"/>
      <c r="N40" s="36"/>
      <c r="O40" s="36"/>
      <c r="P40" s="36"/>
      <c r="Q40" s="36"/>
      <c r="R40" s="36"/>
    </row>
    <row r="41" spans="1:18">
      <c r="L41" s="36"/>
      <c r="M41" s="36"/>
      <c r="N41" s="36"/>
      <c r="O41" s="36"/>
      <c r="P41" s="36"/>
      <c r="Q41" s="36"/>
      <c r="R41" s="36"/>
    </row>
    <row r="42" spans="1:18">
      <c r="L42" s="36"/>
      <c r="M42" s="36"/>
      <c r="N42" s="36"/>
      <c r="O42" s="36"/>
      <c r="P42" s="36"/>
      <c r="Q42" s="36"/>
      <c r="R42" s="36"/>
    </row>
  </sheetData>
  <mergeCells count="1">
    <mergeCell ref="L37:R4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1"/>
  <sheetViews>
    <sheetView workbookViewId="0">
      <selection sqref="A1:L270"/>
    </sheetView>
  </sheetViews>
  <sheetFormatPr defaultRowHeight="15"/>
  <cols>
    <col min="1" max="1" width="18.28515625" bestFit="1" customWidth="1"/>
  </cols>
  <sheetData>
    <row r="1" spans="1:12" s="3" customFormat="1" ht="60">
      <c r="A1" s="2" t="s">
        <v>0</v>
      </c>
      <c r="B1" s="2" t="s">
        <v>1</v>
      </c>
      <c r="C1" s="2" t="s">
        <v>2</v>
      </c>
      <c r="D1" s="2" t="s">
        <v>3</v>
      </c>
      <c r="E1" s="2" t="s">
        <v>4</v>
      </c>
      <c r="F1" s="2" t="s">
        <v>5</v>
      </c>
      <c r="G1" s="2" t="s">
        <v>6</v>
      </c>
      <c r="H1" s="2" t="s">
        <v>7</v>
      </c>
      <c r="I1" s="2" t="s">
        <v>8</v>
      </c>
      <c r="J1" s="2" t="s">
        <v>9</v>
      </c>
      <c r="K1" s="2" t="s">
        <v>10</v>
      </c>
      <c r="L1" s="2" t="s">
        <v>11</v>
      </c>
    </row>
    <row r="2" spans="1:12">
      <c r="A2" s="1">
        <v>43480</v>
      </c>
      <c r="I2">
        <v>2019</v>
      </c>
      <c r="J2" t="s">
        <v>12</v>
      </c>
      <c r="K2" t="s">
        <v>24</v>
      </c>
      <c r="L2">
        <v>1</v>
      </c>
    </row>
    <row r="3" spans="1:12">
      <c r="A3" s="1">
        <v>43487</v>
      </c>
      <c r="I3">
        <v>2019</v>
      </c>
      <c r="J3" t="s">
        <v>12</v>
      </c>
      <c r="K3" t="s">
        <v>24</v>
      </c>
      <c r="L3">
        <v>1</v>
      </c>
    </row>
    <row r="4" spans="1:12">
      <c r="A4" s="1">
        <v>43496</v>
      </c>
      <c r="I4">
        <v>2019</v>
      </c>
      <c r="J4" t="s">
        <v>12</v>
      </c>
      <c r="K4" t="s">
        <v>25</v>
      </c>
      <c r="L4">
        <v>1</v>
      </c>
    </row>
    <row r="5" spans="1:12">
      <c r="A5" s="1">
        <v>43526</v>
      </c>
      <c r="B5">
        <v>1</v>
      </c>
      <c r="G5">
        <v>1</v>
      </c>
      <c r="I5">
        <v>2019</v>
      </c>
      <c r="J5" t="s">
        <v>13</v>
      </c>
      <c r="K5" t="s">
        <v>26</v>
      </c>
      <c r="L5">
        <v>3</v>
      </c>
    </row>
    <row r="6" spans="1:12">
      <c r="A6" s="1">
        <v>43535</v>
      </c>
      <c r="H6">
        <v>1</v>
      </c>
      <c r="I6">
        <v>2019</v>
      </c>
      <c r="J6" t="s">
        <v>13</v>
      </c>
      <c r="K6" t="s">
        <v>27</v>
      </c>
      <c r="L6">
        <v>3</v>
      </c>
    </row>
    <row r="7" spans="1:12">
      <c r="A7" s="1">
        <v>43545</v>
      </c>
      <c r="B7">
        <v>43</v>
      </c>
      <c r="C7">
        <v>41</v>
      </c>
      <c r="D7">
        <v>1</v>
      </c>
      <c r="G7">
        <v>1</v>
      </c>
      <c r="I7">
        <v>2019</v>
      </c>
      <c r="J7" t="s">
        <v>13</v>
      </c>
      <c r="K7" t="s">
        <v>25</v>
      </c>
      <c r="L7">
        <v>3</v>
      </c>
    </row>
    <row r="8" spans="1:12">
      <c r="A8" s="1">
        <v>43563</v>
      </c>
      <c r="B8">
        <v>1</v>
      </c>
      <c r="G8">
        <v>1</v>
      </c>
      <c r="H8">
        <v>1</v>
      </c>
      <c r="I8">
        <v>2019</v>
      </c>
      <c r="J8" t="s">
        <v>14</v>
      </c>
      <c r="K8" t="s">
        <v>27</v>
      </c>
      <c r="L8">
        <v>4</v>
      </c>
    </row>
    <row r="9" spans="1:12">
      <c r="A9" s="1">
        <v>43572</v>
      </c>
      <c r="H9">
        <v>1</v>
      </c>
      <c r="I9">
        <v>2019</v>
      </c>
      <c r="J9" t="s">
        <v>14</v>
      </c>
      <c r="K9" t="s">
        <v>28</v>
      </c>
      <c r="L9">
        <v>4</v>
      </c>
    </row>
    <row r="10" spans="1:12">
      <c r="A10" s="1">
        <v>43590</v>
      </c>
      <c r="H10">
        <v>1</v>
      </c>
      <c r="I10">
        <v>2019</v>
      </c>
      <c r="J10" t="s">
        <v>15</v>
      </c>
      <c r="K10" t="s">
        <v>29</v>
      </c>
      <c r="L10">
        <v>5</v>
      </c>
    </row>
    <row r="11" spans="1:12">
      <c r="A11" s="1">
        <v>43594</v>
      </c>
      <c r="B11">
        <v>4</v>
      </c>
      <c r="C11">
        <v>3</v>
      </c>
      <c r="D11">
        <v>1</v>
      </c>
      <c r="G11">
        <v>1</v>
      </c>
      <c r="I11">
        <v>2019</v>
      </c>
      <c r="J11" t="s">
        <v>15</v>
      </c>
      <c r="K11" t="s">
        <v>25</v>
      </c>
      <c r="L11">
        <v>5</v>
      </c>
    </row>
    <row r="12" spans="1:12">
      <c r="A12" s="1">
        <v>43595</v>
      </c>
      <c r="B12">
        <v>12</v>
      </c>
      <c r="C12">
        <v>12</v>
      </c>
      <c r="D12">
        <v>1</v>
      </c>
      <c r="G12">
        <v>1</v>
      </c>
      <c r="I12">
        <v>2019</v>
      </c>
      <c r="J12" t="s">
        <v>15</v>
      </c>
      <c r="K12" t="s">
        <v>30</v>
      </c>
      <c r="L12">
        <v>5</v>
      </c>
    </row>
    <row r="13" spans="1:12">
      <c r="A13" s="1">
        <v>43604</v>
      </c>
      <c r="B13">
        <v>1</v>
      </c>
      <c r="G13">
        <v>1</v>
      </c>
      <c r="I13">
        <v>2019</v>
      </c>
      <c r="J13" t="s">
        <v>15</v>
      </c>
      <c r="K13" t="s">
        <v>29</v>
      </c>
      <c r="L13">
        <v>5</v>
      </c>
    </row>
    <row r="14" spans="1:12">
      <c r="A14" s="1">
        <v>43617</v>
      </c>
      <c r="B14">
        <v>2</v>
      </c>
      <c r="C14">
        <v>1</v>
      </c>
      <c r="D14">
        <v>1</v>
      </c>
      <c r="G14">
        <v>1</v>
      </c>
      <c r="I14">
        <v>2019</v>
      </c>
      <c r="J14" t="s">
        <v>16</v>
      </c>
      <c r="K14" t="s">
        <v>26</v>
      </c>
      <c r="L14">
        <v>6</v>
      </c>
    </row>
    <row r="15" spans="1:12">
      <c r="A15" s="1">
        <v>43620</v>
      </c>
      <c r="B15">
        <v>1</v>
      </c>
      <c r="G15">
        <v>1</v>
      </c>
      <c r="I15">
        <v>2019</v>
      </c>
      <c r="J15" t="s">
        <v>16</v>
      </c>
      <c r="K15" t="s">
        <v>24</v>
      </c>
      <c r="L15">
        <v>6</v>
      </c>
    </row>
    <row r="16" spans="1:12">
      <c r="A16" s="1">
        <v>43624</v>
      </c>
      <c r="H16">
        <v>1</v>
      </c>
      <c r="I16">
        <v>2019</v>
      </c>
      <c r="J16" t="s">
        <v>16</v>
      </c>
      <c r="K16" t="s">
        <v>26</v>
      </c>
      <c r="L16">
        <v>6</v>
      </c>
    </row>
    <row r="17" spans="1:12">
      <c r="A17" s="1">
        <v>43625</v>
      </c>
      <c r="B17">
        <v>6</v>
      </c>
      <c r="C17">
        <v>4</v>
      </c>
      <c r="D17">
        <v>1</v>
      </c>
      <c r="G17">
        <v>1</v>
      </c>
      <c r="I17">
        <v>2019</v>
      </c>
      <c r="J17" t="s">
        <v>16</v>
      </c>
      <c r="K17" t="s">
        <v>29</v>
      </c>
      <c r="L17">
        <v>6</v>
      </c>
    </row>
    <row r="18" spans="1:12">
      <c r="A18" s="1">
        <v>43644</v>
      </c>
      <c r="B18">
        <v>3</v>
      </c>
      <c r="C18">
        <v>2</v>
      </c>
      <c r="D18">
        <v>1</v>
      </c>
      <c r="G18">
        <v>1</v>
      </c>
      <c r="I18">
        <v>2019</v>
      </c>
      <c r="J18" t="s">
        <v>16</v>
      </c>
      <c r="K18" t="s">
        <v>30</v>
      </c>
      <c r="L18">
        <v>6</v>
      </c>
    </row>
    <row r="19" spans="1:12">
      <c r="A19" s="1">
        <v>43647</v>
      </c>
      <c r="B19">
        <v>7</v>
      </c>
      <c r="C19">
        <v>5</v>
      </c>
      <c r="D19">
        <v>1</v>
      </c>
      <c r="G19">
        <v>1</v>
      </c>
      <c r="I19">
        <v>2019</v>
      </c>
      <c r="J19" t="s">
        <v>17</v>
      </c>
      <c r="K19" t="s">
        <v>27</v>
      </c>
      <c r="L19">
        <v>7</v>
      </c>
    </row>
    <row r="20" spans="1:12">
      <c r="A20" s="1">
        <v>43650</v>
      </c>
      <c r="B20">
        <v>1</v>
      </c>
      <c r="G20">
        <v>1</v>
      </c>
      <c r="I20">
        <v>2019</v>
      </c>
      <c r="J20" t="s">
        <v>17</v>
      </c>
      <c r="K20" t="s">
        <v>25</v>
      </c>
      <c r="L20">
        <v>7</v>
      </c>
    </row>
    <row r="21" spans="1:12">
      <c r="A21" s="1">
        <v>43661</v>
      </c>
      <c r="B21">
        <v>12</v>
      </c>
      <c r="C21">
        <v>9</v>
      </c>
      <c r="D21">
        <v>2</v>
      </c>
      <c r="G21">
        <v>2</v>
      </c>
      <c r="I21">
        <v>2019</v>
      </c>
      <c r="J21" t="s">
        <v>17</v>
      </c>
      <c r="K21" t="s">
        <v>27</v>
      </c>
      <c r="L21">
        <v>7</v>
      </c>
    </row>
    <row r="22" spans="1:12">
      <c r="A22" s="1">
        <v>43662</v>
      </c>
      <c r="B22">
        <v>1</v>
      </c>
      <c r="G22">
        <v>1</v>
      </c>
      <c r="I22">
        <v>2019</v>
      </c>
      <c r="J22" t="s">
        <v>17</v>
      </c>
      <c r="K22" t="s">
        <v>24</v>
      </c>
      <c r="L22">
        <v>7</v>
      </c>
    </row>
    <row r="23" spans="1:12">
      <c r="A23" s="1">
        <v>43669</v>
      </c>
      <c r="B23">
        <v>40</v>
      </c>
      <c r="C23">
        <v>38</v>
      </c>
      <c r="D23">
        <v>1</v>
      </c>
      <c r="G23">
        <v>1</v>
      </c>
      <c r="I23">
        <v>2019</v>
      </c>
      <c r="J23" t="s">
        <v>17</v>
      </c>
      <c r="K23" t="s">
        <v>24</v>
      </c>
      <c r="L23">
        <v>7</v>
      </c>
    </row>
    <row r="24" spans="1:12">
      <c r="A24" s="1">
        <v>43700</v>
      </c>
      <c r="H24">
        <v>1</v>
      </c>
      <c r="I24">
        <v>2019</v>
      </c>
      <c r="J24" t="s">
        <v>18</v>
      </c>
      <c r="K24" t="s">
        <v>30</v>
      </c>
      <c r="L24">
        <v>8</v>
      </c>
    </row>
    <row r="25" spans="1:12">
      <c r="A25" s="1">
        <v>43714</v>
      </c>
      <c r="B25">
        <v>7</v>
      </c>
      <c r="C25">
        <v>2</v>
      </c>
      <c r="D25">
        <v>1</v>
      </c>
      <c r="G25">
        <v>1</v>
      </c>
      <c r="I25">
        <v>2019</v>
      </c>
      <c r="J25" t="s">
        <v>19</v>
      </c>
      <c r="K25" t="s">
        <v>30</v>
      </c>
      <c r="L25">
        <v>9</v>
      </c>
    </row>
    <row r="26" spans="1:12">
      <c r="A26" s="1">
        <v>43722</v>
      </c>
      <c r="B26">
        <v>1</v>
      </c>
      <c r="G26">
        <v>1</v>
      </c>
      <c r="I26">
        <v>2019</v>
      </c>
      <c r="J26" t="s">
        <v>19</v>
      </c>
      <c r="K26" t="s">
        <v>26</v>
      </c>
      <c r="L26">
        <v>9</v>
      </c>
    </row>
    <row r="27" spans="1:12">
      <c r="A27" s="1">
        <v>43729</v>
      </c>
      <c r="B27">
        <v>4</v>
      </c>
      <c r="C27">
        <v>2</v>
      </c>
      <c r="D27">
        <v>1</v>
      </c>
      <c r="G27">
        <v>1</v>
      </c>
      <c r="I27">
        <v>2019</v>
      </c>
      <c r="J27" t="s">
        <v>19</v>
      </c>
      <c r="K27" t="s">
        <v>26</v>
      </c>
      <c r="L27">
        <v>9</v>
      </c>
    </row>
    <row r="28" spans="1:12">
      <c r="A28" s="1">
        <v>43730</v>
      </c>
      <c r="B28">
        <v>1</v>
      </c>
      <c r="G28">
        <v>1</v>
      </c>
      <c r="I28">
        <v>2019</v>
      </c>
      <c r="J28" t="s">
        <v>19</v>
      </c>
      <c r="K28" t="s">
        <v>29</v>
      </c>
      <c r="L28">
        <v>9</v>
      </c>
    </row>
    <row r="29" spans="1:12">
      <c r="A29" s="1">
        <v>43735</v>
      </c>
      <c r="B29">
        <v>1</v>
      </c>
      <c r="C29">
        <v>1</v>
      </c>
      <c r="D29">
        <v>1</v>
      </c>
      <c r="G29">
        <v>1</v>
      </c>
      <c r="I29">
        <v>2019</v>
      </c>
      <c r="J29" t="s">
        <v>19</v>
      </c>
      <c r="K29" t="s">
        <v>30</v>
      </c>
      <c r="L29">
        <v>9</v>
      </c>
    </row>
    <row r="30" spans="1:12">
      <c r="A30" s="1">
        <v>43736</v>
      </c>
      <c r="B30">
        <v>8</v>
      </c>
      <c r="C30">
        <v>1</v>
      </c>
      <c r="D30">
        <v>1</v>
      </c>
      <c r="G30">
        <v>1</v>
      </c>
      <c r="I30">
        <v>2019</v>
      </c>
      <c r="J30" t="s">
        <v>19</v>
      </c>
      <c r="K30" t="s">
        <v>26</v>
      </c>
      <c r="L30">
        <v>9</v>
      </c>
    </row>
    <row r="31" spans="1:12">
      <c r="A31" s="1">
        <v>43738</v>
      </c>
      <c r="B31">
        <v>1</v>
      </c>
      <c r="G31">
        <v>1</v>
      </c>
      <c r="I31">
        <v>2019</v>
      </c>
      <c r="J31" t="s">
        <v>19</v>
      </c>
      <c r="K31" t="s">
        <v>27</v>
      </c>
      <c r="L31">
        <v>9</v>
      </c>
    </row>
    <row r="32" spans="1:12">
      <c r="A32" s="1">
        <v>43741</v>
      </c>
      <c r="H32">
        <v>1</v>
      </c>
      <c r="I32">
        <v>2019</v>
      </c>
      <c r="J32" t="s">
        <v>20</v>
      </c>
      <c r="K32" t="s">
        <v>25</v>
      </c>
      <c r="L32">
        <v>10</v>
      </c>
    </row>
    <row r="33" spans="1:12">
      <c r="A33" s="1">
        <v>43747</v>
      </c>
      <c r="H33">
        <v>1</v>
      </c>
      <c r="I33">
        <v>2019</v>
      </c>
      <c r="J33" t="s">
        <v>20</v>
      </c>
      <c r="K33" t="s">
        <v>28</v>
      </c>
      <c r="L33">
        <v>10</v>
      </c>
    </row>
    <row r="34" spans="1:12">
      <c r="A34" s="1">
        <v>43762</v>
      </c>
      <c r="B34">
        <v>2</v>
      </c>
      <c r="C34">
        <v>2</v>
      </c>
      <c r="D34">
        <v>1</v>
      </c>
      <c r="G34">
        <v>1</v>
      </c>
      <c r="I34">
        <v>2019</v>
      </c>
      <c r="J34" t="s">
        <v>20</v>
      </c>
      <c r="K34" t="s">
        <v>25</v>
      </c>
      <c r="L34">
        <v>10</v>
      </c>
    </row>
    <row r="35" spans="1:12">
      <c r="A35" s="1">
        <v>43770</v>
      </c>
      <c r="B35">
        <v>2</v>
      </c>
      <c r="C35">
        <v>1</v>
      </c>
      <c r="D35">
        <v>1</v>
      </c>
      <c r="G35">
        <v>1</v>
      </c>
      <c r="I35">
        <v>2019</v>
      </c>
      <c r="J35" t="s">
        <v>21</v>
      </c>
      <c r="K35" t="s">
        <v>30</v>
      </c>
      <c r="L35">
        <v>11</v>
      </c>
    </row>
    <row r="36" spans="1:12">
      <c r="A36" s="1">
        <v>43774</v>
      </c>
      <c r="B36">
        <v>39</v>
      </c>
      <c r="C36">
        <v>29</v>
      </c>
      <c r="D36">
        <v>1</v>
      </c>
      <c r="G36">
        <v>1</v>
      </c>
      <c r="I36">
        <v>2019</v>
      </c>
      <c r="J36" t="s">
        <v>21</v>
      </c>
      <c r="K36" t="s">
        <v>24</v>
      </c>
      <c r="L36">
        <v>11</v>
      </c>
    </row>
    <row r="37" spans="1:12">
      <c r="A37" s="1">
        <v>43776</v>
      </c>
      <c r="B37">
        <v>15</v>
      </c>
      <c r="C37">
        <v>3</v>
      </c>
      <c r="D37">
        <v>1</v>
      </c>
      <c r="G37">
        <v>1</v>
      </c>
      <c r="H37">
        <v>1</v>
      </c>
      <c r="I37">
        <v>2019</v>
      </c>
      <c r="J37" t="s">
        <v>21</v>
      </c>
      <c r="K37" t="s">
        <v>25</v>
      </c>
      <c r="L37">
        <v>11</v>
      </c>
    </row>
    <row r="38" spans="1:12">
      <c r="A38" s="1">
        <v>43780</v>
      </c>
      <c r="B38">
        <v>13</v>
      </c>
      <c r="C38">
        <v>11</v>
      </c>
      <c r="D38">
        <v>2</v>
      </c>
      <c r="G38">
        <v>2</v>
      </c>
      <c r="I38">
        <v>2019</v>
      </c>
      <c r="J38" t="s">
        <v>21</v>
      </c>
      <c r="K38" t="s">
        <v>27</v>
      </c>
      <c r="L38">
        <v>11</v>
      </c>
    </row>
    <row r="39" spans="1:12">
      <c r="A39" s="1">
        <v>43788</v>
      </c>
      <c r="B39">
        <v>4</v>
      </c>
      <c r="C39">
        <v>4</v>
      </c>
      <c r="D39">
        <v>1</v>
      </c>
      <c r="G39">
        <v>1</v>
      </c>
      <c r="I39">
        <v>2019</v>
      </c>
      <c r="J39" t="s">
        <v>21</v>
      </c>
      <c r="K39" t="s">
        <v>24</v>
      </c>
      <c r="L39">
        <v>11</v>
      </c>
    </row>
    <row r="40" spans="1:12">
      <c r="A40" s="1">
        <v>43793</v>
      </c>
      <c r="B40">
        <v>88</v>
      </c>
      <c r="C40">
        <v>87</v>
      </c>
      <c r="D40">
        <v>1</v>
      </c>
      <c r="G40">
        <v>1</v>
      </c>
      <c r="I40">
        <v>2019</v>
      </c>
      <c r="J40" t="s">
        <v>21</v>
      </c>
      <c r="K40" t="s">
        <v>29</v>
      </c>
      <c r="L40">
        <v>11</v>
      </c>
    </row>
    <row r="41" spans="1:12">
      <c r="A41" s="1">
        <v>43796</v>
      </c>
      <c r="B41">
        <v>2</v>
      </c>
      <c r="G41">
        <v>1</v>
      </c>
      <c r="I41">
        <v>2019</v>
      </c>
      <c r="J41" t="s">
        <v>21</v>
      </c>
      <c r="K41" t="s">
        <v>28</v>
      </c>
      <c r="L41">
        <v>11</v>
      </c>
    </row>
    <row r="42" spans="1:12">
      <c r="A42" s="1">
        <v>43797</v>
      </c>
      <c r="B42">
        <v>3</v>
      </c>
      <c r="C42">
        <v>1</v>
      </c>
      <c r="D42">
        <v>1</v>
      </c>
      <c r="G42">
        <v>1</v>
      </c>
      <c r="I42">
        <v>2019</v>
      </c>
      <c r="J42" t="s">
        <v>21</v>
      </c>
      <c r="K42" t="s">
        <v>25</v>
      </c>
      <c r="L42">
        <v>11</v>
      </c>
    </row>
    <row r="43" spans="1:12">
      <c r="A43" s="1">
        <v>43801</v>
      </c>
      <c r="B43">
        <v>14</v>
      </c>
      <c r="C43">
        <v>10</v>
      </c>
      <c r="D43">
        <v>2</v>
      </c>
      <c r="G43">
        <v>2</v>
      </c>
      <c r="I43">
        <v>2019</v>
      </c>
      <c r="J43" t="s">
        <v>22</v>
      </c>
      <c r="K43" t="s">
        <v>27</v>
      </c>
      <c r="L43">
        <v>12</v>
      </c>
    </row>
    <row r="44" spans="1:12">
      <c r="A44" s="1">
        <v>43802</v>
      </c>
      <c r="B44">
        <v>6</v>
      </c>
      <c r="C44">
        <v>5</v>
      </c>
      <c r="D44">
        <v>1</v>
      </c>
      <c r="G44">
        <v>1</v>
      </c>
      <c r="I44">
        <v>2019</v>
      </c>
      <c r="J44" t="s">
        <v>22</v>
      </c>
      <c r="K44" t="s">
        <v>24</v>
      </c>
      <c r="L44">
        <v>12</v>
      </c>
    </row>
    <row r="45" spans="1:12">
      <c r="A45" s="1">
        <v>43807</v>
      </c>
      <c r="B45">
        <v>1</v>
      </c>
      <c r="C45">
        <v>1</v>
      </c>
      <c r="D45">
        <v>1</v>
      </c>
      <c r="G45">
        <v>1</v>
      </c>
      <c r="I45">
        <v>2019</v>
      </c>
      <c r="J45" t="s">
        <v>22</v>
      </c>
      <c r="K45" t="s">
        <v>29</v>
      </c>
      <c r="L45">
        <v>12</v>
      </c>
    </row>
    <row r="46" spans="1:12">
      <c r="A46" s="1">
        <v>43820</v>
      </c>
      <c r="B46">
        <v>1</v>
      </c>
      <c r="G46">
        <v>1</v>
      </c>
      <c r="I46">
        <v>2019</v>
      </c>
      <c r="J46" t="s">
        <v>22</v>
      </c>
      <c r="K46" t="s">
        <v>26</v>
      </c>
      <c r="L46">
        <v>12</v>
      </c>
    </row>
    <row r="47" spans="1:12">
      <c r="A47" s="1">
        <v>43833</v>
      </c>
      <c r="B47">
        <v>1</v>
      </c>
      <c r="G47">
        <v>1</v>
      </c>
      <c r="I47">
        <v>2020</v>
      </c>
      <c r="J47" t="s">
        <v>12</v>
      </c>
      <c r="K47" t="s">
        <v>30</v>
      </c>
      <c r="L47">
        <v>1</v>
      </c>
    </row>
    <row r="48" spans="1:12">
      <c r="A48" s="1">
        <v>43836</v>
      </c>
      <c r="B48">
        <v>1</v>
      </c>
      <c r="C48">
        <v>1</v>
      </c>
      <c r="D48">
        <v>1</v>
      </c>
      <c r="G48">
        <v>1</v>
      </c>
      <c r="I48">
        <v>2020</v>
      </c>
      <c r="J48" t="s">
        <v>12</v>
      </c>
      <c r="K48" t="s">
        <v>27</v>
      </c>
      <c r="L48">
        <v>1</v>
      </c>
    </row>
    <row r="49" spans="1:12">
      <c r="A49" s="1">
        <v>43847</v>
      </c>
      <c r="B49">
        <v>1</v>
      </c>
      <c r="C49">
        <v>1</v>
      </c>
      <c r="D49">
        <v>1</v>
      </c>
      <c r="G49">
        <v>1</v>
      </c>
      <c r="I49">
        <v>2020</v>
      </c>
      <c r="J49" t="s">
        <v>12</v>
      </c>
      <c r="K49" t="s">
        <v>30</v>
      </c>
      <c r="L49">
        <v>1</v>
      </c>
    </row>
    <row r="50" spans="1:12">
      <c r="A50" s="1">
        <v>43855</v>
      </c>
      <c r="B50">
        <v>2</v>
      </c>
      <c r="C50">
        <v>2</v>
      </c>
      <c r="D50">
        <v>1</v>
      </c>
      <c r="G50">
        <v>1</v>
      </c>
      <c r="I50">
        <v>2020</v>
      </c>
      <c r="J50" t="s">
        <v>12</v>
      </c>
      <c r="K50" t="s">
        <v>26</v>
      </c>
      <c r="L50">
        <v>1</v>
      </c>
    </row>
    <row r="51" spans="1:12">
      <c r="A51" s="1">
        <v>43859</v>
      </c>
      <c r="B51">
        <v>1</v>
      </c>
      <c r="C51">
        <v>1</v>
      </c>
      <c r="D51">
        <v>1</v>
      </c>
      <c r="G51">
        <v>1</v>
      </c>
      <c r="I51">
        <v>2020</v>
      </c>
      <c r="J51" t="s">
        <v>12</v>
      </c>
      <c r="K51" t="s">
        <v>28</v>
      </c>
      <c r="L51">
        <v>1</v>
      </c>
    </row>
    <row r="52" spans="1:12">
      <c r="A52" s="1">
        <v>43863</v>
      </c>
      <c r="B52">
        <v>2</v>
      </c>
      <c r="C52">
        <v>2</v>
      </c>
      <c r="D52">
        <v>1</v>
      </c>
      <c r="G52">
        <v>1</v>
      </c>
      <c r="I52">
        <v>2020</v>
      </c>
      <c r="J52" t="s">
        <v>23</v>
      </c>
      <c r="K52" t="s">
        <v>29</v>
      </c>
      <c r="L52">
        <v>2</v>
      </c>
    </row>
    <row r="53" spans="1:12">
      <c r="A53" s="1">
        <v>43869</v>
      </c>
      <c r="B53">
        <v>47</v>
      </c>
      <c r="C53">
        <v>43</v>
      </c>
      <c r="D53">
        <v>41</v>
      </c>
      <c r="G53">
        <v>41</v>
      </c>
      <c r="H53">
        <v>1</v>
      </c>
      <c r="I53">
        <v>2020</v>
      </c>
      <c r="J53" t="s">
        <v>23</v>
      </c>
      <c r="K53" t="s">
        <v>26</v>
      </c>
      <c r="L53">
        <v>2</v>
      </c>
    </row>
    <row r="54" spans="1:12">
      <c r="A54" s="1">
        <v>43870</v>
      </c>
      <c r="B54">
        <v>289</v>
      </c>
      <c r="C54">
        <v>279</v>
      </c>
      <c r="D54">
        <v>245</v>
      </c>
      <c r="G54">
        <v>245</v>
      </c>
      <c r="H54">
        <v>21</v>
      </c>
      <c r="I54">
        <v>2020</v>
      </c>
      <c r="J54" t="s">
        <v>23</v>
      </c>
      <c r="K54" t="s">
        <v>29</v>
      </c>
      <c r="L54">
        <v>2</v>
      </c>
    </row>
    <row r="55" spans="1:12">
      <c r="A55" s="1">
        <v>43871</v>
      </c>
      <c r="B55">
        <v>24</v>
      </c>
      <c r="C55">
        <v>24</v>
      </c>
      <c r="D55">
        <v>24</v>
      </c>
      <c r="G55">
        <v>24</v>
      </c>
      <c r="H55">
        <v>1</v>
      </c>
      <c r="I55">
        <v>2020</v>
      </c>
      <c r="J55" t="s">
        <v>23</v>
      </c>
      <c r="K55" t="s">
        <v>27</v>
      </c>
      <c r="L55">
        <v>2</v>
      </c>
    </row>
    <row r="56" spans="1:12">
      <c r="A56" s="1">
        <v>43872</v>
      </c>
      <c r="B56">
        <v>14</v>
      </c>
      <c r="C56">
        <v>13</v>
      </c>
      <c r="D56">
        <v>13</v>
      </c>
      <c r="G56">
        <v>14</v>
      </c>
      <c r="I56">
        <v>2020</v>
      </c>
      <c r="J56" t="s">
        <v>23</v>
      </c>
      <c r="K56" t="s">
        <v>24</v>
      </c>
      <c r="L56">
        <v>2</v>
      </c>
    </row>
    <row r="57" spans="1:12">
      <c r="A57" s="1">
        <v>43873</v>
      </c>
      <c r="B57">
        <v>48</v>
      </c>
      <c r="C57">
        <v>44</v>
      </c>
      <c r="D57">
        <v>43</v>
      </c>
      <c r="G57">
        <v>44</v>
      </c>
      <c r="H57">
        <v>2</v>
      </c>
      <c r="I57">
        <v>2020</v>
      </c>
      <c r="J57" t="s">
        <v>23</v>
      </c>
      <c r="K57" t="s">
        <v>28</v>
      </c>
      <c r="L57">
        <v>2</v>
      </c>
    </row>
    <row r="58" spans="1:12">
      <c r="A58" s="1">
        <v>43874</v>
      </c>
      <c r="B58">
        <v>3</v>
      </c>
      <c r="C58">
        <v>3</v>
      </c>
      <c r="D58">
        <v>3</v>
      </c>
      <c r="G58">
        <v>3</v>
      </c>
      <c r="I58">
        <v>2020</v>
      </c>
      <c r="J58" t="s">
        <v>23</v>
      </c>
      <c r="K58" t="s">
        <v>25</v>
      </c>
      <c r="L58">
        <v>2</v>
      </c>
    </row>
    <row r="59" spans="1:12">
      <c r="A59" s="1">
        <v>43876</v>
      </c>
      <c r="B59">
        <v>106</v>
      </c>
      <c r="C59">
        <v>103</v>
      </c>
      <c r="D59">
        <v>100</v>
      </c>
      <c r="G59">
        <v>100</v>
      </c>
      <c r="H59">
        <v>2</v>
      </c>
      <c r="I59">
        <v>2020</v>
      </c>
      <c r="J59" t="s">
        <v>23</v>
      </c>
      <c r="K59" t="s">
        <v>26</v>
      </c>
      <c r="L59">
        <v>2</v>
      </c>
    </row>
    <row r="60" spans="1:12">
      <c r="A60" s="1">
        <v>43877</v>
      </c>
      <c r="B60">
        <v>167</v>
      </c>
      <c r="C60">
        <v>165</v>
      </c>
      <c r="D60">
        <v>142</v>
      </c>
      <c r="G60">
        <v>142</v>
      </c>
      <c r="H60">
        <v>8</v>
      </c>
      <c r="I60">
        <v>2020</v>
      </c>
      <c r="J60" t="s">
        <v>23</v>
      </c>
      <c r="K60" t="s">
        <v>29</v>
      </c>
      <c r="L60">
        <v>2</v>
      </c>
    </row>
    <row r="61" spans="1:12">
      <c r="A61" s="1">
        <v>43878</v>
      </c>
      <c r="B61">
        <v>73</v>
      </c>
      <c r="C61">
        <v>73</v>
      </c>
      <c r="D61">
        <v>73</v>
      </c>
      <c r="G61">
        <v>73</v>
      </c>
      <c r="H61">
        <v>1</v>
      </c>
      <c r="I61">
        <v>2020</v>
      </c>
      <c r="J61" t="s">
        <v>23</v>
      </c>
      <c r="K61" t="s">
        <v>27</v>
      </c>
      <c r="L61">
        <v>2</v>
      </c>
    </row>
    <row r="62" spans="1:12">
      <c r="A62" s="1">
        <v>43879</v>
      </c>
      <c r="B62">
        <v>17</v>
      </c>
      <c r="C62">
        <v>17</v>
      </c>
      <c r="D62">
        <v>15</v>
      </c>
      <c r="G62">
        <v>15</v>
      </c>
      <c r="I62">
        <v>2020</v>
      </c>
      <c r="J62" t="s">
        <v>23</v>
      </c>
      <c r="K62" t="s">
        <v>24</v>
      </c>
      <c r="L62">
        <v>2</v>
      </c>
    </row>
    <row r="63" spans="1:12">
      <c r="A63" s="1">
        <v>43880</v>
      </c>
      <c r="B63">
        <v>16</v>
      </c>
      <c r="C63">
        <v>15</v>
      </c>
      <c r="D63">
        <v>9</v>
      </c>
      <c r="G63">
        <v>9</v>
      </c>
      <c r="I63">
        <v>2020</v>
      </c>
      <c r="J63" t="s">
        <v>23</v>
      </c>
      <c r="K63" t="s">
        <v>28</v>
      </c>
      <c r="L63">
        <v>2</v>
      </c>
    </row>
    <row r="64" spans="1:12">
      <c r="A64" s="1">
        <v>43881</v>
      </c>
      <c r="B64">
        <v>39</v>
      </c>
      <c r="C64">
        <v>36</v>
      </c>
      <c r="D64">
        <v>36</v>
      </c>
      <c r="G64">
        <v>36</v>
      </c>
      <c r="H64">
        <v>1</v>
      </c>
      <c r="I64">
        <v>2020</v>
      </c>
      <c r="J64" t="s">
        <v>23</v>
      </c>
      <c r="K64" t="s">
        <v>25</v>
      </c>
      <c r="L64">
        <v>2</v>
      </c>
    </row>
    <row r="65" spans="1:12">
      <c r="A65" s="1">
        <v>43882</v>
      </c>
      <c r="B65">
        <v>12</v>
      </c>
      <c r="C65">
        <v>11</v>
      </c>
      <c r="D65">
        <v>9</v>
      </c>
      <c r="G65">
        <v>10</v>
      </c>
      <c r="I65">
        <v>2020</v>
      </c>
      <c r="J65" t="s">
        <v>23</v>
      </c>
      <c r="K65" t="s">
        <v>30</v>
      </c>
      <c r="L65">
        <v>2</v>
      </c>
    </row>
    <row r="66" spans="1:12">
      <c r="A66" s="1">
        <v>43883</v>
      </c>
      <c r="B66">
        <v>6</v>
      </c>
      <c r="C66">
        <v>6</v>
      </c>
      <c r="D66">
        <v>2</v>
      </c>
      <c r="G66">
        <v>2</v>
      </c>
      <c r="I66">
        <v>2020</v>
      </c>
      <c r="J66" t="s">
        <v>23</v>
      </c>
      <c r="K66" t="s">
        <v>26</v>
      </c>
      <c r="L66">
        <v>2</v>
      </c>
    </row>
    <row r="67" spans="1:12">
      <c r="A67" s="1">
        <v>43884</v>
      </c>
      <c r="B67">
        <v>52</v>
      </c>
      <c r="C67">
        <v>45</v>
      </c>
      <c r="D67">
        <v>43</v>
      </c>
      <c r="G67">
        <v>43</v>
      </c>
      <c r="H67">
        <v>2</v>
      </c>
      <c r="I67">
        <v>2020</v>
      </c>
      <c r="J67" t="s">
        <v>23</v>
      </c>
      <c r="K67" t="s">
        <v>29</v>
      </c>
      <c r="L67">
        <v>2</v>
      </c>
    </row>
    <row r="68" spans="1:12">
      <c r="A68" s="1">
        <v>43885</v>
      </c>
      <c r="B68">
        <v>29</v>
      </c>
      <c r="C68">
        <v>28</v>
      </c>
      <c r="D68">
        <v>8</v>
      </c>
      <c r="G68">
        <v>8</v>
      </c>
      <c r="H68">
        <v>1</v>
      </c>
      <c r="I68">
        <v>2020</v>
      </c>
      <c r="J68" t="s">
        <v>23</v>
      </c>
      <c r="K68" t="s">
        <v>27</v>
      </c>
      <c r="L68">
        <v>2</v>
      </c>
    </row>
    <row r="69" spans="1:12">
      <c r="A69" s="1">
        <v>43886</v>
      </c>
      <c r="B69">
        <v>127</v>
      </c>
      <c r="C69">
        <v>127</v>
      </c>
      <c r="D69">
        <v>129</v>
      </c>
      <c r="G69">
        <v>129</v>
      </c>
      <c r="H69">
        <v>9</v>
      </c>
      <c r="I69">
        <v>2020</v>
      </c>
      <c r="J69" t="s">
        <v>23</v>
      </c>
      <c r="K69" t="s">
        <v>24</v>
      </c>
      <c r="L69">
        <v>2</v>
      </c>
    </row>
    <row r="70" spans="1:12">
      <c r="A70" s="1">
        <v>43887</v>
      </c>
      <c r="B70">
        <v>47</v>
      </c>
      <c r="C70">
        <v>43</v>
      </c>
      <c r="D70">
        <v>41</v>
      </c>
      <c r="G70">
        <v>41</v>
      </c>
      <c r="H70">
        <v>1</v>
      </c>
      <c r="I70">
        <v>2020</v>
      </c>
      <c r="J70" t="s">
        <v>23</v>
      </c>
      <c r="K70" t="s">
        <v>28</v>
      </c>
      <c r="L70">
        <v>2</v>
      </c>
    </row>
    <row r="71" spans="1:12">
      <c r="A71" s="1">
        <v>43888</v>
      </c>
      <c r="B71">
        <v>394</v>
      </c>
      <c r="C71">
        <v>111</v>
      </c>
      <c r="D71">
        <v>97</v>
      </c>
      <c r="E71">
        <v>281</v>
      </c>
      <c r="F71">
        <v>247</v>
      </c>
      <c r="G71">
        <v>346</v>
      </c>
      <c r="H71">
        <v>18</v>
      </c>
      <c r="I71">
        <v>2020</v>
      </c>
      <c r="J71" t="s">
        <v>23</v>
      </c>
      <c r="K71" t="s">
        <v>25</v>
      </c>
      <c r="L71">
        <v>2</v>
      </c>
    </row>
    <row r="72" spans="1:12">
      <c r="A72" s="1">
        <v>43889</v>
      </c>
      <c r="B72">
        <v>1015</v>
      </c>
      <c r="C72">
        <v>166</v>
      </c>
      <c r="D72">
        <v>134</v>
      </c>
      <c r="E72">
        <v>845</v>
      </c>
      <c r="F72">
        <v>700</v>
      </c>
      <c r="G72">
        <v>828</v>
      </c>
      <c r="H72">
        <v>24</v>
      </c>
      <c r="I72">
        <v>2020</v>
      </c>
      <c r="J72" t="s">
        <v>23</v>
      </c>
      <c r="K72" t="s">
        <v>30</v>
      </c>
      <c r="L72">
        <v>2</v>
      </c>
    </row>
    <row r="73" spans="1:12">
      <c r="A73" s="1">
        <v>43890</v>
      </c>
      <c r="B73">
        <v>401</v>
      </c>
      <c r="C73">
        <v>181</v>
      </c>
      <c r="D73">
        <v>166</v>
      </c>
      <c r="E73">
        <v>203</v>
      </c>
      <c r="F73">
        <v>190</v>
      </c>
      <c r="G73">
        <v>355</v>
      </c>
      <c r="H73">
        <v>15</v>
      </c>
      <c r="I73">
        <v>2020</v>
      </c>
      <c r="J73" t="s">
        <v>23</v>
      </c>
      <c r="K73" t="s">
        <v>26</v>
      </c>
      <c r="L73">
        <v>2</v>
      </c>
    </row>
    <row r="74" spans="1:12">
      <c r="A74" s="1">
        <v>43891</v>
      </c>
      <c r="B74">
        <v>280</v>
      </c>
      <c r="C74">
        <v>278</v>
      </c>
      <c r="D74">
        <v>204</v>
      </c>
      <c r="G74">
        <v>204</v>
      </c>
      <c r="H74">
        <v>15</v>
      </c>
      <c r="I74">
        <v>2020</v>
      </c>
      <c r="J74" t="s">
        <v>13</v>
      </c>
      <c r="K74" t="s">
        <v>29</v>
      </c>
      <c r="L74">
        <v>3</v>
      </c>
    </row>
    <row r="75" spans="1:12">
      <c r="A75" s="1">
        <v>43892</v>
      </c>
      <c r="B75">
        <v>98</v>
      </c>
      <c r="C75">
        <v>97</v>
      </c>
      <c r="D75">
        <v>76</v>
      </c>
      <c r="G75">
        <v>77</v>
      </c>
      <c r="H75">
        <v>5</v>
      </c>
      <c r="I75">
        <v>2020</v>
      </c>
      <c r="J75" t="s">
        <v>13</v>
      </c>
      <c r="K75" t="s">
        <v>27</v>
      </c>
      <c r="L75">
        <v>3</v>
      </c>
    </row>
    <row r="76" spans="1:12">
      <c r="A76" s="1">
        <v>43893</v>
      </c>
      <c r="B76">
        <v>68</v>
      </c>
      <c r="C76">
        <v>68</v>
      </c>
      <c r="D76">
        <v>65</v>
      </c>
      <c r="G76">
        <v>65</v>
      </c>
      <c r="H76">
        <v>2</v>
      </c>
      <c r="I76">
        <v>2020</v>
      </c>
      <c r="J76" t="s">
        <v>13</v>
      </c>
      <c r="K76" t="s">
        <v>24</v>
      </c>
      <c r="L76">
        <v>3</v>
      </c>
    </row>
    <row r="77" spans="1:12">
      <c r="A77" s="1">
        <v>43894</v>
      </c>
      <c r="B77">
        <v>156</v>
      </c>
      <c r="C77">
        <v>155</v>
      </c>
      <c r="D77">
        <v>149</v>
      </c>
      <c r="G77">
        <v>150</v>
      </c>
      <c r="H77">
        <v>11</v>
      </c>
      <c r="I77">
        <v>2020</v>
      </c>
      <c r="J77" t="s">
        <v>13</v>
      </c>
      <c r="K77" t="s">
        <v>28</v>
      </c>
      <c r="L77">
        <v>3</v>
      </c>
    </row>
    <row r="78" spans="1:12">
      <c r="A78" s="1">
        <v>43895</v>
      </c>
      <c r="B78">
        <v>48</v>
      </c>
      <c r="C78">
        <v>48</v>
      </c>
      <c r="D78">
        <v>49</v>
      </c>
      <c r="G78">
        <v>49</v>
      </c>
      <c r="H78">
        <v>2</v>
      </c>
      <c r="I78">
        <v>2020</v>
      </c>
      <c r="J78" t="s">
        <v>13</v>
      </c>
      <c r="K78" t="s">
        <v>25</v>
      </c>
      <c r="L78">
        <v>3</v>
      </c>
    </row>
    <row r="79" spans="1:12">
      <c r="A79" s="1">
        <v>43896</v>
      </c>
      <c r="B79">
        <v>14</v>
      </c>
      <c r="C79">
        <v>14</v>
      </c>
      <c r="D79">
        <v>13</v>
      </c>
      <c r="G79">
        <v>13</v>
      </c>
      <c r="I79">
        <v>2020</v>
      </c>
      <c r="J79" t="s">
        <v>13</v>
      </c>
      <c r="K79" t="s">
        <v>30</v>
      </c>
      <c r="L79">
        <v>3</v>
      </c>
    </row>
    <row r="80" spans="1:12">
      <c r="A80" s="1">
        <v>43897</v>
      </c>
      <c r="B80">
        <v>77</v>
      </c>
      <c r="C80">
        <v>76</v>
      </c>
      <c r="D80">
        <v>60</v>
      </c>
      <c r="G80">
        <v>61</v>
      </c>
      <c r="H80">
        <v>3</v>
      </c>
      <c r="I80">
        <v>2020</v>
      </c>
      <c r="J80" t="s">
        <v>13</v>
      </c>
      <c r="K80" t="s">
        <v>26</v>
      </c>
      <c r="L80">
        <v>3</v>
      </c>
    </row>
    <row r="81" spans="1:12">
      <c r="A81" s="1">
        <v>43898</v>
      </c>
      <c r="B81">
        <v>148</v>
      </c>
      <c r="C81">
        <v>146</v>
      </c>
      <c r="D81">
        <v>140</v>
      </c>
      <c r="G81">
        <v>140</v>
      </c>
      <c r="H81">
        <v>11</v>
      </c>
      <c r="I81">
        <v>2020</v>
      </c>
      <c r="J81" t="s">
        <v>13</v>
      </c>
      <c r="K81" t="s">
        <v>29</v>
      </c>
      <c r="L81">
        <v>3</v>
      </c>
    </row>
    <row r="82" spans="1:12">
      <c r="A82" s="1">
        <v>43899</v>
      </c>
      <c r="B82">
        <v>23</v>
      </c>
      <c r="C82">
        <v>23</v>
      </c>
      <c r="D82">
        <v>23</v>
      </c>
      <c r="G82">
        <v>23</v>
      </c>
      <c r="I82">
        <v>2020</v>
      </c>
      <c r="J82" t="s">
        <v>13</v>
      </c>
      <c r="K82" t="s">
        <v>27</v>
      </c>
      <c r="L82">
        <v>3</v>
      </c>
    </row>
    <row r="83" spans="1:12">
      <c r="A83" s="1">
        <v>43900</v>
      </c>
      <c r="B83">
        <v>4</v>
      </c>
      <c r="C83">
        <v>4</v>
      </c>
      <c r="D83">
        <v>3</v>
      </c>
      <c r="G83">
        <v>3</v>
      </c>
      <c r="I83">
        <v>2020</v>
      </c>
      <c r="J83" t="s">
        <v>13</v>
      </c>
      <c r="K83" t="s">
        <v>24</v>
      </c>
      <c r="L83">
        <v>3</v>
      </c>
    </row>
    <row r="84" spans="1:12">
      <c r="A84" s="1">
        <v>43901</v>
      </c>
      <c r="B84">
        <v>70</v>
      </c>
      <c r="C84">
        <v>66</v>
      </c>
      <c r="D84">
        <v>60</v>
      </c>
      <c r="G84">
        <v>60</v>
      </c>
      <c r="H84">
        <v>6</v>
      </c>
      <c r="I84">
        <v>2020</v>
      </c>
      <c r="J84" t="s">
        <v>13</v>
      </c>
      <c r="K84" t="s">
        <v>28</v>
      </c>
      <c r="L84">
        <v>3</v>
      </c>
    </row>
    <row r="85" spans="1:12">
      <c r="A85" s="1">
        <v>43902</v>
      </c>
      <c r="B85">
        <v>45</v>
      </c>
      <c r="C85">
        <v>45</v>
      </c>
      <c r="D85">
        <v>42</v>
      </c>
      <c r="G85">
        <v>42</v>
      </c>
      <c r="I85">
        <v>2020</v>
      </c>
      <c r="J85" t="s">
        <v>13</v>
      </c>
      <c r="K85" t="s">
        <v>25</v>
      </c>
      <c r="L85">
        <v>3</v>
      </c>
    </row>
    <row r="86" spans="1:12">
      <c r="A86" s="1">
        <v>43903</v>
      </c>
      <c r="B86">
        <v>10</v>
      </c>
      <c r="C86">
        <v>8</v>
      </c>
      <c r="D86">
        <v>7</v>
      </c>
      <c r="G86">
        <v>8</v>
      </c>
      <c r="I86">
        <v>2020</v>
      </c>
      <c r="J86" t="s">
        <v>13</v>
      </c>
      <c r="K86" t="s">
        <v>30</v>
      </c>
      <c r="L86">
        <v>3</v>
      </c>
    </row>
    <row r="87" spans="1:12">
      <c r="A87" s="1">
        <v>43904</v>
      </c>
      <c r="B87">
        <v>177</v>
      </c>
      <c r="C87">
        <v>177</v>
      </c>
      <c r="D87">
        <v>158</v>
      </c>
      <c r="G87">
        <v>158</v>
      </c>
      <c r="H87">
        <v>6</v>
      </c>
      <c r="I87">
        <v>2020</v>
      </c>
      <c r="J87" t="s">
        <v>13</v>
      </c>
      <c r="K87" t="s">
        <v>26</v>
      </c>
      <c r="L87">
        <v>3</v>
      </c>
    </row>
    <row r="88" spans="1:12">
      <c r="A88" s="1">
        <v>43905</v>
      </c>
      <c r="B88">
        <v>41</v>
      </c>
      <c r="C88">
        <v>41</v>
      </c>
      <c r="D88">
        <v>38</v>
      </c>
      <c r="G88">
        <v>38</v>
      </c>
      <c r="H88">
        <v>2</v>
      </c>
      <c r="I88">
        <v>2020</v>
      </c>
      <c r="J88" t="s">
        <v>13</v>
      </c>
      <c r="K88" t="s">
        <v>29</v>
      </c>
      <c r="L88">
        <v>3</v>
      </c>
    </row>
    <row r="89" spans="1:12">
      <c r="A89" s="1">
        <v>43906</v>
      </c>
      <c r="B89">
        <v>9</v>
      </c>
      <c r="C89">
        <v>9</v>
      </c>
      <c r="D89">
        <v>6</v>
      </c>
      <c r="G89">
        <v>6</v>
      </c>
      <c r="I89">
        <v>2020</v>
      </c>
      <c r="J89" t="s">
        <v>13</v>
      </c>
      <c r="K89" t="s">
        <v>27</v>
      </c>
      <c r="L89">
        <v>3</v>
      </c>
    </row>
    <row r="90" spans="1:12">
      <c r="A90" s="1">
        <v>43907</v>
      </c>
      <c r="B90">
        <v>45</v>
      </c>
      <c r="C90">
        <v>45</v>
      </c>
      <c r="D90">
        <v>44</v>
      </c>
      <c r="G90">
        <v>44</v>
      </c>
      <c r="H90">
        <v>6</v>
      </c>
      <c r="I90">
        <v>2020</v>
      </c>
      <c r="J90" t="s">
        <v>13</v>
      </c>
      <c r="K90" t="s">
        <v>24</v>
      </c>
      <c r="L90">
        <v>3</v>
      </c>
    </row>
    <row r="91" spans="1:12">
      <c r="A91" s="1">
        <v>43908</v>
      </c>
      <c r="B91">
        <v>10</v>
      </c>
      <c r="C91">
        <v>10</v>
      </c>
      <c r="D91">
        <v>8</v>
      </c>
      <c r="G91">
        <v>8</v>
      </c>
      <c r="I91">
        <v>2020</v>
      </c>
      <c r="J91" t="s">
        <v>13</v>
      </c>
      <c r="K91" t="s">
        <v>28</v>
      </c>
      <c r="L91">
        <v>3</v>
      </c>
    </row>
    <row r="92" spans="1:12">
      <c r="A92" s="1">
        <v>43909</v>
      </c>
      <c r="B92">
        <v>234</v>
      </c>
      <c r="C92">
        <v>230</v>
      </c>
      <c r="D92">
        <v>157</v>
      </c>
      <c r="G92">
        <v>158</v>
      </c>
      <c r="H92">
        <v>7</v>
      </c>
      <c r="I92">
        <v>2020</v>
      </c>
      <c r="J92" t="s">
        <v>13</v>
      </c>
      <c r="K92" t="s">
        <v>25</v>
      </c>
      <c r="L92">
        <v>3</v>
      </c>
    </row>
    <row r="93" spans="1:12">
      <c r="A93" s="1">
        <v>43910</v>
      </c>
      <c r="B93">
        <v>34</v>
      </c>
      <c r="C93">
        <v>34</v>
      </c>
      <c r="D93">
        <v>29</v>
      </c>
      <c r="G93">
        <v>29</v>
      </c>
      <c r="H93">
        <v>2</v>
      </c>
      <c r="I93">
        <v>2020</v>
      </c>
      <c r="J93" t="s">
        <v>13</v>
      </c>
      <c r="K93" t="s">
        <v>30</v>
      </c>
      <c r="L93">
        <v>3</v>
      </c>
    </row>
    <row r="94" spans="1:12">
      <c r="A94" s="1">
        <v>43911</v>
      </c>
      <c r="B94">
        <v>125</v>
      </c>
      <c r="C94">
        <v>125</v>
      </c>
      <c r="D94">
        <v>93</v>
      </c>
      <c r="G94">
        <v>93</v>
      </c>
      <c r="H94">
        <v>4</v>
      </c>
      <c r="I94">
        <v>2020</v>
      </c>
      <c r="J94" t="s">
        <v>13</v>
      </c>
      <c r="K94" t="s">
        <v>26</v>
      </c>
      <c r="L94">
        <v>3</v>
      </c>
    </row>
    <row r="95" spans="1:12">
      <c r="A95" s="1">
        <v>43912</v>
      </c>
      <c r="B95">
        <v>65</v>
      </c>
      <c r="C95">
        <v>65</v>
      </c>
      <c r="D95">
        <v>55</v>
      </c>
      <c r="G95">
        <v>55</v>
      </c>
      <c r="H95">
        <v>4</v>
      </c>
      <c r="I95">
        <v>2020</v>
      </c>
      <c r="J95" t="s">
        <v>13</v>
      </c>
      <c r="K95" t="s">
        <v>29</v>
      </c>
      <c r="L95">
        <v>3</v>
      </c>
    </row>
    <row r="96" spans="1:12">
      <c r="A96" s="1">
        <v>43913</v>
      </c>
      <c r="B96">
        <v>59</v>
      </c>
      <c r="C96">
        <v>59</v>
      </c>
      <c r="D96">
        <v>14</v>
      </c>
      <c r="G96">
        <v>14</v>
      </c>
      <c r="H96">
        <v>2</v>
      </c>
      <c r="I96">
        <v>2020</v>
      </c>
      <c r="J96" t="s">
        <v>13</v>
      </c>
      <c r="K96" t="s">
        <v>27</v>
      </c>
      <c r="L96">
        <v>3</v>
      </c>
    </row>
    <row r="97" spans="1:12">
      <c r="A97" s="1">
        <v>43914</v>
      </c>
      <c r="B97">
        <v>15</v>
      </c>
      <c r="C97">
        <v>15</v>
      </c>
      <c r="D97">
        <v>8</v>
      </c>
      <c r="G97">
        <v>8</v>
      </c>
      <c r="H97">
        <v>1</v>
      </c>
      <c r="I97">
        <v>2020</v>
      </c>
      <c r="J97" t="s">
        <v>13</v>
      </c>
      <c r="K97" t="s">
        <v>24</v>
      </c>
      <c r="L97">
        <v>3</v>
      </c>
    </row>
    <row r="98" spans="1:12">
      <c r="A98" s="1">
        <v>43915</v>
      </c>
      <c r="B98">
        <v>10</v>
      </c>
      <c r="C98">
        <v>8</v>
      </c>
      <c r="D98">
        <v>7</v>
      </c>
      <c r="G98">
        <v>8</v>
      </c>
      <c r="I98">
        <v>2020</v>
      </c>
      <c r="J98" t="s">
        <v>13</v>
      </c>
      <c r="K98" t="s">
        <v>28</v>
      </c>
      <c r="L98">
        <v>3</v>
      </c>
    </row>
    <row r="99" spans="1:12">
      <c r="A99" s="1">
        <v>43916</v>
      </c>
      <c r="B99">
        <v>237</v>
      </c>
      <c r="C99">
        <v>237</v>
      </c>
      <c r="D99">
        <v>175</v>
      </c>
      <c r="G99">
        <v>175</v>
      </c>
      <c r="H99">
        <v>10</v>
      </c>
      <c r="I99">
        <v>2020</v>
      </c>
      <c r="J99" t="s">
        <v>13</v>
      </c>
      <c r="K99" t="s">
        <v>25</v>
      </c>
      <c r="L99">
        <v>3</v>
      </c>
    </row>
    <row r="100" spans="1:12">
      <c r="A100" s="1">
        <v>43917</v>
      </c>
      <c r="B100">
        <v>20</v>
      </c>
      <c r="C100">
        <v>20</v>
      </c>
      <c r="D100">
        <v>20</v>
      </c>
      <c r="G100">
        <v>20</v>
      </c>
      <c r="I100">
        <v>2020</v>
      </c>
      <c r="J100" t="s">
        <v>13</v>
      </c>
      <c r="K100" t="s">
        <v>30</v>
      </c>
      <c r="L100">
        <v>3</v>
      </c>
    </row>
    <row r="101" spans="1:12">
      <c r="A101" s="1">
        <v>43918</v>
      </c>
      <c r="B101">
        <v>129</v>
      </c>
      <c r="C101">
        <v>129</v>
      </c>
      <c r="D101">
        <v>110</v>
      </c>
      <c r="G101">
        <v>110</v>
      </c>
      <c r="H101">
        <v>4</v>
      </c>
      <c r="I101">
        <v>2020</v>
      </c>
      <c r="J101" t="s">
        <v>13</v>
      </c>
      <c r="K101" t="s">
        <v>26</v>
      </c>
      <c r="L101">
        <v>3</v>
      </c>
    </row>
    <row r="102" spans="1:12">
      <c r="A102" s="1">
        <v>43919</v>
      </c>
      <c r="B102">
        <v>213</v>
      </c>
      <c r="C102">
        <v>211</v>
      </c>
      <c r="D102">
        <v>170</v>
      </c>
      <c r="G102">
        <v>170</v>
      </c>
      <c r="H102">
        <v>9</v>
      </c>
      <c r="I102">
        <v>2020</v>
      </c>
      <c r="J102" t="s">
        <v>13</v>
      </c>
      <c r="K102" t="s">
        <v>29</v>
      </c>
      <c r="L102">
        <v>3</v>
      </c>
    </row>
    <row r="103" spans="1:12">
      <c r="A103" s="1">
        <v>43920</v>
      </c>
      <c r="B103">
        <v>50</v>
      </c>
      <c r="C103">
        <v>50</v>
      </c>
      <c r="D103">
        <v>38</v>
      </c>
      <c r="G103">
        <v>38</v>
      </c>
      <c r="H103">
        <v>2</v>
      </c>
      <c r="I103">
        <v>2020</v>
      </c>
      <c r="J103" t="s">
        <v>13</v>
      </c>
      <c r="K103" t="s">
        <v>27</v>
      </c>
      <c r="L103">
        <v>3</v>
      </c>
    </row>
    <row r="104" spans="1:12">
      <c r="A104" s="1">
        <v>43921</v>
      </c>
      <c r="B104">
        <v>9</v>
      </c>
      <c r="C104">
        <v>9</v>
      </c>
      <c r="D104">
        <v>8</v>
      </c>
      <c r="G104">
        <v>8</v>
      </c>
      <c r="H104">
        <v>1</v>
      </c>
      <c r="I104">
        <v>2020</v>
      </c>
      <c r="J104" t="s">
        <v>13</v>
      </c>
      <c r="K104" t="s">
        <v>24</v>
      </c>
      <c r="L104">
        <v>3</v>
      </c>
    </row>
    <row r="105" spans="1:12">
      <c r="A105" s="1">
        <v>43922</v>
      </c>
      <c r="B105">
        <v>16</v>
      </c>
      <c r="C105">
        <v>16</v>
      </c>
      <c r="D105">
        <v>13</v>
      </c>
      <c r="G105">
        <v>13</v>
      </c>
      <c r="I105">
        <v>2020</v>
      </c>
      <c r="J105" t="s">
        <v>14</v>
      </c>
      <c r="K105" t="s">
        <v>28</v>
      </c>
      <c r="L105">
        <v>4</v>
      </c>
    </row>
    <row r="106" spans="1:12">
      <c r="A106" s="1">
        <v>43923</v>
      </c>
      <c r="B106">
        <v>18</v>
      </c>
      <c r="C106">
        <v>18</v>
      </c>
      <c r="D106">
        <v>8</v>
      </c>
      <c r="G106">
        <v>8</v>
      </c>
      <c r="I106">
        <v>2020</v>
      </c>
      <c r="J106" t="s">
        <v>14</v>
      </c>
      <c r="K106" t="s">
        <v>25</v>
      </c>
      <c r="L106">
        <v>4</v>
      </c>
    </row>
    <row r="107" spans="1:12">
      <c r="A107" s="1">
        <v>43924</v>
      </c>
      <c r="B107">
        <v>12</v>
      </c>
      <c r="C107">
        <v>12</v>
      </c>
      <c r="D107">
        <v>2</v>
      </c>
      <c r="G107">
        <v>2</v>
      </c>
      <c r="I107">
        <v>2020</v>
      </c>
      <c r="J107" t="s">
        <v>14</v>
      </c>
      <c r="K107" t="s">
        <v>30</v>
      </c>
      <c r="L107">
        <v>4</v>
      </c>
    </row>
    <row r="108" spans="1:12">
      <c r="A108" s="1">
        <v>43925</v>
      </c>
      <c r="B108">
        <v>142</v>
      </c>
      <c r="C108">
        <v>138</v>
      </c>
      <c r="D108">
        <v>129</v>
      </c>
      <c r="G108">
        <v>129</v>
      </c>
      <c r="H108">
        <v>8</v>
      </c>
      <c r="I108">
        <v>2020</v>
      </c>
      <c r="J108" t="s">
        <v>14</v>
      </c>
      <c r="K108" t="s">
        <v>26</v>
      </c>
      <c r="L108">
        <v>4</v>
      </c>
    </row>
    <row r="109" spans="1:12">
      <c r="A109" s="1">
        <v>43926</v>
      </c>
      <c r="B109">
        <v>72</v>
      </c>
      <c r="C109">
        <v>71</v>
      </c>
      <c r="D109">
        <v>46</v>
      </c>
      <c r="G109">
        <v>46</v>
      </c>
      <c r="H109">
        <v>3</v>
      </c>
      <c r="I109">
        <v>2020</v>
      </c>
      <c r="J109" t="s">
        <v>14</v>
      </c>
      <c r="K109" t="s">
        <v>29</v>
      </c>
      <c r="L109">
        <v>4</v>
      </c>
    </row>
    <row r="110" spans="1:12">
      <c r="A110" s="1">
        <v>43927</v>
      </c>
      <c r="B110">
        <v>20</v>
      </c>
      <c r="C110">
        <v>19</v>
      </c>
      <c r="D110">
        <v>12</v>
      </c>
      <c r="G110">
        <v>12</v>
      </c>
      <c r="H110">
        <v>1</v>
      </c>
      <c r="I110">
        <v>2020</v>
      </c>
      <c r="J110" t="s">
        <v>14</v>
      </c>
      <c r="K110" t="s">
        <v>27</v>
      </c>
      <c r="L110">
        <v>4</v>
      </c>
    </row>
    <row r="111" spans="1:12">
      <c r="A111" s="1">
        <v>43928</v>
      </c>
      <c r="B111">
        <v>110</v>
      </c>
      <c r="C111">
        <v>109</v>
      </c>
      <c r="D111">
        <v>95</v>
      </c>
      <c r="G111">
        <v>95</v>
      </c>
      <c r="H111">
        <v>5</v>
      </c>
      <c r="I111">
        <v>2020</v>
      </c>
      <c r="J111" t="s">
        <v>14</v>
      </c>
      <c r="K111" t="s">
        <v>24</v>
      </c>
      <c r="L111">
        <v>4</v>
      </c>
    </row>
    <row r="112" spans="1:12">
      <c r="A112" s="1">
        <v>43929</v>
      </c>
      <c r="B112">
        <v>44</v>
      </c>
      <c r="C112">
        <v>40</v>
      </c>
      <c r="D112">
        <v>30</v>
      </c>
      <c r="G112">
        <v>30</v>
      </c>
      <c r="I112">
        <v>2020</v>
      </c>
      <c r="J112" t="s">
        <v>14</v>
      </c>
      <c r="K112" t="s">
        <v>28</v>
      </c>
      <c r="L112">
        <v>4</v>
      </c>
    </row>
    <row r="113" spans="1:12">
      <c r="A113" s="1">
        <v>43930</v>
      </c>
      <c r="B113">
        <v>9</v>
      </c>
      <c r="C113">
        <v>5</v>
      </c>
      <c r="D113">
        <v>4</v>
      </c>
      <c r="G113">
        <v>6</v>
      </c>
      <c r="I113">
        <v>2020</v>
      </c>
      <c r="J113" t="s">
        <v>14</v>
      </c>
      <c r="K113" t="s">
        <v>25</v>
      </c>
      <c r="L113">
        <v>4</v>
      </c>
    </row>
    <row r="114" spans="1:12">
      <c r="A114" s="1">
        <v>43931</v>
      </c>
      <c r="B114">
        <v>98</v>
      </c>
      <c r="C114">
        <v>98</v>
      </c>
      <c r="D114">
        <v>89</v>
      </c>
      <c r="G114">
        <v>89</v>
      </c>
      <c r="H114">
        <v>5</v>
      </c>
      <c r="I114">
        <v>2020</v>
      </c>
      <c r="J114" t="s">
        <v>14</v>
      </c>
      <c r="K114" t="s">
        <v>30</v>
      </c>
      <c r="L114">
        <v>4</v>
      </c>
    </row>
    <row r="115" spans="1:12">
      <c r="A115" s="1">
        <v>43932</v>
      </c>
      <c r="B115">
        <v>250</v>
      </c>
      <c r="C115">
        <v>249</v>
      </c>
      <c r="D115">
        <v>170</v>
      </c>
      <c r="G115">
        <v>170</v>
      </c>
      <c r="H115">
        <v>14</v>
      </c>
      <c r="I115">
        <v>2020</v>
      </c>
      <c r="J115" t="s">
        <v>14</v>
      </c>
      <c r="K115" t="s">
        <v>26</v>
      </c>
      <c r="L115">
        <v>4</v>
      </c>
    </row>
    <row r="116" spans="1:12">
      <c r="A116" s="1">
        <v>43933</v>
      </c>
      <c r="B116">
        <v>227</v>
      </c>
      <c r="C116">
        <v>225</v>
      </c>
      <c r="D116">
        <v>163</v>
      </c>
      <c r="G116">
        <v>163</v>
      </c>
      <c r="H116">
        <v>13</v>
      </c>
      <c r="I116">
        <v>2020</v>
      </c>
      <c r="J116" t="s">
        <v>14</v>
      </c>
      <c r="K116" t="s">
        <v>29</v>
      </c>
      <c r="L116">
        <v>4</v>
      </c>
    </row>
    <row r="117" spans="1:12">
      <c r="A117" s="1">
        <v>43934</v>
      </c>
      <c r="B117">
        <v>143</v>
      </c>
      <c r="C117">
        <v>143</v>
      </c>
      <c r="D117">
        <v>111</v>
      </c>
      <c r="G117">
        <v>111</v>
      </c>
      <c r="H117">
        <v>5</v>
      </c>
      <c r="I117">
        <v>2020</v>
      </c>
      <c r="J117" t="s">
        <v>14</v>
      </c>
      <c r="K117" t="s">
        <v>27</v>
      </c>
      <c r="L117">
        <v>4</v>
      </c>
    </row>
    <row r="118" spans="1:12">
      <c r="A118" s="1">
        <v>43935</v>
      </c>
      <c r="B118">
        <v>64</v>
      </c>
      <c r="C118">
        <v>64</v>
      </c>
      <c r="D118">
        <v>47</v>
      </c>
      <c r="G118">
        <v>47</v>
      </c>
      <c r="H118">
        <v>3</v>
      </c>
      <c r="I118">
        <v>2020</v>
      </c>
      <c r="J118" t="s">
        <v>14</v>
      </c>
      <c r="K118" t="s">
        <v>24</v>
      </c>
      <c r="L118">
        <v>4</v>
      </c>
    </row>
    <row r="119" spans="1:12">
      <c r="A119" s="1">
        <v>43936</v>
      </c>
      <c r="B119">
        <v>148</v>
      </c>
      <c r="C119">
        <v>148</v>
      </c>
      <c r="D119">
        <v>112</v>
      </c>
      <c r="G119">
        <v>112</v>
      </c>
      <c r="H119">
        <v>4</v>
      </c>
      <c r="I119">
        <v>2020</v>
      </c>
      <c r="J119" t="s">
        <v>14</v>
      </c>
      <c r="K119" t="s">
        <v>28</v>
      </c>
      <c r="L119">
        <v>4</v>
      </c>
    </row>
    <row r="120" spans="1:12">
      <c r="A120" s="1">
        <v>43937</v>
      </c>
      <c r="B120">
        <v>37</v>
      </c>
      <c r="C120">
        <v>35</v>
      </c>
      <c r="D120">
        <v>29</v>
      </c>
      <c r="G120">
        <v>29</v>
      </c>
      <c r="H120">
        <v>2</v>
      </c>
      <c r="I120">
        <v>2020</v>
      </c>
      <c r="J120" t="s">
        <v>14</v>
      </c>
      <c r="K120" t="s">
        <v>25</v>
      </c>
      <c r="L120">
        <v>4</v>
      </c>
    </row>
    <row r="121" spans="1:12">
      <c r="A121" s="1">
        <v>43938</v>
      </c>
      <c r="B121">
        <v>18</v>
      </c>
      <c r="C121">
        <v>16</v>
      </c>
      <c r="D121">
        <v>7</v>
      </c>
      <c r="G121">
        <v>8</v>
      </c>
      <c r="I121">
        <v>2020</v>
      </c>
      <c r="J121" t="s">
        <v>14</v>
      </c>
      <c r="K121" t="s">
        <v>30</v>
      </c>
      <c r="L121">
        <v>4</v>
      </c>
    </row>
    <row r="122" spans="1:12">
      <c r="A122" s="1">
        <v>43939</v>
      </c>
      <c r="B122">
        <v>227</v>
      </c>
      <c r="C122">
        <v>226</v>
      </c>
      <c r="D122">
        <v>173</v>
      </c>
      <c r="G122">
        <v>173</v>
      </c>
      <c r="H122">
        <v>17</v>
      </c>
      <c r="I122">
        <v>2020</v>
      </c>
      <c r="J122" t="s">
        <v>14</v>
      </c>
      <c r="K122" t="s">
        <v>26</v>
      </c>
      <c r="L122">
        <v>4</v>
      </c>
    </row>
    <row r="123" spans="1:12">
      <c r="A123" s="1">
        <v>43940</v>
      </c>
      <c r="B123">
        <v>33</v>
      </c>
      <c r="C123">
        <v>33</v>
      </c>
      <c r="D123">
        <v>28</v>
      </c>
      <c r="G123">
        <v>28</v>
      </c>
      <c r="H123">
        <v>2</v>
      </c>
      <c r="I123">
        <v>2020</v>
      </c>
      <c r="J123" t="s">
        <v>14</v>
      </c>
      <c r="K123" t="s">
        <v>29</v>
      </c>
      <c r="L123">
        <v>4</v>
      </c>
    </row>
    <row r="124" spans="1:12">
      <c r="A124" s="1">
        <v>43941</v>
      </c>
      <c r="B124">
        <v>226</v>
      </c>
      <c r="C124">
        <v>159</v>
      </c>
      <c r="D124">
        <v>128</v>
      </c>
      <c r="E124">
        <v>61</v>
      </c>
      <c r="F124">
        <v>61</v>
      </c>
      <c r="G124">
        <v>192</v>
      </c>
      <c r="H124">
        <v>8</v>
      </c>
      <c r="I124">
        <v>2020</v>
      </c>
      <c r="J124" t="s">
        <v>14</v>
      </c>
      <c r="K124" t="s">
        <v>27</v>
      </c>
      <c r="L124">
        <v>4</v>
      </c>
    </row>
    <row r="125" spans="1:12">
      <c r="A125" s="1">
        <v>43942</v>
      </c>
      <c r="B125">
        <v>505</v>
      </c>
      <c r="C125">
        <v>178</v>
      </c>
      <c r="D125">
        <v>135</v>
      </c>
      <c r="E125">
        <v>322</v>
      </c>
      <c r="F125">
        <v>309</v>
      </c>
      <c r="G125">
        <v>445</v>
      </c>
      <c r="H125">
        <v>19</v>
      </c>
      <c r="I125">
        <v>2020</v>
      </c>
      <c r="J125" t="s">
        <v>14</v>
      </c>
      <c r="K125" t="s">
        <v>24</v>
      </c>
      <c r="L125">
        <v>4</v>
      </c>
    </row>
    <row r="126" spans="1:12">
      <c r="A126" s="1">
        <v>43943</v>
      </c>
      <c r="B126">
        <v>326</v>
      </c>
      <c r="C126">
        <v>54</v>
      </c>
      <c r="D126">
        <v>48</v>
      </c>
      <c r="E126">
        <v>272</v>
      </c>
      <c r="F126">
        <v>256</v>
      </c>
      <c r="G126">
        <v>303</v>
      </c>
      <c r="H126">
        <v>14</v>
      </c>
      <c r="I126">
        <v>2020</v>
      </c>
      <c r="J126" t="s">
        <v>14</v>
      </c>
      <c r="K126" t="s">
        <v>28</v>
      </c>
      <c r="L126">
        <v>4</v>
      </c>
    </row>
    <row r="127" spans="1:12">
      <c r="A127" s="1">
        <v>43944</v>
      </c>
      <c r="B127">
        <v>306</v>
      </c>
      <c r="C127">
        <v>29</v>
      </c>
      <c r="D127">
        <v>19</v>
      </c>
      <c r="E127">
        <v>277</v>
      </c>
      <c r="F127">
        <v>264</v>
      </c>
      <c r="G127">
        <v>286</v>
      </c>
      <c r="H127">
        <v>11</v>
      </c>
      <c r="I127">
        <v>2020</v>
      </c>
      <c r="J127" t="s">
        <v>14</v>
      </c>
      <c r="K127" t="s">
        <v>25</v>
      </c>
      <c r="L127">
        <v>4</v>
      </c>
    </row>
    <row r="128" spans="1:12">
      <c r="A128" s="1">
        <v>43945</v>
      </c>
      <c r="B128">
        <v>305</v>
      </c>
      <c r="C128">
        <v>11</v>
      </c>
      <c r="D128">
        <v>10</v>
      </c>
      <c r="E128">
        <v>294</v>
      </c>
      <c r="F128">
        <v>287</v>
      </c>
      <c r="G128">
        <v>296</v>
      </c>
      <c r="H128">
        <v>8</v>
      </c>
      <c r="I128">
        <v>2020</v>
      </c>
      <c r="J128" t="s">
        <v>14</v>
      </c>
      <c r="K128" t="s">
        <v>30</v>
      </c>
      <c r="L128">
        <v>4</v>
      </c>
    </row>
    <row r="129" spans="1:12">
      <c r="A129" s="1">
        <v>43946</v>
      </c>
      <c r="B129">
        <v>476</v>
      </c>
      <c r="C129">
        <v>223</v>
      </c>
      <c r="D129">
        <v>144</v>
      </c>
      <c r="E129">
        <v>248</v>
      </c>
      <c r="F129">
        <v>239</v>
      </c>
      <c r="G129">
        <v>383</v>
      </c>
      <c r="H129">
        <v>18</v>
      </c>
      <c r="I129">
        <v>2020</v>
      </c>
      <c r="J129" t="s">
        <v>14</v>
      </c>
      <c r="K129" t="s">
        <v>26</v>
      </c>
      <c r="L129">
        <v>4</v>
      </c>
    </row>
    <row r="130" spans="1:12">
      <c r="A130" s="1">
        <v>43947</v>
      </c>
      <c r="B130">
        <v>238</v>
      </c>
      <c r="C130">
        <v>231</v>
      </c>
      <c r="D130">
        <v>180</v>
      </c>
      <c r="G130">
        <v>181</v>
      </c>
      <c r="H130">
        <v>16</v>
      </c>
      <c r="I130">
        <v>2020</v>
      </c>
      <c r="J130" t="s">
        <v>14</v>
      </c>
      <c r="K130" t="s">
        <v>29</v>
      </c>
      <c r="L130">
        <v>4</v>
      </c>
    </row>
    <row r="131" spans="1:12">
      <c r="A131" s="1">
        <v>43948</v>
      </c>
      <c r="B131">
        <v>33</v>
      </c>
      <c r="C131">
        <v>33</v>
      </c>
      <c r="D131">
        <v>28</v>
      </c>
      <c r="G131">
        <v>28</v>
      </c>
      <c r="H131">
        <v>2</v>
      </c>
      <c r="I131">
        <v>2020</v>
      </c>
      <c r="J131" t="s">
        <v>14</v>
      </c>
      <c r="K131" t="s">
        <v>27</v>
      </c>
      <c r="L131">
        <v>4</v>
      </c>
    </row>
    <row r="132" spans="1:12">
      <c r="A132" s="1">
        <v>43949</v>
      </c>
      <c r="B132">
        <v>42</v>
      </c>
      <c r="C132">
        <v>35</v>
      </c>
      <c r="D132">
        <v>18</v>
      </c>
      <c r="G132">
        <v>18</v>
      </c>
      <c r="I132">
        <v>2020</v>
      </c>
      <c r="J132" t="s">
        <v>14</v>
      </c>
      <c r="K132" t="s">
        <v>24</v>
      </c>
      <c r="L132">
        <v>4</v>
      </c>
    </row>
    <row r="133" spans="1:12">
      <c r="A133" s="1">
        <v>43950</v>
      </c>
      <c r="B133">
        <v>19</v>
      </c>
      <c r="C133">
        <v>18</v>
      </c>
      <c r="D133">
        <v>6</v>
      </c>
      <c r="G133">
        <v>6</v>
      </c>
      <c r="H133">
        <v>1</v>
      </c>
      <c r="I133">
        <v>2020</v>
      </c>
      <c r="J133" t="s">
        <v>14</v>
      </c>
      <c r="K133" t="s">
        <v>28</v>
      </c>
      <c r="L133">
        <v>4</v>
      </c>
    </row>
    <row r="134" spans="1:12">
      <c r="A134" s="1">
        <v>43951</v>
      </c>
      <c r="B134">
        <v>4</v>
      </c>
      <c r="C134">
        <v>4</v>
      </c>
      <c r="D134">
        <v>4</v>
      </c>
      <c r="G134">
        <v>4</v>
      </c>
      <c r="I134">
        <v>2020</v>
      </c>
      <c r="J134" t="s">
        <v>14</v>
      </c>
      <c r="K134" t="s">
        <v>25</v>
      </c>
      <c r="L134">
        <v>4</v>
      </c>
    </row>
    <row r="135" spans="1:12">
      <c r="A135" s="1">
        <v>43952</v>
      </c>
      <c r="B135">
        <v>25</v>
      </c>
      <c r="C135">
        <v>22</v>
      </c>
      <c r="D135">
        <v>3</v>
      </c>
      <c r="G135">
        <v>3</v>
      </c>
      <c r="I135">
        <v>2020</v>
      </c>
      <c r="J135" t="s">
        <v>15</v>
      </c>
      <c r="K135" t="s">
        <v>30</v>
      </c>
      <c r="L135">
        <v>5</v>
      </c>
    </row>
    <row r="136" spans="1:12">
      <c r="A136" s="1">
        <v>43953</v>
      </c>
      <c r="B136">
        <v>2</v>
      </c>
      <c r="C136">
        <v>2</v>
      </c>
      <c r="D136">
        <v>2</v>
      </c>
      <c r="G136">
        <v>2</v>
      </c>
      <c r="H136">
        <v>1</v>
      </c>
      <c r="I136">
        <v>2020</v>
      </c>
      <c r="J136" t="s">
        <v>15</v>
      </c>
      <c r="K136" t="s">
        <v>26</v>
      </c>
      <c r="L136">
        <v>5</v>
      </c>
    </row>
    <row r="137" spans="1:12">
      <c r="A137" s="1">
        <v>43955</v>
      </c>
      <c r="B137">
        <v>8</v>
      </c>
      <c r="C137">
        <v>4</v>
      </c>
      <c r="D137">
        <v>1</v>
      </c>
      <c r="G137">
        <v>3</v>
      </c>
      <c r="I137">
        <v>2020</v>
      </c>
      <c r="J137" t="s">
        <v>15</v>
      </c>
      <c r="K137" t="s">
        <v>27</v>
      </c>
      <c r="L137">
        <v>5</v>
      </c>
    </row>
    <row r="138" spans="1:12">
      <c r="A138" s="1">
        <v>43956</v>
      </c>
      <c r="B138">
        <v>4</v>
      </c>
      <c r="C138">
        <v>4</v>
      </c>
      <c r="D138">
        <v>1</v>
      </c>
      <c r="G138">
        <v>1</v>
      </c>
      <c r="I138">
        <v>2020</v>
      </c>
      <c r="J138" t="s">
        <v>15</v>
      </c>
      <c r="K138" t="s">
        <v>24</v>
      </c>
      <c r="L138">
        <v>5</v>
      </c>
    </row>
    <row r="139" spans="1:12">
      <c r="A139" s="1">
        <v>43959</v>
      </c>
      <c r="B139">
        <v>171</v>
      </c>
      <c r="C139">
        <v>167</v>
      </c>
      <c r="D139">
        <v>142</v>
      </c>
      <c r="G139">
        <v>143</v>
      </c>
      <c r="H139">
        <v>15</v>
      </c>
      <c r="I139">
        <v>2020</v>
      </c>
      <c r="J139" t="s">
        <v>15</v>
      </c>
      <c r="K139" t="s">
        <v>30</v>
      </c>
      <c r="L139">
        <v>5</v>
      </c>
    </row>
    <row r="140" spans="1:12">
      <c r="A140" s="1">
        <v>43960</v>
      </c>
      <c r="B140">
        <v>198</v>
      </c>
      <c r="C140">
        <v>194</v>
      </c>
      <c r="D140">
        <v>158</v>
      </c>
      <c r="G140">
        <v>159</v>
      </c>
      <c r="H140">
        <v>9</v>
      </c>
      <c r="I140">
        <v>2020</v>
      </c>
      <c r="J140" t="s">
        <v>15</v>
      </c>
      <c r="K140" t="s">
        <v>26</v>
      </c>
      <c r="L140">
        <v>5</v>
      </c>
    </row>
    <row r="141" spans="1:12">
      <c r="A141" s="1">
        <v>43961</v>
      </c>
      <c r="B141">
        <v>151</v>
      </c>
      <c r="C141">
        <v>148</v>
      </c>
      <c r="D141">
        <v>114</v>
      </c>
      <c r="G141">
        <v>115</v>
      </c>
      <c r="H141">
        <v>5</v>
      </c>
      <c r="I141">
        <v>2020</v>
      </c>
      <c r="J141" t="s">
        <v>15</v>
      </c>
      <c r="K141" t="s">
        <v>29</v>
      </c>
      <c r="L141">
        <v>5</v>
      </c>
    </row>
    <row r="142" spans="1:12">
      <c r="A142" s="1">
        <v>43962</v>
      </c>
      <c r="B142">
        <v>45</v>
      </c>
      <c r="C142">
        <v>45</v>
      </c>
      <c r="D142">
        <v>30</v>
      </c>
      <c r="G142">
        <v>30</v>
      </c>
      <c r="H142">
        <v>1</v>
      </c>
      <c r="I142">
        <v>2020</v>
      </c>
      <c r="J142" t="s">
        <v>15</v>
      </c>
      <c r="K142" t="s">
        <v>27</v>
      </c>
      <c r="L142">
        <v>5</v>
      </c>
    </row>
    <row r="143" spans="1:12">
      <c r="A143" s="1">
        <v>43963</v>
      </c>
      <c r="B143">
        <v>21</v>
      </c>
      <c r="C143">
        <v>21</v>
      </c>
      <c r="D143">
        <v>15</v>
      </c>
      <c r="G143">
        <v>15</v>
      </c>
      <c r="I143">
        <v>2020</v>
      </c>
      <c r="J143" t="s">
        <v>15</v>
      </c>
      <c r="K143" t="s">
        <v>24</v>
      </c>
      <c r="L143">
        <v>5</v>
      </c>
    </row>
    <row r="144" spans="1:12">
      <c r="A144" s="1">
        <v>43964</v>
      </c>
      <c r="B144">
        <v>166</v>
      </c>
      <c r="C144">
        <v>164</v>
      </c>
      <c r="D144">
        <v>130</v>
      </c>
      <c r="G144">
        <v>130</v>
      </c>
      <c r="H144">
        <v>8</v>
      </c>
      <c r="I144">
        <v>2020</v>
      </c>
      <c r="J144" t="s">
        <v>15</v>
      </c>
      <c r="K144" t="s">
        <v>28</v>
      </c>
      <c r="L144">
        <v>5</v>
      </c>
    </row>
    <row r="145" spans="1:12">
      <c r="A145" s="1">
        <v>43965</v>
      </c>
      <c r="B145">
        <v>91</v>
      </c>
      <c r="C145">
        <v>88</v>
      </c>
      <c r="D145">
        <v>49</v>
      </c>
      <c r="G145">
        <v>49</v>
      </c>
      <c r="H145">
        <v>5</v>
      </c>
      <c r="I145">
        <v>2020</v>
      </c>
      <c r="J145" t="s">
        <v>15</v>
      </c>
      <c r="K145" t="s">
        <v>25</v>
      </c>
      <c r="L145">
        <v>5</v>
      </c>
    </row>
    <row r="146" spans="1:12">
      <c r="A146" s="1">
        <v>43966</v>
      </c>
      <c r="B146">
        <v>19</v>
      </c>
      <c r="C146">
        <v>17</v>
      </c>
      <c r="D146">
        <v>15</v>
      </c>
      <c r="G146">
        <v>16</v>
      </c>
      <c r="H146">
        <v>1</v>
      </c>
      <c r="I146">
        <v>2020</v>
      </c>
      <c r="J146" t="s">
        <v>15</v>
      </c>
      <c r="K146" t="s">
        <v>30</v>
      </c>
      <c r="L146">
        <v>5</v>
      </c>
    </row>
    <row r="147" spans="1:12">
      <c r="A147" s="1">
        <v>43967</v>
      </c>
      <c r="B147">
        <v>213</v>
      </c>
      <c r="C147">
        <v>205</v>
      </c>
      <c r="D147">
        <v>131</v>
      </c>
      <c r="G147">
        <v>131</v>
      </c>
      <c r="H147">
        <v>6</v>
      </c>
      <c r="I147">
        <v>2020</v>
      </c>
      <c r="J147" t="s">
        <v>15</v>
      </c>
      <c r="K147" t="s">
        <v>26</v>
      </c>
      <c r="L147">
        <v>5</v>
      </c>
    </row>
    <row r="148" spans="1:12">
      <c r="A148" s="1">
        <v>43968</v>
      </c>
      <c r="B148">
        <v>270</v>
      </c>
      <c r="C148">
        <v>270</v>
      </c>
      <c r="D148">
        <v>205</v>
      </c>
      <c r="G148">
        <v>205</v>
      </c>
      <c r="H148">
        <v>10</v>
      </c>
      <c r="I148">
        <v>2020</v>
      </c>
      <c r="J148" t="s">
        <v>15</v>
      </c>
      <c r="K148" t="s">
        <v>29</v>
      </c>
      <c r="L148">
        <v>5</v>
      </c>
    </row>
    <row r="149" spans="1:12">
      <c r="A149" s="1">
        <v>43969</v>
      </c>
      <c r="B149">
        <v>67</v>
      </c>
      <c r="C149">
        <v>64</v>
      </c>
      <c r="D149">
        <v>33</v>
      </c>
      <c r="G149">
        <v>33</v>
      </c>
      <c r="H149">
        <v>3</v>
      </c>
      <c r="I149">
        <v>2020</v>
      </c>
      <c r="J149" t="s">
        <v>15</v>
      </c>
      <c r="K149" t="s">
        <v>27</v>
      </c>
      <c r="L149">
        <v>5</v>
      </c>
    </row>
    <row r="150" spans="1:12">
      <c r="A150" s="1">
        <v>43970</v>
      </c>
      <c r="B150">
        <v>41</v>
      </c>
      <c r="C150">
        <v>40</v>
      </c>
      <c r="D150">
        <v>15</v>
      </c>
      <c r="G150">
        <v>15</v>
      </c>
      <c r="H150">
        <v>1</v>
      </c>
      <c r="I150">
        <v>2020</v>
      </c>
      <c r="J150" t="s">
        <v>15</v>
      </c>
      <c r="K150" t="s">
        <v>24</v>
      </c>
      <c r="L150">
        <v>5</v>
      </c>
    </row>
    <row r="151" spans="1:12">
      <c r="A151" s="1">
        <v>43971</v>
      </c>
      <c r="B151">
        <v>172</v>
      </c>
      <c r="C151">
        <v>166</v>
      </c>
      <c r="D151">
        <v>109</v>
      </c>
      <c r="G151">
        <v>110</v>
      </c>
      <c r="H151">
        <v>5</v>
      </c>
      <c r="I151">
        <v>2020</v>
      </c>
      <c r="J151" t="s">
        <v>15</v>
      </c>
      <c r="K151" t="s">
        <v>28</v>
      </c>
      <c r="L151">
        <v>5</v>
      </c>
    </row>
    <row r="152" spans="1:12">
      <c r="A152" s="1">
        <v>43972</v>
      </c>
      <c r="B152">
        <v>32</v>
      </c>
      <c r="C152">
        <v>31</v>
      </c>
      <c r="D152">
        <v>26</v>
      </c>
      <c r="G152">
        <v>26</v>
      </c>
      <c r="I152">
        <v>2020</v>
      </c>
      <c r="J152" t="s">
        <v>15</v>
      </c>
      <c r="K152" t="s">
        <v>25</v>
      </c>
      <c r="L152">
        <v>5</v>
      </c>
    </row>
    <row r="153" spans="1:12">
      <c r="A153" s="1">
        <v>43973</v>
      </c>
      <c r="B153">
        <v>14</v>
      </c>
      <c r="C153">
        <v>14</v>
      </c>
      <c r="D153">
        <v>13</v>
      </c>
      <c r="G153">
        <v>13</v>
      </c>
      <c r="H153">
        <v>1</v>
      </c>
      <c r="I153">
        <v>2020</v>
      </c>
      <c r="J153" t="s">
        <v>15</v>
      </c>
      <c r="K153" t="s">
        <v>30</v>
      </c>
      <c r="L153">
        <v>5</v>
      </c>
    </row>
    <row r="154" spans="1:12">
      <c r="A154" s="1">
        <v>43974</v>
      </c>
      <c r="B154">
        <v>159</v>
      </c>
      <c r="C154">
        <v>158</v>
      </c>
      <c r="D154">
        <v>142</v>
      </c>
      <c r="G154">
        <v>142</v>
      </c>
      <c r="H154">
        <v>4</v>
      </c>
      <c r="I154">
        <v>2020</v>
      </c>
      <c r="J154" t="s">
        <v>15</v>
      </c>
      <c r="K154" t="s">
        <v>26</v>
      </c>
      <c r="L154">
        <v>5</v>
      </c>
    </row>
    <row r="155" spans="1:12">
      <c r="A155" s="1">
        <v>43975</v>
      </c>
      <c r="B155">
        <v>335</v>
      </c>
      <c r="C155">
        <v>328</v>
      </c>
      <c r="D155">
        <v>258</v>
      </c>
      <c r="G155">
        <v>258</v>
      </c>
      <c r="H155">
        <v>18</v>
      </c>
      <c r="I155">
        <v>2020</v>
      </c>
      <c r="J155" t="s">
        <v>15</v>
      </c>
      <c r="K155" t="s">
        <v>29</v>
      </c>
      <c r="L155">
        <v>5</v>
      </c>
    </row>
    <row r="156" spans="1:12">
      <c r="A156" s="1">
        <v>43976</v>
      </c>
      <c r="B156">
        <v>52</v>
      </c>
      <c r="C156">
        <v>52</v>
      </c>
      <c r="D156">
        <v>43</v>
      </c>
      <c r="G156">
        <v>43</v>
      </c>
      <c r="H156">
        <v>2</v>
      </c>
      <c r="I156">
        <v>2020</v>
      </c>
      <c r="J156" t="s">
        <v>15</v>
      </c>
      <c r="K156" t="s">
        <v>27</v>
      </c>
      <c r="L156">
        <v>5</v>
      </c>
    </row>
    <row r="157" spans="1:12">
      <c r="A157" s="1">
        <v>43977</v>
      </c>
      <c r="B157">
        <v>50</v>
      </c>
      <c r="C157">
        <v>49</v>
      </c>
      <c r="D157">
        <v>30</v>
      </c>
      <c r="G157">
        <v>31</v>
      </c>
      <c r="I157">
        <v>2020</v>
      </c>
      <c r="J157" t="s">
        <v>15</v>
      </c>
      <c r="K157" t="s">
        <v>24</v>
      </c>
      <c r="L157">
        <v>5</v>
      </c>
    </row>
    <row r="158" spans="1:12">
      <c r="A158" s="1">
        <v>43978</v>
      </c>
      <c r="B158">
        <v>242</v>
      </c>
      <c r="C158">
        <v>242</v>
      </c>
      <c r="D158">
        <v>199</v>
      </c>
      <c r="G158">
        <v>199</v>
      </c>
      <c r="H158">
        <v>7</v>
      </c>
      <c r="I158">
        <v>2020</v>
      </c>
      <c r="J158" t="s">
        <v>15</v>
      </c>
      <c r="K158" t="s">
        <v>28</v>
      </c>
      <c r="L158">
        <v>5</v>
      </c>
    </row>
    <row r="159" spans="1:12">
      <c r="A159" s="1">
        <v>43979</v>
      </c>
      <c r="B159">
        <v>50</v>
      </c>
      <c r="C159">
        <v>50</v>
      </c>
      <c r="D159">
        <v>44</v>
      </c>
      <c r="G159">
        <v>44</v>
      </c>
      <c r="H159">
        <v>4</v>
      </c>
      <c r="I159">
        <v>2020</v>
      </c>
      <c r="J159" t="s">
        <v>15</v>
      </c>
      <c r="K159" t="s">
        <v>25</v>
      </c>
      <c r="L159">
        <v>5</v>
      </c>
    </row>
    <row r="160" spans="1:12">
      <c r="A160" s="1">
        <v>43980</v>
      </c>
      <c r="B160">
        <v>13</v>
      </c>
      <c r="C160">
        <v>13</v>
      </c>
      <c r="D160">
        <v>12</v>
      </c>
      <c r="G160">
        <v>12</v>
      </c>
      <c r="I160">
        <v>2020</v>
      </c>
      <c r="J160" t="s">
        <v>15</v>
      </c>
      <c r="K160" t="s">
        <v>30</v>
      </c>
      <c r="L160">
        <v>5</v>
      </c>
    </row>
    <row r="161" spans="1:12">
      <c r="A161" s="1">
        <v>43981</v>
      </c>
      <c r="B161">
        <v>192</v>
      </c>
      <c r="C161">
        <v>192</v>
      </c>
      <c r="D161">
        <v>129</v>
      </c>
      <c r="G161">
        <v>129</v>
      </c>
      <c r="H161">
        <v>6</v>
      </c>
      <c r="I161">
        <v>2020</v>
      </c>
      <c r="J161" t="s">
        <v>15</v>
      </c>
      <c r="K161" t="s">
        <v>26</v>
      </c>
      <c r="L161">
        <v>5</v>
      </c>
    </row>
    <row r="162" spans="1:12">
      <c r="A162" s="1">
        <v>43982</v>
      </c>
      <c r="B162">
        <v>244</v>
      </c>
      <c r="C162">
        <v>244</v>
      </c>
      <c r="D162">
        <v>168</v>
      </c>
      <c r="G162">
        <v>168</v>
      </c>
      <c r="H162">
        <v>6</v>
      </c>
      <c r="I162">
        <v>2020</v>
      </c>
      <c r="J162" t="s">
        <v>15</v>
      </c>
      <c r="K162" t="s">
        <v>29</v>
      </c>
      <c r="L162">
        <v>5</v>
      </c>
    </row>
    <row r="163" spans="1:12">
      <c r="A163" s="1">
        <v>43983</v>
      </c>
      <c r="B163">
        <v>47</v>
      </c>
      <c r="C163">
        <v>46</v>
      </c>
      <c r="D163">
        <v>26</v>
      </c>
      <c r="G163">
        <v>26</v>
      </c>
      <c r="H163">
        <v>1</v>
      </c>
      <c r="I163">
        <v>2020</v>
      </c>
      <c r="J163" t="s">
        <v>16</v>
      </c>
      <c r="K163" t="s">
        <v>27</v>
      </c>
      <c r="L163">
        <v>6</v>
      </c>
    </row>
    <row r="164" spans="1:12">
      <c r="A164" s="1">
        <v>43984</v>
      </c>
      <c r="B164">
        <v>35</v>
      </c>
      <c r="C164">
        <v>34</v>
      </c>
      <c r="D164">
        <v>12</v>
      </c>
      <c r="G164">
        <v>12</v>
      </c>
      <c r="H164">
        <v>1</v>
      </c>
      <c r="I164">
        <v>2020</v>
      </c>
      <c r="J164" t="s">
        <v>16</v>
      </c>
      <c r="K164" t="s">
        <v>24</v>
      </c>
      <c r="L164">
        <v>6</v>
      </c>
    </row>
    <row r="165" spans="1:12">
      <c r="A165" s="1">
        <v>43985</v>
      </c>
      <c r="B165">
        <v>22</v>
      </c>
      <c r="C165">
        <v>22</v>
      </c>
      <c r="D165">
        <v>17</v>
      </c>
      <c r="G165">
        <v>17</v>
      </c>
      <c r="H165">
        <v>1</v>
      </c>
      <c r="I165">
        <v>2020</v>
      </c>
      <c r="J165" t="s">
        <v>16</v>
      </c>
      <c r="K165" t="s">
        <v>28</v>
      </c>
      <c r="L165">
        <v>6</v>
      </c>
    </row>
    <row r="166" spans="1:12">
      <c r="A166" s="1">
        <v>43986</v>
      </c>
      <c r="B166">
        <v>27</v>
      </c>
      <c r="C166">
        <v>26</v>
      </c>
      <c r="D166">
        <v>6</v>
      </c>
      <c r="G166">
        <v>6</v>
      </c>
      <c r="I166">
        <v>2020</v>
      </c>
      <c r="J166" t="s">
        <v>16</v>
      </c>
      <c r="K166" t="s">
        <v>25</v>
      </c>
      <c r="L166">
        <v>6</v>
      </c>
    </row>
    <row r="167" spans="1:12">
      <c r="A167" s="1">
        <v>43987</v>
      </c>
      <c r="B167">
        <v>1</v>
      </c>
      <c r="C167">
        <v>1</v>
      </c>
      <c r="D167">
        <v>1</v>
      </c>
      <c r="G167">
        <v>1</v>
      </c>
      <c r="I167">
        <v>2020</v>
      </c>
      <c r="J167" t="s">
        <v>16</v>
      </c>
      <c r="K167" t="s">
        <v>30</v>
      </c>
      <c r="L167">
        <v>6</v>
      </c>
    </row>
    <row r="168" spans="1:12">
      <c r="A168" s="1">
        <v>43988</v>
      </c>
      <c r="B168">
        <v>125</v>
      </c>
      <c r="C168">
        <v>122</v>
      </c>
      <c r="D168">
        <v>109</v>
      </c>
      <c r="G168">
        <v>110</v>
      </c>
      <c r="H168">
        <v>7</v>
      </c>
      <c r="I168">
        <v>2020</v>
      </c>
      <c r="J168" t="s">
        <v>16</v>
      </c>
      <c r="K168" t="s">
        <v>26</v>
      </c>
      <c r="L168">
        <v>6</v>
      </c>
    </row>
    <row r="169" spans="1:12">
      <c r="A169" s="1">
        <v>43989</v>
      </c>
      <c r="B169">
        <v>234</v>
      </c>
      <c r="C169">
        <v>229</v>
      </c>
      <c r="D169">
        <v>151</v>
      </c>
      <c r="G169">
        <v>151</v>
      </c>
      <c r="H169">
        <v>7</v>
      </c>
      <c r="I169">
        <v>2020</v>
      </c>
      <c r="J169" t="s">
        <v>16</v>
      </c>
      <c r="K169" t="s">
        <v>29</v>
      </c>
      <c r="L169">
        <v>6</v>
      </c>
    </row>
    <row r="170" spans="1:12">
      <c r="A170" s="1">
        <v>43990</v>
      </c>
      <c r="B170">
        <v>37</v>
      </c>
      <c r="C170">
        <v>37</v>
      </c>
      <c r="D170">
        <v>32</v>
      </c>
      <c r="G170">
        <v>32</v>
      </c>
      <c r="H170">
        <v>2</v>
      </c>
      <c r="I170">
        <v>2020</v>
      </c>
      <c r="J170" t="s">
        <v>16</v>
      </c>
      <c r="K170" t="s">
        <v>27</v>
      </c>
      <c r="L170">
        <v>6</v>
      </c>
    </row>
    <row r="171" spans="1:12">
      <c r="A171" s="1">
        <v>43991</v>
      </c>
      <c r="B171">
        <v>12</v>
      </c>
      <c r="C171">
        <v>12</v>
      </c>
      <c r="D171">
        <v>9</v>
      </c>
      <c r="G171">
        <v>9</v>
      </c>
      <c r="I171">
        <v>2020</v>
      </c>
      <c r="J171" t="s">
        <v>16</v>
      </c>
      <c r="K171" t="s">
        <v>24</v>
      </c>
      <c r="L171">
        <v>6</v>
      </c>
    </row>
    <row r="172" spans="1:12">
      <c r="A172" s="1">
        <v>43992</v>
      </c>
      <c r="B172">
        <v>15</v>
      </c>
      <c r="C172">
        <v>15</v>
      </c>
      <c r="D172">
        <v>13</v>
      </c>
      <c r="G172">
        <v>13</v>
      </c>
      <c r="I172">
        <v>2020</v>
      </c>
      <c r="J172" t="s">
        <v>16</v>
      </c>
      <c r="K172" t="s">
        <v>28</v>
      </c>
      <c r="L172">
        <v>6</v>
      </c>
    </row>
    <row r="173" spans="1:12">
      <c r="A173" s="1">
        <v>43993</v>
      </c>
      <c r="B173">
        <v>5</v>
      </c>
      <c r="C173">
        <v>5</v>
      </c>
      <c r="D173">
        <v>4</v>
      </c>
      <c r="G173">
        <v>4</v>
      </c>
      <c r="I173">
        <v>2020</v>
      </c>
      <c r="J173" t="s">
        <v>16</v>
      </c>
      <c r="K173" t="s">
        <v>25</v>
      </c>
      <c r="L173">
        <v>6</v>
      </c>
    </row>
    <row r="174" spans="1:12">
      <c r="A174" s="1">
        <v>43994</v>
      </c>
      <c r="B174">
        <v>13</v>
      </c>
      <c r="C174">
        <v>13</v>
      </c>
      <c r="D174">
        <v>4</v>
      </c>
      <c r="G174">
        <v>4</v>
      </c>
      <c r="H174">
        <v>1</v>
      </c>
      <c r="I174">
        <v>2020</v>
      </c>
      <c r="J174" t="s">
        <v>16</v>
      </c>
      <c r="K174" t="s">
        <v>30</v>
      </c>
      <c r="L174">
        <v>6</v>
      </c>
    </row>
    <row r="175" spans="1:12">
      <c r="A175" s="1">
        <v>43995</v>
      </c>
      <c r="B175">
        <v>225</v>
      </c>
      <c r="C175">
        <v>221</v>
      </c>
      <c r="D175">
        <v>197</v>
      </c>
      <c r="G175">
        <v>197</v>
      </c>
      <c r="H175">
        <v>6</v>
      </c>
      <c r="I175">
        <v>2020</v>
      </c>
      <c r="J175" t="s">
        <v>16</v>
      </c>
      <c r="K175" t="s">
        <v>26</v>
      </c>
      <c r="L175">
        <v>6</v>
      </c>
    </row>
    <row r="176" spans="1:12">
      <c r="A176" s="1">
        <v>43996</v>
      </c>
      <c r="B176">
        <v>116</v>
      </c>
      <c r="C176">
        <v>114</v>
      </c>
      <c r="D176">
        <v>87</v>
      </c>
      <c r="G176">
        <v>87</v>
      </c>
      <c r="H176">
        <v>3</v>
      </c>
      <c r="I176">
        <v>2020</v>
      </c>
      <c r="J176" t="s">
        <v>16</v>
      </c>
      <c r="K176" t="s">
        <v>29</v>
      </c>
      <c r="L176">
        <v>6</v>
      </c>
    </row>
    <row r="177" spans="1:12">
      <c r="A177" s="1">
        <v>43997</v>
      </c>
      <c r="B177">
        <v>311</v>
      </c>
      <c r="C177">
        <v>311</v>
      </c>
      <c r="D177">
        <v>188</v>
      </c>
      <c r="G177">
        <v>188</v>
      </c>
      <c r="H177">
        <v>13</v>
      </c>
      <c r="I177">
        <v>2020</v>
      </c>
      <c r="J177" t="s">
        <v>16</v>
      </c>
      <c r="K177" t="s">
        <v>27</v>
      </c>
      <c r="L177">
        <v>6</v>
      </c>
    </row>
    <row r="178" spans="1:12">
      <c r="A178" s="1">
        <v>43998</v>
      </c>
      <c r="B178">
        <v>70</v>
      </c>
      <c r="C178">
        <v>70</v>
      </c>
      <c r="D178">
        <v>48</v>
      </c>
      <c r="G178">
        <v>48</v>
      </c>
      <c r="H178">
        <v>2</v>
      </c>
      <c r="I178">
        <v>2020</v>
      </c>
      <c r="J178" t="s">
        <v>16</v>
      </c>
      <c r="K178" t="s">
        <v>24</v>
      </c>
      <c r="L178">
        <v>6</v>
      </c>
    </row>
    <row r="179" spans="1:12">
      <c r="A179" s="1">
        <v>43999</v>
      </c>
      <c r="B179">
        <v>263</v>
      </c>
      <c r="C179">
        <v>262</v>
      </c>
      <c r="D179">
        <v>185</v>
      </c>
      <c r="G179">
        <v>185</v>
      </c>
      <c r="H179">
        <v>9</v>
      </c>
      <c r="I179">
        <v>2020</v>
      </c>
      <c r="J179" t="s">
        <v>16</v>
      </c>
      <c r="K179" t="s">
        <v>28</v>
      </c>
      <c r="L179">
        <v>6</v>
      </c>
    </row>
    <row r="180" spans="1:12">
      <c r="A180" s="1">
        <v>44000</v>
      </c>
      <c r="B180">
        <v>57</v>
      </c>
      <c r="C180">
        <v>57</v>
      </c>
      <c r="D180">
        <v>46</v>
      </c>
      <c r="G180">
        <v>46</v>
      </c>
      <c r="H180">
        <v>1</v>
      </c>
      <c r="I180">
        <v>2020</v>
      </c>
      <c r="J180" t="s">
        <v>16</v>
      </c>
      <c r="K180" t="s">
        <v>25</v>
      </c>
      <c r="L180">
        <v>6</v>
      </c>
    </row>
    <row r="181" spans="1:12">
      <c r="A181" s="1">
        <v>44001</v>
      </c>
      <c r="B181">
        <v>49</v>
      </c>
      <c r="C181">
        <v>49</v>
      </c>
      <c r="D181">
        <v>26</v>
      </c>
      <c r="G181">
        <v>26</v>
      </c>
      <c r="I181">
        <v>2020</v>
      </c>
      <c r="J181" t="s">
        <v>16</v>
      </c>
      <c r="K181" t="s">
        <v>30</v>
      </c>
      <c r="L181">
        <v>6</v>
      </c>
    </row>
    <row r="182" spans="1:12">
      <c r="A182" s="1">
        <v>44002</v>
      </c>
      <c r="B182">
        <v>186</v>
      </c>
      <c r="C182">
        <v>186</v>
      </c>
      <c r="D182">
        <v>153</v>
      </c>
      <c r="G182">
        <v>153</v>
      </c>
      <c r="H182">
        <v>8</v>
      </c>
      <c r="I182">
        <v>2020</v>
      </c>
      <c r="J182" t="s">
        <v>16</v>
      </c>
      <c r="K182" t="s">
        <v>26</v>
      </c>
      <c r="L182">
        <v>6</v>
      </c>
    </row>
    <row r="183" spans="1:12">
      <c r="A183" s="1">
        <v>44003</v>
      </c>
      <c r="B183">
        <v>183</v>
      </c>
      <c r="C183">
        <v>183</v>
      </c>
      <c r="D183">
        <v>146</v>
      </c>
      <c r="G183">
        <v>146</v>
      </c>
      <c r="H183">
        <v>4</v>
      </c>
      <c r="I183">
        <v>2020</v>
      </c>
      <c r="J183" t="s">
        <v>16</v>
      </c>
      <c r="K183" t="s">
        <v>29</v>
      </c>
      <c r="L183">
        <v>6</v>
      </c>
    </row>
    <row r="184" spans="1:12">
      <c r="A184" s="1">
        <v>44004</v>
      </c>
      <c r="B184">
        <v>37</v>
      </c>
      <c r="C184">
        <v>37</v>
      </c>
      <c r="D184">
        <v>26</v>
      </c>
      <c r="G184">
        <v>26</v>
      </c>
      <c r="H184">
        <v>3</v>
      </c>
      <c r="I184">
        <v>2020</v>
      </c>
      <c r="J184" t="s">
        <v>16</v>
      </c>
      <c r="K184" t="s">
        <v>27</v>
      </c>
      <c r="L184">
        <v>6</v>
      </c>
    </row>
    <row r="185" spans="1:12">
      <c r="A185" s="1">
        <v>44005</v>
      </c>
      <c r="B185">
        <v>17</v>
      </c>
      <c r="C185">
        <v>17</v>
      </c>
      <c r="D185">
        <v>16</v>
      </c>
      <c r="G185">
        <v>16</v>
      </c>
      <c r="I185">
        <v>2020</v>
      </c>
      <c r="J185" t="s">
        <v>16</v>
      </c>
      <c r="K185" t="s">
        <v>24</v>
      </c>
      <c r="L185">
        <v>6</v>
      </c>
    </row>
    <row r="186" spans="1:12">
      <c r="A186" s="1">
        <v>44006</v>
      </c>
      <c r="B186">
        <v>94</v>
      </c>
      <c r="C186">
        <v>91</v>
      </c>
      <c r="D186">
        <v>55</v>
      </c>
      <c r="G186">
        <v>56</v>
      </c>
      <c r="H186">
        <v>3</v>
      </c>
      <c r="I186">
        <v>2020</v>
      </c>
      <c r="J186" t="s">
        <v>16</v>
      </c>
      <c r="K186" t="s">
        <v>28</v>
      </c>
      <c r="L186">
        <v>6</v>
      </c>
    </row>
    <row r="187" spans="1:12">
      <c r="A187" s="1">
        <v>44007</v>
      </c>
      <c r="B187">
        <v>89</v>
      </c>
      <c r="C187">
        <v>89</v>
      </c>
      <c r="D187">
        <v>71</v>
      </c>
      <c r="G187">
        <v>71</v>
      </c>
      <c r="H187">
        <v>2</v>
      </c>
      <c r="I187">
        <v>2020</v>
      </c>
      <c r="J187" t="s">
        <v>16</v>
      </c>
      <c r="K187" t="s">
        <v>25</v>
      </c>
      <c r="L187">
        <v>6</v>
      </c>
    </row>
    <row r="188" spans="1:12">
      <c r="A188" s="1">
        <v>44008</v>
      </c>
      <c r="B188">
        <v>34</v>
      </c>
      <c r="C188">
        <v>34</v>
      </c>
      <c r="D188">
        <v>19</v>
      </c>
      <c r="G188">
        <v>19</v>
      </c>
      <c r="H188">
        <v>1</v>
      </c>
      <c r="I188">
        <v>2020</v>
      </c>
      <c r="J188" t="s">
        <v>16</v>
      </c>
      <c r="K188" t="s">
        <v>30</v>
      </c>
      <c r="L188">
        <v>6</v>
      </c>
    </row>
    <row r="189" spans="1:12">
      <c r="A189" s="1">
        <v>44009</v>
      </c>
      <c r="B189">
        <v>107</v>
      </c>
      <c r="C189">
        <v>107</v>
      </c>
      <c r="D189">
        <v>90</v>
      </c>
      <c r="G189">
        <v>90</v>
      </c>
      <c r="H189">
        <v>3</v>
      </c>
      <c r="I189">
        <v>2020</v>
      </c>
      <c r="J189" t="s">
        <v>16</v>
      </c>
      <c r="K189" t="s">
        <v>26</v>
      </c>
      <c r="L189">
        <v>6</v>
      </c>
    </row>
    <row r="190" spans="1:12">
      <c r="A190" s="1">
        <v>44010</v>
      </c>
      <c r="B190">
        <v>191</v>
      </c>
      <c r="C190">
        <v>191</v>
      </c>
      <c r="D190">
        <v>155</v>
      </c>
      <c r="G190">
        <v>155</v>
      </c>
      <c r="H190">
        <v>4</v>
      </c>
      <c r="I190">
        <v>2020</v>
      </c>
      <c r="J190" t="s">
        <v>16</v>
      </c>
      <c r="K190" t="s">
        <v>29</v>
      </c>
      <c r="L190">
        <v>6</v>
      </c>
    </row>
    <row r="191" spans="1:12">
      <c r="A191" s="1">
        <v>44011</v>
      </c>
      <c r="B191">
        <v>39</v>
      </c>
      <c r="C191">
        <v>39</v>
      </c>
      <c r="D191">
        <v>37</v>
      </c>
      <c r="G191">
        <v>37</v>
      </c>
      <c r="I191">
        <v>2020</v>
      </c>
      <c r="J191" t="s">
        <v>16</v>
      </c>
      <c r="K191" t="s">
        <v>27</v>
      </c>
      <c r="L191">
        <v>6</v>
      </c>
    </row>
    <row r="192" spans="1:12">
      <c r="A192" s="1">
        <v>44012</v>
      </c>
      <c r="B192">
        <v>11</v>
      </c>
      <c r="C192">
        <v>11</v>
      </c>
      <c r="D192">
        <v>10</v>
      </c>
      <c r="G192">
        <v>10</v>
      </c>
      <c r="I192">
        <v>2020</v>
      </c>
      <c r="J192" t="s">
        <v>16</v>
      </c>
      <c r="K192" t="s">
        <v>24</v>
      </c>
      <c r="L192">
        <v>6</v>
      </c>
    </row>
    <row r="193" spans="1:12">
      <c r="A193" s="1">
        <v>44013</v>
      </c>
      <c r="B193">
        <v>27</v>
      </c>
      <c r="C193">
        <v>27</v>
      </c>
      <c r="D193">
        <v>20</v>
      </c>
      <c r="G193">
        <v>20</v>
      </c>
      <c r="H193">
        <v>1</v>
      </c>
      <c r="I193">
        <v>2020</v>
      </c>
      <c r="J193" t="s">
        <v>17</v>
      </c>
      <c r="K193" t="s">
        <v>28</v>
      </c>
      <c r="L193">
        <v>7</v>
      </c>
    </row>
    <row r="194" spans="1:12">
      <c r="A194" s="1">
        <v>44014</v>
      </c>
      <c r="B194">
        <v>10</v>
      </c>
      <c r="C194">
        <v>10</v>
      </c>
      <c r="D194">
        <v>5</v>
      </c>
      <c r="G194">
        <v>5</v>
      </c>
      <c r="I194">
        <v>2020</v>
      </c>
      <c r="J194" t="s">
        <v>17</v>
      </c>
      <c r="K194" t="s">
        <v>25</v>
      </c>
      <c r="L194">
        <v>7</v>
      </c>
    </row>
    <row r="195" spans="1:12">
      <c r="A195" s="1">
        <v>44015</v>
      </c>
      <c r="B195">
        <v>2</v>
      </c>
      <c r="C195">
        <v>2</v>
      </c>
      <c r="D195">
        <v>2</v>
      </c>
      <c r="G195">
        <v>2</v>
      </c>
      <c r="I195">
        <v>2020</v>
      </c>
      <c r="J195" t="s">
        <v>17</v>
      </c>
      <c r="K195" t="s">
        <v>30</v>
      </c>
      <c r="L195">
        <v>7</v>
      </c>
    </row>
    <row r="196" spans="1:12">
      <c r="A196" s="1">
        <v>44016</v>
      </c>
      <c r="B196">
        <v>9</v>
      </c>
      <c r="C196">
        <v>8</v>
      </c>
      <c r="D196">
        <v>3</v>
      </c>
      <c r="G196">
        <v>3</v>
      </c>
      <c r="I196">
        <v>2020</v>
      </c>
      <c r="J196" t="s">
        <v>17</v>
      </c>
      <c r="K196" t="s">
        <v>26</v>
      </c>
      <c r="L196">
        <v>7</v>
      </c>
    </row>
    <row r="197" spans="1:12">
      <c r="A197" s="1">
        <v>44017</v>
      </c>
      <c r="B197">
        <v>1</v>
      </c>
      <c r="G197">
        <v>1</v>
      </c>
      <c r="I197">
        <v>2020</v>
      </c>
      <c r="J197" t="s">
        <v>17</v>
      </c>
      <c r="K197" t="s">
        <v>29</v>
      </c>
      <c r="L197">
        <v>7</v>
      </c>
    </row>
    <row r="198" spans="1:12">
      <c r="A198" s="1">
        <v>44018</v>
      </c>
      <c r="B198">
        <v>3</v>
      </c>
      <c r="C198">
        <v>3</v>
      </c>
      <c r="D198">
        <v>1</v>
      </c>
      <c r="G198">
        <v>1</v>
      </c>
      <c r="I198">
        <v>2020</v>
      </c>
      <c r="J198" t="s">
        <v>17</v>
      </c>
      <c r="K198" t="s">
        <v>27</v>
      </c>
      <c r="L198">
        <v>7</v>
      </c>
    </row>
    <row r="199" spans="1:12">
      <c r="A199" s="1">
        <v>44021</v>
      </c>
      <c r="B199">
        <v>3</v>
      </c>
      <c r="C199">
        <v>3</v>
      </c>
      <c r="D199">
        <v>1</v>
      </c>
      <c r="G199">
        <v>1</v>
      </c>
      <c r="I199">
        <v>2020</v>
      </c>
      <c r="J199" t="s">
        <v>17</v>
      </c>
      <c r="K199" t="s">
        <v>25</v>
      </c>
      <c r="L199">
        <v>7</v>
      </c>
    </row>
    <row r="200" spans="1:12">
      <c r="A200" s="1">
        <v>44022</v>
      </c>
      <c r="B200">
        <v>1</v>
      </c>
      <c r="C200">
        <v>1</v>
      </c>
      <c r="D200">
        <v>1</v>
      </c>
      <c r="G200">
        <v>1</v>
      </c>
      <c r="I200">
        <v>2020</v>
      </c>
      <c r="J200" t="s">
        <v>17</v>
      </c>
      <c r="K200" t="s">
        <v>30</v>
      </c>
      <c r="L200">
        <v>7</v>
      </c>
    </row>
    <row r="201" spans="1:12">
      <c r="A201" s="1">
        <v>44023</v>
      </c>
      <c r="B201">
        <v>9</v>
      </c>
      <c r="C201">
        <v>9</v>
      </c>
      <c r="D201">
        <v>1</v>
      </c>
      <c r="G201">
        <v>1</v>
      </c>
      <c r="I201">
        <v>2020</v>
      </c>
      <c r="J201" t="s">
        <v>17</v>
      </c>
      <c r="K201" t="s">
        <v>26</v>
      </c>
      <c r="L201">
        <v>7</v>
      </c>
    </row>
    <row r="202" spans="1:12">
      <c r="A202" s="1">
        <v>44024</v>
      </c>
      <c r="B202">
        <v>8</v>
      </c>
      <c r="C202">
        <v>8</v>
      </c>
      <c r="D202">
        <v>2</v>
      </c>
      <c r="G202">
        <v>2</v>
      </c>
      <c r="I202">
        <v>2020</v>
      </c>
      <c r="J202" t="s">
        <v>17</v>
      </c>
      <c r="K202" t="s">
        <v>29</v>
      </c>
      <c r="L202">
        <v>7</v>
      </c>
    </row>
    <row r="203" spans="1:12">
      <c r="A203" s="1">
        <v>44025</v>
      </c>
      <c r="B203">
        <v>1</v>
      </c>
      <c r="G203">
        <v>1</v>
      </c>
      <c r="I203">
        <v>2020</v>
      </c>
      <c r="J203" t="s">
        <v>17</v>
      </c>
      <c r="K203" t="s">
        <v>27</v>
      </c>
      <c r="L203">
        <v>7</v>
      </c>
    </row>
    <row r="204" spans="1:12">
      <c r="A204" s="1">
        <v>44027</v>
      </c>
      <c r="B204">
        <v>5</v>
      </c>
      <c r="C204">
        <v>3</v>
      </c>
      <c r="D204">
        <v>2</v>
      </c>
      <c r="G204">
        <v>3</v>
      </c>
      <c r="I204">
        <v>2020</v>
      </c>
      <c r="J204" t="s">
        <v>17</v>
      </c>
      <c r="K204" t="s">
        <v>28</v>
      </c>
      <c r="L204">
        <v>7</v>
      </c>
    </row>
    <row r="205" spans="1:12">
      <c r="A205" s="1">
        <v>44028</v>
      </c>
      <c r="B205">
        <v>9</v>
      </c>
      <c r="C205">
        <v>9</v>
      </c>
      <c r="D205">
        <v>3</v>
      </c>
      <c r="G205">
        <v>3</v>
      </c>
      <c r="I205">
        <v>2020</v>
      </c>
      <c r="J205" t="s">
        <v>17</v>
      </c>
      <c r="K205" t="s">
        <v>25</v>
      </c>
      <c r="L205">
        <v>7</v>
      </c>
    </row>
    <row r="206" spans="1:12">
      <c r="A206" s="1">
        <v>44031</v>
      </c>
      <c r="B206">
        <v>4</v>
      </c>
      <c r="C206">
        <v>4</v>
      </c>
      <c r="D206">
        <v>1</v>
      </c>
      <c r="G206">
        <v>1</v>
      </c>
      <c r="I206">
        <v>2020</v>
      </c>
      <c r="J206" t="s">
        <v>17</v>
      </c>
      <c r="K206" t="s">
        <v>29</v>
      </c>
      <c r="L206">
        <v>7</v>
      </c>
    </row>
    <row r="207" spans="1:12">
      <c r="A207" s="1">
        <v>44033</v>
      </c>
      <c r="B207">
        <v>2</v>
      </c>
      <c r="C207">
        <v>2</v>
      </c>
      <c r="D207">
        <v>1</v>
      </c>
      <c r="G207">
        <v>1</v>
      </c>
      <c r="I207">
        <v>2020</v>
      </c>
      <c r="J207" t="s">
        <v>17</v>
      </c>
      <c r="K207" t="s">
        <v>24</v>
      </c>
      <c r="L207">
        <v>7</v>
      </c>
    </row>
    <row r="208" spans="1:12">
      <c r="A208" s="1">
        <v>44037</v>
      </c>
      <c r="B208">
        <v>1</v>
      </c>
      <c r="C208">
        <v>1</v>
      </c>
      <c r="D208">
        <v>1</v>
      </c>
      <c r="G208">
        <v>1</v>
      </c>
      <c r="I208">
        <v>2020</v>
      </c>
      <c r="J208" t="s">
        <v>17</v>
      </c>
      <c r="K208" t="s">
        <v>26</v>
      </c>
      <c r="L208">
        <v>7</v>
      </c>
    </row>
    <row r="209" spans="1:12">
      <c r="A209" s="1">
        <v>44038</v>
      </c>
      <c r="B209">
        <v>8</v>
      </c>
      <c r="C209">
        <v>7</v>
      </c>
      <c r="D209">
        <v>2</v>
      </c>
      <c r="G209">
        <v>2</v>
      </c>
      <c r="I209">
        <v>2020</v>
      </c>
      <c r="J209" t="s">
        <v>17</v>
      </c>
      <c r="K209" t="s">
        <v>29</v>
      </c>
      <c r="L209">
        <v>7</v>
      </c>
    </row>
    <row r="210" spans="1:12">
      <c r="A210" s="1">
        <v>44041</v>
      </c>
      <c r="B210">
        <v>22</v>
      </c>
      <c r="C210">
        <v>22</v>
      </c>
      <c r="D210">
        <v>2</v>
      </c>
      <c r="G210">
        <v>2</v>
      </c>
      <c r="I210">
        <v>2020</v>
      </c>
      <c r="J210" t="s">
        <v>17</v>
      </c>
      <c r="K210" t="s">
        <v>28</v>
      </c>
      <c r="L210">
        <v>7</v>
      </c>
    </row>
    <row r="211" spans="1:12">
      <c r="A211" s="1">
        <v>44043</v>
      </c>
      <c r="B211">
        <v>4</v>
      </c>
      <c r="C211">
        <v>2</v>
      </c>
      <c r="D211">
        <v>2</v>
      </c>
      <c r="G211">
        <v>3</v>
      </c>
      <c r="I211">
        <v>2020</v>
      </c>
      <c r="J211" t="s">
        <v>17</v>
      </c>
      <c r="K211" t="s">
        <v>30</v>
      </c>
      <c r="L211">
        <v>7</v>
      </c>
    </row>
    <row r="212" spans="1:12">
      <c r="A212" s="1">
        <v>44044</v>
      </c>
      <c r="B212">
        <v>2</v>
      </c>
      <c r="C212">
        <v>2</v>
      </c>
      <c r="D212">
        <v>1</v>
      </c>
      <c r="G212">
        <v>1</v>
      </c>
      <c r="I212">
        <v>2020</v>
      </c>
      <c r="J212" t="s">
        <v>18</v>
      </c>
      <c r="K212" t="s">
        <v>26</v>
      </c>
      <c r="L212">
        <v>8</v>
      </c>
    </row>
    <row r="213" spans="1:12">
      <c r="A213" s="1">
        <v>44049</v>
      </c>
      <c r="B213">
        <v>1</v>
      </c>
      <c r="C213">
        <v>1</v>
      </c>
      <c r="D213">
        <v>1</v>
      </c>
      <c r="G213">
        <v>1</v>
      </c>
      <c r="I213">
        <v>2020</v>
      </c>
      <c r="J213" t="s">
        <v>18</v>
      </c>
      <c r="K213" t="s">
        <v>25</v>
      </c>
      <c r="L213">
        <v>8</v>
      </c>
    </row>
    <row r="214" spans="1:12">
      <c r="A214" s="1">
        <v>44052</v>
      </c>
      <c r="B214">
        <v>4</v>
      </c>
      <c r="C214">
        <v>4</v>
      </c>
      <c r="D214">
        <v>2</v>
      </c>
      <c r="G214">
        <v>2</v>
      </c>
      <c r="I214">
        <v>2020</v>
      </c>
      <c r="J214" t="s">
        <v>18</v>
      </c>
      <c r="K214" t="s">
        <v>29</v>
      </c>
      <c r="L214">
        <v>8</v>
      </c>
    </row>
    <row r="215" spans="1:12">
      <c r="A215" s="1">
        <v>44053</v>
      </c>
      <c r="B215">
        <v>1</v>
      </c>
      <c r="C215">
        <v>1</v>
      </c>
      <c r="D215">
        <v>1</v>
      </c>
      <c r="G215">
        <v>1</v>
      </c>
      <c r="I215">
        <v>2020</v>
      </c>
      <c r="J215" t="s">
        <v>18</v>
      </c>
      <c r="K215" t="s">
        <v>27</v>
      </c>
      <c r="L215">
        <v>8</v>
      </c>
    </row>
    <row r="216" spans="1:12">
      <c r="A216" s="1">
        <v>44054</v>
      </c>
      <c r="B216">
        <v>1</v>
      </c>
      <c r="C216">
        <v>1</v>
      </c>
      <c r="D216">
        <v>1</v>
      </c>
      <c r="G216">
        <v>1</v>
      </c>
      <c r="I216">
        <v>2020</v>
      </c>
      <c r="J216" t="s">
        <v>18</v>
      </c>
      <c r="K216" t="s">
        <v>24</v>
      </c>
      <c r="L216">
        <v>8</v>
      </c>
    </row>
    <row r="217" spans="1:12">
      <c r="A217" s="1">
        <v>44059</v>
      </c>
      <c r="B217">
        <v>1</v>
      </c>
      <c r="C217">
        <v>1</v>
      </c>
      <c r="D217">
        <v>1</v>
      </c>
      <c r="G217">
        <v>1</v>
      </c>
      <c r="I217">
        <v>2020</v>
      </c>
      <c r="J217" t="s">
        <v>18</v>
      </c>
      <c r="K217" t="s">
        <v>29</v>
      </c>
      <c r="L217">
        <v>8</v>
      </c>
    </row>
    <row r="218" spans="1:12">
      <c r="A218" s="1">
        <v>44060</v>
      </c>
      <c r="B218">
        <v>14</v>
      </c>
      <c r="C218">
        <v>14</v>
      </c>
      <c r="D218">
        <v>1</v>
      </c>
      <c r="G218">
        <v>1</v>
      </c>
      <c r="I218">
        <v>2020</v>
      </c>
      <c r="J218" t="s">
        <v>18</v>
      </c>
      <c r="K218" t="s">
        <v>27</v>
      </c>
      <c r="L218">
        <v>8</v>
      </c>
    </row>
    <row r="219" spans="1:12">
      <c r="A219" s="1">
        <v>44062</v>
      </c>
      <c r="B219">
        <v>2</v>
      </c>
      <c r="G219">
        <v>1</v>
      </c>
      <c r="I219">
        <v>2020</v>
      </c>
      <c r="J219" t="s">
        <v>18</v>
      </c>
      <c r="K219" t="s">
        <v>28</v>
      </c>
      <c r="L219">
        <v>8</v>
      </c>
    </row>
    <row r="220" spans="1:12">
      <c r="A220" s="1">
        <v>44063</v>
      </c>
      <c r="B220">
        <v>2</v>
      </c>
      <c r="C220">
        <v>2</v>
      </c>
      <c r="D220">
        <v>2</v>
      </c>
      <c r="G220">
        <v>2</v>
      </c>
      <c r="I220">
        <v>2020</v>
      </c>
      <c r="J220" t="s">
        <v>18</v>
      </c>
      <c r="K220" t="s">
        <v>25</v>
      </c>
      <c r="L220">
        <v>8</v>
      </c>
    </row>
    <row r="221" spans="1:12">
      <c r="A221" s="1">
        <v>44066</v>
      </c>
      <c r="B221">
        <v>3</v>
      </c>
      <c r="C221">
        <v>3</v>
      </c>
      <c r="D221">
        <v>1</v>
      </c>
      <c r="G221">
        <v>1</v>
      </c>
      <c r="I221">
        <v>2020</v>
      </c>
      <c r="J221" t="s">
        <v>18</v>
      </c>
      <c r="K221" t="s">
        <v>29</v>
      </c>
      <c r="L221">
        <v>8</v>
      </c>
    </row>
    <row r="222" spans="1:12">
      <c r="A222" s="1">
        <v>44069</v>
      </c>
      <c r="B222">
        <v>34</v>
      </c>
      <c r="C222">
        <v>34</v>
      </c>
      <c r="D222">
        <v>2</v>
      </c>
      <c r="G222">
        <v>2</v>
      </c>
      <c r="H222">
        <v>1</v>
      </c>
      <c r="I222">
        <v>2020</v>
      </c>
      <c r="J222" t="s">
        <v>18</v>
      </c>
      <c r="K222" t="s">
        <v>28</v>
      </c>
      <c r="L222">
        <v>8</v>
      </c>
    </row>
    <row r="223" spans="1:12">
      <c r="A223" s="1">
        <v>44070</v>
      </c>
      <c r="B223">
        <v>9</v>
      </c>
      <c r="C223">
        <v>7</v>
      </c>
      <c r="D223">
        <v>2</v>
      </c>
      <c r="G223">
        <v>2</v>
      </c>
      <c r="H223">
        <v>1</v>
      </c>
      <c r="I223">
        <v>2020</v>
      </c>
      <c r="J223" t="s">
        <v>18</v>
      </c>
      <c r="K223" t="s">
        <v>25</v>
      </c>
      <c r="L223">
        <v>8</v>
      </c>
    </row>
    <row r="224" spans="1:12">
      <c r="A224" s="1">
        <v>44071</v>
      </c>
      <c r="B224">
        <v>11</v>
      </c>
      <c r="C224">
        <v>11</v>
      </c>
      <c r="D224">
        <v>3</v>
      </c>
      <c r="G224">
        <v>3</v>
      </c>
      <c r="H224">
        <v>1</v>
      </c>
      <c r="I224">
        <v>2020</v>
      </c>
      <c r="J224" t="s">
        <v>18</v>
      </c>
      <c r="K224" t="s">
        <v>30</v>
      </c>
      <c r="L224">
        <v>8</v>
      </c>
    </row>
    <row r="225" spans="1:12">
      <c r="A225" s="1">
        <v>44072</v>
      </c>
      <c r="B225">
        <v>33</v>
      </c>
      <c r="C225">
        <v>32</v>
      </c>
      <c r="D225">
        <v>3</v>
      </c>
      <c r="G225">
        <v>4</v>
      </c>
      <c r="H225">
        <v>1</v>
      </c>
      <c r="I225">
        <v>2020</v>
      </c>
      <c r="J225" t="s">
        <v>18</v>
      </c>
      <c r="K225" t="s">
        <v>26</v>
      </c>
      <c r="L225">
        <v>8</v>
      </c>
    </row>
    <row r="226" spans="1:12">
      <c r="A226" s="1">
        <v>44073</v>
      </c>
      <c r="B226">
        <v>1</v>
      </c>
      <c r="C226">
        <v>1</v>
      </c>
      <c r="D226">
        <v>1</v>
      </c>
      <c r="G226">
        <v>1</v>
      </c>
      <c r="H226">
        <v>1</v>
      </c>
      <c r="I226">
        <v>2020</v>
      </c>
      <c r="J226" t="s">
        <v>18</v>
      </c>
      <c r="K226" t="s">
        <v>29</v>
      </c>
      <c r="L226">
        <v>8</v>
      </c>
    </row>
    <row r="227" spans="1:12">
      <c r="A227" s="1">
        <v>44074</v>
      </c>
      <c r="B227">
        <v>47</v>
      </c>
      <c r="C227">
        <v>45</v>
      </c>
      <c r="D227">
        <v>3</v>
      </c>
      <c r="G227">
        <v>3</v>
      </c>
      <c r="I227">
        <v>2020</v>
      </c>
      <c r="J227" t="s">
        <v>18</v>
      </c>
      <c r="K227" t="s">
        <v>27</v>
      </c>
      <c r="L227">
        <v>8</v>
      </c>
    </row>
    <row r="228" spans="1:12">
      <c r="A228" s="1">
        <v>44078</v>
      </c>
      <c r="B228">
        <v>7</v>
      </c>
      <c r="C228">
        <v>5</v>
      </c>
      <c r="D228">
        <v>1</v>
      </c>
      <c r="G228">
        <v>1</v>
      </c>
      <c r="I228">
        <v>2020</v>
      </c>
      <c r="J228" t="s">
        <v>19</v>
      </c>
      <c r="K228" t="s">
        <v>30</v>
      </c>
      <c r="L228">
        <v>9</v>
      </c>
    </row>
    <row r="229" spans="1:12">
      <c r="A229" s="1">
        <v>44079</v>
      </c>
      <c r="B229">
        <v>7</v>
      </c>
      <c r="C229">
        <v>7</v>
      </c>
      <c r="D229">
        <v>1</v>
      </c>
      <c r="G229">
        <v>1</v>
      </c>
      <c r="I229">
        <v>2020</v>
      </c>
      <c r="J229" t="s">
        <v>19</v>
      </c>
      <c r="K229" t="s">
        <v>26</v>
      </c>
      <c r="L229">
        <v>9</v>
      </c>
    </row>
    <row r="230" spans="1:12">
      <c r="A230" s="1">
        <v>44081</v>
      </c>
      <c r="B230">
        <v>5</v>
      </c>
      <c r="C230">
        <v>5</v>
      </c>
      <c r="D230">
        <v>2</v>
      </c>
      <c r="G230">
        <v>2</v>
      </c>
      <c r="I230">
        <v>2020</v>
      </c>
      <c r="J230" t="s">
        <v>19</v>
      </c>
      <c r="K230" t="s">
        <v>27</v>
      </c>
      <c r="L230">
        <v>9</v>
      </c>
    </row>
    <row r="231" spans="1:12">
      <c r="A231" s="1">
        <v>44084</v>
      </c>
      <c r="B231">
        <v>23</v>
      </c>
      <c r="C231">
        <v>21</v>
      </c>
      <c r="D231">
        <v>2</v>
      </c>
      <c r="G231">
        <v>2</v>
      </c>
      <c r="H231">
        <v>1</v>
      </c>
      <c r="I231">
        <v>2020</v>
      </c>
      <c r="J231" t="s">
        <v>19</v>
      </c>
      <c r="K231" t="s">
        <v>25</v>
      </c>
      <c r="L231">
        <v>9</v>
      </c>
    </row>
    <row r="232" spans="1:12">
      <c r="A232" s="1">
        <v>44086</v>
      </c>
      <c r="B232">
        <v>3</v>
      </c>
      <c r="C232">
        <v>3</v>
      </c>
      <c r="D232">
        <v>1</v>
      </c>
      <c r="G232">
        <v>1</v>
      </c>
      <c r="I232">
        <v>2020</v>
      </c>
      <c r="J232" t="s">
        <v>19</v>
      </c>
      <c r="K232" t="s">
        <v>26</v>
      </c>
      <c r="L232">
        <v>9</v>
      </c>
    </row>
    <row r="233" spans="1:12">
      <c r="A233" s="1">
        <v>44087</v>
      </c>
      <c r="B233">
        <v>7</v>
      </c>
      <c r="C233">
        <v>7</v>
      </c>
      <c r="D233">
        <v>2</v>
      </c>
      <c r="G233">
        <v>2</v>
      </c>
      <c r="I233">
        <v>2020</v>
      </c>
      <c r="J233" t="s">
        <v>19</v>
      </c>
      <c r="K233" t="s">
        <v>29</v>
      </c>
      <c r="L233">
        <v>9</v>
      </c>
    </row>
    <row r="234" spans="1:12">
      <c r="A234" s="1">
        <v>44091</v>
      </c>
      <c r="B234">
        <v>7</v>
      </c>
      <c r="C234">
        <v>7</v>
      </c>
      <c r="D234">
        <v>1</v>
      </c>
      <c r="G234">
        <v>1</v>
      </c>
      <c r="H234">
        <v>1</v>
      </c>
      <c r="I234">
        <v>2020</v>
      </c>
      <c r="J234" t="s">
        <v>19</v>
      </c>
      <c r="K234" t="s">
        <v>25</v>
      </c>
      <c r="L234">
        <v>9</v>
      </c>
    </row>
    <row r="235" spans="1:12">
      <c r="A235" s="1">
        <v>44094</v>
      </c>
      <c r="B235">
        <v>12</v>
      </c>
      <c r="C235">
        <v>12</v>
      </c>
      <c r="D235">
        <v>2</v>
      </c>
      <c r="G235">
        <v>2</v>
      </c>
      <c r="I235">
        <v>2020</v>
      </c>
      <c r="J235" t="s">
        <v>19</v>
      </c>
      <c r="K235" t="s">
        <v>29</v>
      </c>
      <c r="L235">
        <v>9</v>
      </c>
    </row>
    <row r="236" spans="1:12">
      <c r="A236" s="1">
        <v>44096</v>
      </c>
      <c r="B236">
        <v>6</v>
      </c>
      <c r="C236">
        <v>5</v>
      </c>
      <c r="D236">
        <v>1</v>
      </c>
      <c r="G236">
        <v>1</v>
      </c>
      <c r="I236">
        <v>2020</v>
      </c>
      <c r="J236" t="s">
        <v>19</v>
      </c>
      <c r="K236" t="s">
        <v>24</v>
      </c>
      <c r="L236">
        <v>9</v>
      </c>
    </row>
    <row r="237" spans="1:12">
      <c r="A237" s="1">
        <v>44101</v>
      </c>
      <c r="B237">
        <v>1</v>
      </c>
      <c r="C237">
        <v>1</v>
      </c>
      <c r="D237">
        <v>1</v>
      </c>
      <c r="G237">
        <v>1</v>
      </c>
      <c r="I237">
        <v>2020</v>
      </c>
      <c r="J237" t="s">
        <v>19</v>
      </c>
      <c r="K237" t="s">
        <v>29</v>
      </c>
      <c r="L237">
        <v>9</v>
      </c>
    </row>
    <row r="238" spans="1:12">
      <c r="A238" s="1">
        <v>44105</v>
      </c>
      <c r="B238">
        <v>1</v>
      </c>
      <c r="G238">
        <v>1</v>
      </c>
      <c r="H238">
        <v>1</v>
      </c>
      <c r="I238">
        <v>2020</v>
      </c>
      <c r="J238" t="s">
        <v>20</v>
      </c>
      <c r="K238" t="s">
        <v>25</v>
      </c>
      <c r="L238">
        <v>10</v>
      </c>
    </row>
    <row r="239" spans="1:12">
      <c r="A239" s="1">
        <v>44106</v>
      </c>
      <c r="B239">
        <v>3</v>
      </c>
      <c r="G239">
        <v>1</v>
      </c>
      <c r="I239">
        <v>2020</v>
      </c>
      <c r="J239" t="s">
        <v>20</v>
      </c>
      <c r="K239" t="s">
        <v>30</v>
      </c>
      <c r="L239">
        <v>10</v>
      </c>
    </row>
    <row r="240" spans="1:12">
      <c r="A240" s="1">
        <v>44110</v>
      </c>
      <c r="B240">
        <v>2</v>
      </c>
      <c r="C240">
        <v>2</v>
      </c>
      <c r="D240">
        <v>1</v>
      </c>
      <c r="G240">
        <v>1</v>
      </c>
      <c r="I240">
        <v>2020</v>
      </c>
      <c r="J240" t="s">
        <v>20</v>
      </c>
      <c r="K240" t="s">
        <v>24</v>
      </c>
      <c r="L240">
        <v>10</v>
      </c>
    </row>
    <row r="241" spans="1:12">
      <c r="A241" s="1">
        <v>44111</v>
      </c>
      <c r="B241">
        <v>87</v>
      </c>
      <c r="C241">
        <v>82</v>
      </c>
      <c r="D241">
        <v>3</v>
      </c>
      <c r="G241">
        <v>3</v>
      </c>
      <c r="I241">
        <v>2020</v>
      </c>
      <c r="J241" t="s">
        <v>20</v>
      </c>
      <c r="K241" t="s">
        <v>28</v>
      </c>
      <c r="L241">
        <v>10</v>
      </c>
    </row>
    <row r="242" spans="1:12">
      <c r="A242" s="1">
        <v>44116</v>
      </c>
      <c r="B242">
        <v>2</v>
      </c>
      <c r="C242">
        <v>1</v>
      </c>
      <c r="D242">
        <v>1</v>
      </c>
      <c r="G242">
        <v>1</v>
      </c>
      <c r="I242">
        <v>2020</v>
      </c>
      <c r="J242" t="s">
        <v>20</v>
      </c>
      <c r="K242" t="s">
        <v>27</v>
      </c>
      <c r="L242">
        <v>10</v>
      </c>
    </row>
    <row r="243" spans="1:12">
      <c r="A243" s="1">
        <v>44117</v>
      </c>
      <c r="B243">
        <v>3</v>
      </c>
      <c r="C243">
        <v>2</v>
      </c>
      <c r="D243">
        <v>2</v>
      </c>
      <c r="G243">
        <v>2</v>
      </c>
      <c r="I243">
        <v>2020</v>
      </c>
      <c r="J243" t="s">
        <v>20</v>
      </c>
      <c r="K243" t="s">
        <v>24</v>
      </c>
      <c r="L243">
        <v>10</v>
      </c>
    </row>
    <row r="244" spans="1:12">
      <c r="A244" s="1">
        <v>44120</v>
      </c>
      <c r="B244">
        <v>1</v>
      </c>
      <c r="G244">
        <v>1</v>
      </c>
      <c r="I244">
        <v>2020</v>
      </c>
      <c r="J244" t="s">
        <v>20</v>
      </c>
      <c r="K244" t="s">
        <v>30</v>
      </c>
      <c r="L244">
        <v>10</v>
      </c>
    </row>
    <row r="245" spans="1:12">
      <c r="A245" s="1">
        <v>44126</v>
      </c>
      <c r="B245">
        <v>1</v>
      </c>
      <c r="C245">
        <v>1</v>
      </c>
      <c r="D245">
        <v>1</v>
      </c>
      <c r="G245">
        <v>1</v>
      </c>
      <c r="I245">
        <v>2020</v>
      </c>
      <c r="J245" t="s">
        <v>20</v>
      </c>
      <c r="K245" t="s">
        <v>25</v>
      </c>
      <c r="L245">
        <v>10</v>
      </c>
    </row>
    <row r="246" spans="1:12">
      <c r="A246" s="1">
        <v>44127</v>
      </c>
      <c r="B246">
        <v>5</v>
      </c>
      <c r="C246">
        <v>4</v>
      </c>
      <c r="D246">
        <v>1</v>
      </c>
      <c r="G246">
        <v>1</v>
      </c>
      <c r="I246">
        <v>2020</v>
      </c>
      <c r="J246" t="s">
        <v>20</v>
      </c>
      <c r="K246" t="s">
        <v>30</v>
      </c>
      <c r="L246">
        <v>10</v>
      </c>
    </row>
    <row r="247" spans="1:12">
      <c r="A247" s="1">
        <v>44129</v>
      </c>
      <c r="B247">
        <v>2</v>
      </c>
      <c r="G247">
        <v>1</v>
      </c>
      <c r="I247">
        <v>2020</v>
      </c>
      <c r="J247" t="s">
        <v>20</v>
      </c>
      <c r="K247" t="s">
        <v>29</v>
      </c>
      <c r="L247">
        <v>10</v>
      </c>
    </row>
    <row r="248" spans="1:12">
      <c r="A248" s="1">
        <v>44135</v>
      </c>
      <c r="B248">
        <v>16</v>
      </c>
      <c r="C248">
        <v>16</v>
      </c>
      <c r="D248">
        <v>1</v>
      </c>
      <c r="G248">
        <v>1</v>
      </c>
      <c r="I248">
        <v>2020</v>
      </c>
      <c r="J248" t="s">
        <v>20</v>
      </c>
      <c r="K248" t="s">
        <v>26</v>
      </c>
      <c r="L248">
        <v>10</v>
      </c>
    </row>
    <row r="249" spans="1:12">
      <c r="A249" s="1">
        <v>44136</v>
      </c>
      <c r="B249">
        <v>7</v>
      </c>
      <c r="C249">
        <v>6</v>
      </c>
      <c r="D249">
        <v>1</v>
      </c>
      <c r="G249">
        <v>1</v>
      </c>
      <c r="I249">
        <v>2020</v>
      </c>
      <c r="J249" t="s">
        <v>21</v>
      </c>
      <c r="K249" t="s">
        <v>29</v>
      </c>
      <c r="L249">
        <v>11</v>
      </c>
    </row>
    <row r="250" spans="1:12">
      <c r="A250" s="1">
        <v>44143</v>
      </c>
      <c r="H250">
        <v>1</v>
      </c>
      <c r="I250">
        <v>2020</v>
      </c>
      <c r="J250" t="s">
        <v>21</v>
      </c>
      <c r="K250" t="s">
        <v>29</v>
      </c>
      <c r="L250">
        <v>11</v>
      </c>
    </row>
    <row r="251" spans="1:12">
      <c r="A251" s="1">
        <v>44149</v>
      </c>
      <c r="B251">
        <v>4</v>
      </c>
      <c r="C251">
        <v>4</v>
      </c>
      <c r="D251">
        <v>1</v>
      </c>
      <c r="G251">
        <v>1</v>
      </c>
      <c r="H251">
        <v>1</v>
      </c>
      <c r="I251">
        <v>2020</v>
      </c>
      <c r="J251" t="s">
        <v>21</v>
      </c>
      <c r="K251" t="s">
        <v>26</v>
      </c>
      <c r="L251">
        <v>11</v>
      </c>
    </row>
    <row r="252" spans="1:12">
      <c r="A252" s="1">
        <v>44152</v>
      </c>
      <c r="B252">
        <v>1</v>
      </c>
      <c r="C252">
        <v>1</v>
      </c>
      <c r="D252">
        <v>1</v>
      </c>
      <c r="G252">
        <v>1</v>
      </c>
      <c r="I252">
        <v>2020</v>
      </c>
      <c r="J252" t="s">
        <v>21</v>
      </c>
      <c r="K252" t="s">
        <v>24</v>
      </c>
      <c r="L252">
        <v>11</v>
      </c>
    </row>
    <row r="253" spans="1:12">
      <c r="A253" s="1">
        <v>44153</v>
      </c>
      <c r="B253">
        <v>2</v>
      </c>
      <c r="C253">
        <v>2</v>
      </c>
      <c r="D253">
        <v>1</v>
      </c>
      <c r="G253">
        <v>1</v>
      </c>
      <c r="I253">
        <v>2020</v>
      </c>
      <c r="J253" t="s">
        <v>21</v>
      </c>
      <c r="K253" t="s">
        <v>28</v>
      </c>
      <c r="L253">
        <v>11</v>
      </c>
    </row>
    <row r="254" spans="1:12">
      <c r="A254" s="1">
        <v>44155</v>
      </c>
      <c r="B254">
        <v>23</v>
      </c>
      <c r="C254">
        <v>21</v>
      </c>
      <c r="D254">
        <v>1</v>
      </c>
      <c r="G254">
        <v>1</v>
      </c>
      <c r="I254">
        <v>2020</v>
      </c>
      <c r="J254" t="s">
        <v>21</v>
      </c>
      <c r="K254" t="s">
        <v>30</v>
      </c>
      <c r="L254">
        <v>11</v>
      </c>
    </row>
    <row r="255" spans="1:12">
      <c r="A255" s="1">
        <v>44163</v>
      </c>
      <c r="B255">
        <v>1</v>
      </c>
      <c r="G255">
        <v>1</v>
      </c>
      <c r="H255">
        <v>1</v>
      </c>
      <c r="I255">
        <v>2020</v>
      </c>
      <c r="J255" t="s">
        <v>21</v>
      </c>
      <c r="K255" t="s">
        <v>26</v>
      </c>
      <c r="L255">
        <v>11</v>
      </c>
    </row>
    <row r="256" spans="1:12">
      <c r="A256" s="1">
        <v>44165</v>
      </c>
      <c r="B256">
        <v>1</v>
      </c>
      <c r="C256">
        <v>1</v>
      </c>
      <c r="D256">
        <v>1</v>
      </c>
      <c r="G256">
        <v>1</v>
      </c>
      <c r="I256">
        <v>2020</v>
      </c>
      <c r="J256" t="s">
        <v>21</v>
      </c>
      <c r="K256" t="s">
        <v>27</v>
      </c>
      <c r="L256">
        <v>11</v>
      </c>
    </row>
    <row r="257" spans="1:12">
      <c r="A257" s="1">
        <v>44166</v>
      </c>
      <c r="B257">
        <v>4</v>
      </c>
      <c r="C257">
        <v>4</v>
      </c>
      <c r="D257">
        <v>1</v>
      </c>
      <c r="G257">
        <v>1</v>
      </c>
      <c r="I257">
        <v>2020</v>
      </c>
      <c r="J257" t="s">
        <v>22</v>
      </c>
      <c r="K257" t="s">
        <v>24</v>
      </c>
      <c r="L257">
        <v>12</v>
      </c>
    </row>
    <row r="258" spans="1:12">
      <c r="A258" s="1">
        <v>44167</v>
      </c>
      <c r="B258">
        <v>2</v>
      </c>
      <c r="C258">
        <v>2</v>
      </c>
      <c r="D258">
        <v>2</v>
      </c>
      <c r="G258">
        <v>2</v>
      </c>
      <c r="I258">
        <v>2020</v>
      </c>
      <c r="J258" t="s">
        <v>22</v>
      </c>
      <c r="K258" t="s">
        <v>28</v>
      </c>
      <c r="L258">
        <v>12</v>
      </c>
    </row>
    <row r="259" spans="1:12">
      <c r="A259" s="1">
        <v>44168</v>
      </c>
      <c r="B259">
        <v>1</v>
      </c>
      <c r="G259">
        <v>1</v>
      </c>
      <c r="I259">
        <v>2020</v>
      </c>
      <c r="J259" t="s">
        <v>22</v>
      </c>
      <c r="K259" t="s">
        <v>25</v>
      </c>
      <c r="L259">
        <v>12</v>
      </c>
    </row>
    <row r="260" spans="1:12">
      <c r="A260" s="1">
        <v>44169</v>
      </c>
      <c r="B260">
        <v>8</v>
      </c>
      <c r="C260">
        <v>7</v>
      </c>
      <c r="D260">
        <v>1</v>
      </c>
      <c r="G260">
        <v>1</v>
      </c>
      <c r="I260">
        <v>2020</v>
      </c>
      <c r="J260" t="s">
        <v>22</v>
      </c>
      <c r="K260" t="s">
        <v>30</v>
      </c>
      <c r="L260">
        <v>12</v>
      </c>
    </row>
    <row r="261" spans="1:12">
      <c r="A261" s="1">
        <v>44170</v>
      </c>
      <c r="B261">
        <v>7</v>
      </c>
      <c r="C261">
        <v>3</v>
      </c>
      <c r="D261">
        <v>1</v>
      </c>
      <c r="G261">
        <v>3</v>
      </c>
      <c r="I261">
        <v>2020</v>
      </c>
      <c r="J261" t="s">
        <v>22</v>
      </c>
      <c r="K261" t="s">
        <v>26</v>
      </c>
      <c r="L261">
        <v>12</v>
      </c>
    </row>
    <row r="262" spans="1:12">
      <c r="A262" s="1">
        <v>44173</v>
      </c>
      <c r="B262">
        <v>29</v>
      </c>
      <c r="C262">
        <v>28</v>
      </c>
      <c r="D262">
        <v>2</v>
      </c>
      <c r="G262">
        <v>2</v>
      </c>
      <c r="I262">
        <v>2020</v>
      </c>
      <c r="J262" t="s">
        <v>22</v>
      </c>
      <c r="K262" t="s">
        <v>24</v>
      </c>
      <c r="L262">
        <v>12</v>
      </c>
    </row>
    <row r="263" spans="1:12">
      <c r="A263" s="1">
        <v>44178</v>
      </c>
      <c r="B263">
        <v>9</v>
      </c>
      <c r="C263">
        <v>9</v>
      </c>
      <c r="D263">
        <v>1</v>
      </c>
      <c r="G263">
        <v>1</v>
      </c>
      <c r="I263">
        <v>2020</v>
      </c>
      <c r="J263" t="s">
        <v>22</v>
      </c>
      <c r="K263" t="s">
        <v>29</v>
      </c>
      <c r="L263">
        <v>12</v>
      </c>
    </row>
    <row r="264" spans="1:12">
      <c r="A264" s="1">
        <v>44179</v>
      </c>
      <c r="B264">
        <v>4</v>
      </c>
      <c r="C264">
        <v>3</v>
      </c>
      <c r="D264">
        <v>1</v>
      </c>
      <c r="G264">
        <v>1</v>
      </c>
      <c r="I264">
        <v>2020</v>
      </c>
      <c r="J264" t="s">
        <v>22</v>
      </c>
      <c r="K264" t="s">
        <v>27</v>
      </c>
      <c r="L264">
        <v>12</v>
      </c>
    </row>
    <row r="265" spans="1:12">
      <c r="A265" s="1">
        <v>44180</v>
      </c>
      <c r="B265">
        <v>20</v>
      </c>
      <c r="C265">
        <v>20</v>
      </c>
      <c r="D265">
        <v>1</v>
      </c>
      <c r="G265">
        <v>1</v>
      </c>
      <c r="I265">
        <v>2020</v>
      </c>
      <c r="J265" t="s">
        <v>22</v>
      </c>
      <c r="K265" t="s">
        <v>24</v>
      </c>
      <c r="L265">
        <v>12</v>
      </c>
    </row>
    <row r="266" spans="1:12">
      <c r="A266" s="1">
        <v>44185</v>
      </c>
      <c r="B266">
        <v>3</v>
      </c>
      <c r="C266">
        <v>2</v>
      </c>
      <c r="D266">
        <v>1</v>
      </c>
      <c r="G266">
        <v>1</v>
      </c>
      <c r="I266">
        <v>2020</v>
      </c>
      <c r="J266" t="s">
        <v>22</v>
      </c>
      <c r="K266" t="s">
        <v>29</v>
      </c>
      <c r="L266">
        <v>12</v>
      </c>
    </row>
    <row r="267" spans="1:12">
      <c r="A267" s="1">
        <v>44186</v>
      </c>
      <c r="B267">
        <v>11</v>
      </c>
      <c r="C267">
        <v>11</v>
      </c>
      <c r="D267">
        <v>1</v>
      </c>
      <c r="G267">
        <v>1</v>
      </c>
      <c r="I267">
        <v>2020</v>
      </c>
      <c r="J267" t="s">
        <v>22</v>
      </c>
      <c r="K267" t="s">
        <v>27</v>
      </c>
      <c r="L267">
        <v>12</v>
      </c>
    </row>
    <row r="268" spans="1:12">
      <c r="A268" s="1">
        <v>44188</v>
      </c>
      <c r="B268">
        <v>3</v>
      </c>
      <c r="C268">
        <v>3</v>
      </c>
      <c r="D268">
        <v>1</v>
      </c>
      <c r="G268">
        <v>1</v>
      </c>
      <c r="I268">
        <v>2020</v>
      </c>
      <c r="J268" t="s">
        <v>22</v>
      </c>
      <c r="K268" t="s">
        <v>28</v>
      </c>
      <c r="L268">
        <v>12</v>
      </c>
    </row>
    <row r="269" spans="1:12">
      <c r="A269" s="1">
        <v>44192</v>
      </c>
      <c r="B269">
        <v>1</v>
      </c>
      <c r="C269">
        <v>1</v>
      </c>
      <c r="D269">
        <v>1</v>
      </c>
      <c r="G269">
        <v>1</v>
      </c>
      <c r="I269">
        <v>2020</v>
      </c>
      <c r="J269" t="s">
        <v>22</v>
      </c>
      <c r="K269" t="s">
        <v>29</v>
      </c>
      <c r="L269">
        <v>12</v>
      </c>
    </row>
    <row r="270" spans="1:12">
      <c r="A270" s="1">
        <v>44193</v>
      </c>
      <c r="B270">
        <v>2</v>
      </c>
      <c r="C270">
        <v>2</v>
      </c>
      <c r="D270">
        <v>2</v>
      </c>
      <c r="G270">
        <v>2</v>
      </c>
      <c r="I270">
        <v>2020</v>
      </c>
      <c r="J270" t="s">
        <v>22</v>
      </c>
      <c r="K270" t="s">
        <v>27</v>
      </c>
      <c r="L270">
        <v>12</v>
      </c>
    </row>
    <row r="271" spans="1:12">
      <c r="A271" s="13">
        <f t="shared" ref="A271:L271" si="0">COUNTA(A2:A270)</f>
        <v>269</v>
      </c>
      <c r="B271" s="13">
        <f t="shared" si="0"/>
        <v>258</v>
      </c>
      <c r="C271" s="13">
        <f t="shared" si="0"/>
        <v>237</v>
      </c>
      <c r="D271" s="13">
        <f t="shared" si="0"/>
        <v>237</v>
      </c>
      <c r="E271" s="13">
        <f t="shared" si="0"/>
        <v>9</v>
      </c>
      <c r="F271" s="13">
        <f t="shared" si="0"/>
        <v>9</v>
      </c>
      <c r="G271" s="13">
        <f t="shared" si="0"/>
        <v>258</v>
      </c>
      <c r="H271" s="13">
        <f t="shared" si="0"/>
        <v>122</v>
      </c>
      <c r="I271" s="13">
        <f t="shared" si="0"/>
        <v>269</v>
      </c>
      <c r="J271" s="13">
        <f t="shared" si="0"/>
        <v>269</v>
      </c>
      <c r="K271" s="13">
        <f t="shared" si="0"/>
        <v>269</v>
      </c>
      <c r="L271" s="13">
        <f t="shared" si="0"/>
        <v>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4"/>
  <sheetViews>
    <sheetView workbookViewId="0">
      <selection activeCell="J24" sqref="A1:J24"/>
    </sheetView>
  </sheetViews>
  <sheetFormatPr defaultRowHeight="15"/>
  <cols>
    <col min="1" max="1" width="8.5703125" customWidth="1"/>
    <col min="2" max="2" width="9.28515625" customWidth="1"/>
    <col min="3" max="3" width="11.5703125" bestFit="1" customWidth="1"/>
    <col min="4" max="4" width="20.7109375" bestFit="1" customWidth="1"/>
    <col min="5" max="5" width="17.140625" bestFit="1" customWidth="1"/>
    <col min="6" max="6" width="20.140625" bestFit="1" customWidth="1"/>
    <col min="7" max="7" width="18.5703125" bestFit="1" customWidth="1"/>
    <col min="8" max="8" width="16.28515625" bestFit="1" customWidth="1"/>
    <col min="9" max="9" width="17.140625" bestFit="1" customWidth="1"/>
    <col min="10" max="10" width="16.28515625" bestFit="1" customWidth="1"/>
  </cols>
  <sheetData>
    <row r="1" spans="1:10" ht="30">
      <c r="A1" s="4" t="s">
        <v>8</v>
      </c>
      <c r="B1" s="4" t="s">
        <v>11</v>
      </c>
      <c r="C1" s="4" t="s">
        <v>9</v>
      </c>
      <c r="D1" s="4" t="s">
        <v>6</v>
      </c>
      <c r="E1" s="4" t="s">
        <v>3</v>
      </c>
      <c r="F1" s="4" t="s">
        <v>5</v>
      </c>
      <c r="G1" s="4" t="s">
        <v>7</v>
      </c>
      <c r="H1" s="4" t="s">
        <v>1</v>
      </c>
      <c r="I1" s="4" t="s">
        <v>2</v>
      </c>
      <c r="J1" s="4" t="s">
        <v>4</v>
      </c>
    </row>
    <row r="2" spans="1:10">
      <c r="A2">
        <v>2019</v>
      </c>
      <c r="B2">
        <v>1</v>
      </c>
      <c r="C2" t="s">
        <v>12</v>
      </c>
      <c r="D2">
        <v>0</v>
      </c>
      <c r="E2">
        <v>0</v>
      </c>
      <c r="F2">
        <v>0</v>
      </c>
      <c r="G2">
        <v>0</v>
      </c>
      <c r="H2">
        <v>0</v>
      </c>
      <c r="I2">
        <v>0</v>
      </c>
      <c r="J2">
        <v>0</v>
      </c>
    </row>
    <row r="3" spans="1:10">
      <c r="A3">
        <v>2019</v>
      </c>
      <c r="B3">
        <v>3</v>
      </c>
      <c r="C3" t="s">
        <v>13</v>
      </c>
      <c r="D3">
        <v>2</v>
      </c>
      <c r="E3">
        <v>1</v>
      </c>
      <c r="F3">
        <v>0</v>
      </c>
      <c r="G3">
        <v>1</v>
      </c>
      <c r="H3">
        <v>44</v>
      </c>
      <c r="I3">
        <v>41</v>
      </c>
      <c r="J3">
        <v>0</v>
      </c>
    </row>
    <row r="4" spans="1:10">
      <c r="A4">
        <v>2019</v>
      </c>
      <c r="B4">
        <v>4</v>
      </c>
      <c r="C4" t="s">
        <v>14</v>
      </c>
      <c r="D4">
        <v>1</v>
      </c>
      <c r="E4">
        <v>0</v>
      </c>
      <c r="F4">
        <v>0</v>
      </c>
      <c r="G4">
        <v>2</v>
      </c>
      <c r="H4">
        <v>1</v>
      </c>
      <c r="I4">
        <v>0</v>
      </c>
      <c r="J4">
        <v>0</v>
      </c>
    </row>
    <row r="5" spans="1:10">
      <c r="A5">
        <v>2019</v>
      </c>
      <c r="B5">
        <v>5</v>
      </c>
      <c r="C5" t="s">
        <v>15</v>
      </c>
      <c r="D5">
        <v>3</v>
      </c>
      <c r="E5">
        <v>2</v>
      </c>
      <c r="F5">
        <v>0</v>
      </c>
      <c r="G5">
        <v>1</v>
      </c>
      <c r="H5">
        <v>17</v>
      </c>
      <c r="I5">
        <v>15</v>
      </c>
      <c r="J5">
        <v>0</v>
      </c>
    </row>
    <row r="6" spans="1:10">
      <c r="A6">
        <v>2019</v>
      </c>
      <c r="B6">
        <v>6</v>
      </c>
      <c r="C6" t="s">
        <v>16</v>
      </c>
      <c r="D6">
        <v>4</v>
      </c>
      <c r="E6">
        <v>3</v>
      </c>
      <c r="F6">
        <v>0</v>
      </c>
      <c r="G6">
        <v>1</v>
      </c>
      <c r="H6">
        <v>12</v>
      </c>
      <c r="I6">
        <v>7</v>
      </c>
      <c r="J6">
        <v>0</v>
      </c>
    </row>
    <row r="7" spans="1:10">
      <c r="A7">
        <v>2019</v>
      </c>
      <c r="B7">
        <v>7</v>
      </c>
      <c r="C7" t="s">
        <v>17</v>
      </c>
      <c r="D7">
        <v>6</v>
      </c>
      <c r="E7">
        <v>4</v>
      </c>
      <c r="F7">
        <v>0</v>
      </c>
      <c r="G7">
        <v>0</v>
      </c>
      <c r="H7">
        <v>61</v>
      </c>
      <c r="I7">
        <v>52</v>
      </c>
      <c r="J7">
        <v>0</v>
      </c>
    </row>
    <row r="8" spans="1:10">
      <c r="A8">
        <v>2019</v>
      </c>
      <c r="B8">
        <v>8</v>
      </c>
      <c r="C8" t="s">
        <v>18</v>
      </c>
      <c r="D8">
        <v>0</v>
      </c>
      <c r="E8">
        <v>0</v>
      </c>
      <c r="F8">
        <v>0</v>
      </c>
      <c r="G8">
        <v>1</v>
      </c>
      <c r="H8">
        <v>0</v>
      </c>
      <c r="I8">
        <v>0</v>
      </c>
      <c r="J8">
        <v>0</v>
      </c>
    </row>
    <row r="9" spans="1:10">
      <c r="A9">
        <v>2019</v>
      </c>
      <c r="B9">
        <v>9</v>
      </c>
      <c r="C9" t="s">
        <v>19</v>
      </c>
      <c r="D9">
        <v>7</v>
      </c>
      <c r="E9">
        <v>4</v>
      </c>
      <c r="F9">
        <v>0</v>
      </c>
      <c r="G9">
        <v>0</v>
      </c>
      <c r="H9">
        <v>23</v>
      </c>
      <c r="I9">
        <v>6</v>
      </c>
      <c r="J9">
        <v>0</v>
      </c>
    </row>
    <row r="10" spans="1:10">
      <c r="A10">
        <v>2019</v>
      </c>
      <c r="B10">
        <v>10</v>
      </c>
      <c r="C10" t="s">
        <v>20</v>
      </c>
      <c r="D10">
        <v>1</v>
      </c>
      <c r="E10">
        <v>1</v>
      </c>
      <c r="F10">
        <v>0</v>
      </c>
      <c r="G10">
        <v>2</v>
      </c>
      <c r="H10">
        <v>2</v>
      </c>
      <c r="I10">
        <v>2</v>
      </c>
      <c r="J10">
        <v>0</v>
      </c>
    </row>
    <row r="11" spans="1:10">
      <c r="A11">
        <v>2019</v>
      </c>
      <c r="B11">
        <v>11</v>
      </c>
      <c r="C11" t="s">
        <v>21</v>
      </c>
      <c r="D11">
        <v>9</v>
      </c>
      <c r="E11">
        <v>8</v>
      </c>
      <c r="F11">
        <v>0</v>
      </c>
      <c r="G11">
        <v>1</v>
      </c>
      <c r="H11">
        <v>166</v>
      </c>
      <c r="I11">
        <v>136</v>
      </c>
      <c r="J11">
        <v>0</v>
      </c>
    </row>
    <row r="12" spans="1:10">
      <c r="A12">
        <v>2019</v>
      </c>
      <c r="B12">
        <v>12</v>
      </c>
      <c r="C12" t="s">
        <v>22</v>
      </c>
      <c r="D12">
        <v>5</v>
      </c>
      <c r="E12">
        <v>4</v>
      </c>
      <c r="F12">
        <v>0</v>
      </c>
      <c r="G12">
        <v>0</v>
      </c>
      <c r="H12">
        <v>22</v>
      </c>
      <c r="I12">
        <v>16</v>
      </c>
      <c r="J12">
        <v>0</v>
      </c>
    </row>
    <row r="13" spans="1:10">
      <c r="A13">
        <v>2020</v>
      </c>
      <c r="B13">
        <v>1</v>
      </c>
      <c r="C13" t="s">
        <v>12</v>
      </c>
      <c r="D13">
        <v>5</v>
      </c>
      <c r="E13">
        <v>4</v>
      </c>
      <c r="F13">
        <v>0</v>
      </c>
      <c r="G13">
        <v>0</v>
      </c>
      <c r="H13">
        <v>6</v>
      </c>
      <c r="I13">
        <v>5</v>
      </c>
      <c r="J13">
        <v>0</v>
      </c>
    </row>
    <row r="14" spans="1:10">
      <c r="A14">
        <v>2020</v>
      </c>
      <c r="B14">
        <v>2</v>
      </c>
      <c r="C14" t="s">
        <v>23</v>
      </c>
      <c r="D14">
        <v>2509</v>
      </c>
      <c r="E14">
        <v>1374</v>
      </c>
      <c r="F14">
        <v>1137</v>
      </c>
      <c r="G14">
        <v>107</v>
      </c>
      <c r="H14">
        <v>2928</v>
      </c>
      <c r="I14">
        <v>1535</v>
      </c>
      <c r="J14">
        <v>1329</v>
      </c>
    </row>
    <row r="15" spans="1:10">
      <c r="A15">
        <v>2020</v>
      </c>
      <c r="B15">
        <v>3</v>
      </c>
      <c r="C15" t="s">
        <v>13</v>
      </c>
      <c r="D15">
        <v>2035</v>
      </c>
      <c r="E15">
        <v>2029</v>
      </c>
      <c r="F15">
        <v>0</v>
      </c>
      <c r="G15">
        <v>115</v>
      </c>
      <c r="H15">
        <v>2523</v>
      </c>
      <c r="I15">
        <v>2502</v>
      </c>
      <c r="J15">
        <v>0</v>
      </c>
    </row>
    <row r="16" spans="1:10">
      <c r="A16">
        <v>2020</v>
      </c>
      <c r="B16">
        <v>4</v>
      </c>
      <c r="C16" t="s">
        <v>14</v>
      </c>
      <c r="D16">
        <v>3413</v>
      </c>
      <c r="E16">
        <v>1988</v>
      </c>
      <c r="F16">
        <v>1416</v>
      </c>
      <c r="G16">
        <v>179</v>
      </c>
      <c r="H16">
        <v>4168</v>
      </c>
      <c r="I16">
        <v>2640</v>
      </c>
      <c r="J16">
        <v>1474</v>
      </c>
    </row>
    <row r="17" spans="1:10">
      <c r="A17">
        <v>2020</v>
      </c>
      <c r="B17">
        <v>5</v>
      </c>
      <c r="C17" t="s">
        <v>15</v>
      </c>
      <c r="D17">
        <v>2225</v>
      </c>
      <c r="E17">
        <v>2217</v>
      </c>
      <c r="F17">
        <v>0</v>
      </c>
      <c r="G17">
        <v>118</v>
      </c>
      <c r="H17">
        <v>3047</v>
      </c>
      <c r="I17">
        <v>2994</v>
      </c>
      <c r="J17">
        <v>0</v>
      </c>
    </row>
    <row r="18" spans="1:10">
      <c r="A18">
        <v>2020</v>
      </c>
      <c r="B18">
        <v>6</v>
      </c>
      <c r="C18" t="s">
        <v>16</v>
      </c>
      <c r="D18">
        <v>1941</v>
      </c>
      <c r="E18">
        <v>1939</v>
      </c>
      <c r="F18">
        <v>0</v>
      </c>
      <c r="G18">
        <v>82</v>
      </c>
      <c r="H18">
        <v>2652</v>
      </c>
      <c r="I18">
        <v>2631</v>
      </c>
      <c r="J18">
        <v>0</v>
      </c>
    </row>
    <row r="19" spans="1:10">
      <c r="A19">
        <v>2020</v>
      </c>
      <c r="B19">
        <v>7</v>
      </c>
      <c r="C19" t="s">
        <v>17</v>
      </c>
      <c r="D19">
        <v>54</v>
      </c>
      <c r="E19">
        <v>50</v>
      </c>
      <c r="F19">
        <v>0</v>
      </c>
      <c r="G19">
        <v>1</v>
      </c>
      <c r="H19">
        <v>129</v>
      </c>
      <c r="I19">
        <v>121</v>
      </c>
      <c r="J19">
        <v>0</v>
      </c>
    </row>
    <row r="20" spans="1:10">
      <c r="A20">
        <v>2020</v>
      </c>
      <c r="B20">
        <v>8</v>
      </c>
      <c r="C20" t="s">
        <v>18</v>
      </c>
      <c r="D20">
        <v>27</v>
      </c>
      <c r="E20">
        <v>25</v>
      </c>
      <c r="F20">
        <v>0</v>
      </c>
      <c r="G20">
        <v>5</v>
      </c>
      <c r="H20">
        <v>166</v>
      </c>
      <c r="I20">
        <v>159</v>
      </c>
      <c r="J20">
        <v>0</v>
      </c>
    </row>
    <row r="21" spans="1:10">
      <c r="A21">
        <v>2020</v>
      </c>
      <c r="B21">
        <v>9</v>
      </c>
      <c r="C21" t="s">
        <v>19</v>
      </c>
      <c r="D21">
        <v>14</v>
      </c>
      <c r="E21">
        <v>14</v>
      </c>
      <c r="F21">
        <v>0</v>
      </c>
      <c r="G21">
        <v>2</v>
      </c>
      <c r="H21">
        <v>78</v>
      </c>
      <c r="I21">
        <v>73</v>
      </c>
      <c r="J21">
        <v>0</v>
      </c>
    </row>
    <row r="22" spans="1:10">
      <c r="A22">
        <v>2020</v>
      </c>
      <c r="B22">
        <v>10</v>
      </c>
      <c r="C22" t="s">
        <v>20</v>
      </c>
      <c r="D22">
        <v>14</v>
      </c>
      <c r="E22">
        <v>10</v>
      </c>
      <c r="F22">
        <v>0</v>
      </c>
      <c r="G22">
        <v>1</v>
      </c>
      <c r="H22">
        <v>123</v>
      </c>
      <c r="I22">
        <v>108</v>
      </c>
      <c r="J22">
        <v>0</v>
      </c>
    </row>
    <row r="23" spans="1:10">
      <c r="A23">
        <v>2020</v>
      </c>
      <c r="B23">
        <v>11</v>
      </c>
      <c r="C23" t="s">
        <v>21</v>
      </c>
      <c r="D23">
        <v>7</v>
      </c>
      <c r="E23">
        <v>6</v>
      </c>
      <c r="F23">
        <v>0</v>
      </c>
      <c r="G23">
        <v>3</v>
      </c>
      <c r="H23">
        <v>39</v>
      </c>
      <c r="I23">
        <v>35</v>
      </c>
      <c r="J23">
        <v>0</v>
      </c>
    </row>
    <row r="24" spans="1:10">
      <c r="A24">
        <v>2020</v>
      </c>
      <c r="B24">
        <v>12</v>
      </c>
      <c r="C24" t="s">
        <v>22</v>
      </c>
      <c r="D24">
        <v>19</v>
      </c>
      <c r="E24">
        <v>16</v>
      </c>
      <c r="F24">
        <v>0</v>
      </c>
      <c r="G24">
        <v>0</v>
      </c>
      <c r="H24">
        <v>104</v>
      </c>
      <c r="I24">
        <v>95</v>
      </c>
      <c r="J24">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D1972-8855-4F66-85DD-32249CA59A50}">
  <dimension ref="A2:E17"/>
  <sheetViews>
    <sheetView workbookViewId="0">
      <selection activeCell="C8" sqref="C8"/>
    </sheetView>
  </sheetViews>
  <sheetFormatPr defaultRowHeight="15"/>
  <cols>
    <col min="1" max="1" width="14.140625" bestFit="1" customWidth="1"/>
    <col min="2" max="2" width="16.28515625" bestFit="1" customWidth="1"/>
    <col min="3" max="3" width="6" bestFit="1" customWidth="1"/>
    <col min="4" max="4" width="14.140625" bestFit="1" customWidth="1"/>
    <col min="5" max="5" width="14" customWidth="1"/>
    <col min="6" max="6" width="28" bestFit="1" customWidth="1"/>
    <col min="7" max="7" width="35.7109375" bestFit="1" customWidth="1"/>
    <col min="8" max="8" width="28" bestFit="1" customWidth="1"/>
    <col min="9" max="9" width="35.7109375" bestFit="1" customWidth="1"/>
    <col min="10" max="10" width="33.5703125" bestFit="1" customWidth="1"/>
  </cols>
  <sheetData>
    <row r="2" spans="1:5">
      <c r="B2" s="35">
        <v>2019</v>
      </c>
      <c r="C2" s="35"/>
      <c r="D2" s="35">
        <v>2020</v>
      </c>
      <c r="E2" s="35"/>
    </row>
    <row r="3" spans="1:5">
      <c r="A3" s="38" t="s">
        <v>269</v>
      </c>
      <c r="B3" s="14" t="s">
        <v>242</v>
      </c>
    </row>
    <row r="4" spans="1:5">
      <c r="A4" s="14" t="s">
        <v>268</v>
      </c>
      <c r="B4">
        <v>2020</v>
      </c>
    </row>
    <row r="5" spans="1:5">
      <c r="A5" s="15" t="s">
        <v>12</v>
      </c>
      <c r="B5" s="17">
        <v>5</v>
      </c>
    </row>
    <row r="6" spans="1:5">
      <c r="A6" s="15" t="s">
        <v>23</v>
      </c>
      <c r="B6" s="17">
        <v>2509</v>
      </c>
    </row>
    <row r="7" spans="1:5">
      <c r="A7" s="15" t="s">
        <v>13</v>
      </c>
      <c r="B7" s="17">
        <v>2035</v>
      </c>
    </row>
    <row r="8" spans="1:5">
      <c r="A8" s="15" t="s">
        <v>14</v>
      </c>
      <c r="B8" s="17">
        <v>3413</v>
      </c>
    </row>
    <row r="9" spans="1:5">
      <c r="A9" s="15" t="s">
        <v>15</v>
      </c>
      <c r="B9" s="17">
        <v>2225</v>
      </c>
    </row>
    <row r="10" spans="1:5">
      <c r="A10" s="15" t="s">
        <v>16</v>
      </c>
      <c r="B10" s="17">
        <v>1941</v>
      </c>
    </row>
    <row r="11" spans="1:5">
      <c r="A11" s="15" t="s">
        <v>17</v>
      </c>
      <c r="B11" s="17">
        <v>54</v>
      </c>
    </row>
    <row r="12" spans="1:5">
      <c r="A12" s="15" t="s">
        <v>18</v>
      </c>
      <c r="B12" s="17">
        <v>27</v>
      </c>
    </row>
    <row r="13" spans="1:5">
      <c r="A13" s="15" t="s">
        <v>19</v>
      </c>
      <c r="B13" s="17">
        <v>14</v>
      </c>
    </row>
    <row r="14" spans="1:5">
      <c r="A14" s="15" t="s">
        <v>20</v>
      </c>
      <c r="B14" s="17">
        <v>14</v>
      </c>
    </row>
    <row r="15" spans="1:5">
      <c r="A15" s="15" t="s">
        <v>21</v>
      </c>
      <c r="B15" s="17">
        <v>7</v>
      </c>
    </row>
    <row r="16" spans="1:5">
      <c r="A16" s="15" t="s">
        <v>22</v>
      </c>
      <c r="B16" s="17">
        <v>19</v>
      </c>
    </row>
    <row r="17" spans="1:2">
      <c r="A17" s="15" t="s">
        <v>240</v>
      </c>
      <c r="B17" s="17">
        <v>12263</v>
      </c>
    </row>
  </sheetData>
  <mergeCells count="2">
    <mergeCell ref="B2:C2"/>
    <mergeCell ref="D2:E2"/>
  </mergeCells>
  <pageMargins left="0.7" right="0.7" top="0.75" bottom="0.75" header="0.3" footer="0.3"/>
  <pageSetup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
  <sheetViews>
    <sheetView workbookViewId="0">
      <selection activeCell="D4" sqref="D4"/>
    </sheetView>
  </sheetViews>
  <sheetFormatPr defaultRowHeight="15"/>
  <cols>
    <col min="1" max="1" width="9.140625" style="5"/>
    <col min="2" max="2" width="11.5703125" style="5" customWidth="1"/>
    <col min="3" max="3" width="12" style="5" customWidth="1"/>
    <col min="4" max="9" width="16.42578125" style="5" customWidth="1"/>
    <col min="10" max="16384" width="9.140625" style="5"/>
  </cols>
  <sheetData>
    <row r="1" spans="1:9" ht="30">
      <c r="A1" s="4" t="s">
        <v>8</v>
      </c>
      <c r="B1" s="4" t="s">
        <v>10</v>
      </c>
      <c r="C1" s="4" t="s">
        <v>6</v>
      </c>
      <c r="D1" s="4" t="s">
        <v>3</v>
      </c>
      <c r="E1" s="4" t="s">
        <v>5</v>
      </c>
      <c r="F1" s="4" t="s">
        <v>7</v>
      </c>
      <c r="G1" s="4" t="s">
        <v>1</v>
      </c>
      <c r="H1" s="4" t="s">
        <v>2</v>
      </c>
      <c r="I1" s="4" t="s">
        <v>4</v>
      </c>
    </row>
    <row r="2" spans="1:9">
      <c r="A2" s="5">
        <v>2019</v>
      </c>
      <c r="B2" s="5" t="s">
        <v>30</v>
      </c>
      <c r="C2" s="5">
        <v>5</v>
      </c>
      <c r="D2" s="5">
        <v>5</v>
      </c>
      <c r="E2" s="5">
        <v>0</v>
      </c>
      <c r="F2" s="5">
        <v>1</v>
      </c>
      <c r="G2" s="5">
        <v>25</v>
      </c>
      <c r="H2" s="5">
        <v>18</v>
      </c>
      <c r="I2" s="5">
        <v>0</v>
      </c>
    </row>
    <row r="3" spans="1:9">
      <c r="A3" s="5">
        <v>2019</v>
      </c>
      <c r="B3" s="5" t="s">
        <v>27</v>
      </c>
      <c r="C3" s="5">
        <v>9</v>
      </c>
      <c r="D3" s="5">
        <v>7</v>
      </c>
      <c r="E3" s="5">
        <v>0</v>
      </c>
      <c r="F3" s="5">
        <v>2</v>
      </c>
      <c r="G3" s="5">
        <v>48</v>
      </c>
      <c r="H3" s="5">
        <v>35</v>
      </c>
      <c r="I3" s="5">
        <v>0</v>
      </c>
    </row>
    <row r="4" spans="1:9">
      <c r="A4" s="5">
        <v>2019</v>
      </c>
      <c r="B4" s="5" t="s">
        <v>26</v>
      </c>
      <c r="C4" s="5">
        <v>6</v>
      </c>
      <c r="D4" s="5">
        <v>3</v>
      </c>
      <c r="E4" s="5">
        <v>0</v>
      </c>
      <c r="F4" s="5">
        <v>1</v>
      </c>
      <c r="G4" s="5">
        <v>17</v>
      </c>
      <c r="H4" s="5">
        <v>4</v>
      </c>
      <c r="I4" s="5">
        <v>0</v>
      </c>
    </row>
    <row r="5" spans="1:9">
      <c r="A5" s="5">
        <v>2019</v>
      </c>
      <c r="B5" s="5" t="s">
        <v>29</v>
      </c>
      <c r="C5" s="5">
        <v>5</v>
      </c>
      <c r="D5" s="5">
        <v>3</v>
      </c>
      <c r="E5" s="5">
        <v>0</v>
      </c>
      <c r="F5" s="5">
        <v>1</v>
      </c>
      <c r="G5" s="5">
        <v>97</v>
      </c>
      <c r="H5" s="5">
        <v>92</v>
      </c>
      <c r="I5" s="5">
        <v>0</v>
      </c>
    </row>
    <row r="6" spans="1:9">
      <c r="A6" s="5">
        <v>2019</v>
      </c>
      <c r="B6" s="5" t="s">
        <v>25</v>
      </c>
      <c r="C6" s="5">
        <v>6</v>
      </c>
      <c r="D6" s="5">
        <v>5</v>
      </c>
      <c r="E6" s="5">
        <v>0</v>
      </c>
      <c r="F6" s="5">
        <v>2</v>
      </c>
      <c r="G6" s="5">
        <v>68</v>
      </c>
      <c r="H6" s="5">
        <v>50</v>
      </c>
      <c r="I6" s="5">
        <v>0</v>
      </c>
    </row>
    <row r="7" spans="1:9">
      <c r="A7" s="5">
        <v>2019</v>
      </c>
      <c r="B7" s="5" t="s">
        <v>24</v>
      </c>
      <c r="C7" s="5">
        <v>6</v>
      </c>
      <c r="D7" s="5">
        <v>4</v>
      </c>
      <c r="E7" s="5">
        <v>0</v>
      </c>
      <c r="F7" s="5">
        <v>0</v>
      </c>
      <c r="G7" s="5">
        <v>91</v>
      </c>
      <c r="H7" s="5">
        <v>76</v>
      </c>
      <c r="I7" s="5">
        <v>0</v>
      </c>
    </row>
    <row r="8" spans="1:9">
      <c r="A8" s="5">
        <v>2019</v>
      </c>
      <c r="B8" s="5" t="s">
        <v>28</v>
      </c>
      <c r="C8" s="5">
        <v>1</v>
      </c>
      <c r="D8" s="5">
        <v>0</v>
      </c>
      <c r="E8" s="5">
        <v>0</v>
      </c>
      <c r="F8" s="5">
        <v>2</v>
      </c>
      <c r="G8" s="5">
        <v>2</v>
      </c>
      <c r="H8" s="5">
        <v>0</v>
      </c>
      <c r="I8" s="5">
        <v>0</v>
      </c>
    </row>
    <row r="9" spans="1:9">
      <c r="A9" s="5">
        <v>2020</v>
      </c>
      <c r="B9" s="5" t="s">
        <v>30</v>
      </c>
      <c r="C9" s="5">
        <v>1557</v>
      </c>
      <c r="D9" s="5">
        <v>568</v>
      </c>
      <c r="E9" s="5">
        <v>987</v>
      </c>
      <c r="F9" s="5">
        <v>59</v>
      </c>
      <c r="G9" s="5">
        <v>1944</v>
      </c>
      <c r="H9" s="5">
        <v>774</v>
      </c>
      <c r="I9" s="5">
        <v>1139</v>
      </c>
    </row>
    <row r="10" spans="1:9">
      <c r="A10" s="5">
        <v>2020</v>
      </c>
      <c r="B10" s="5" t="s">
        <v>27</v>
      </c>
      <c r="C10" s="5">
        <v>1040</v>
      </c>
      <c r="D10" s="5">
        <v>972</v>
      </c>
      <c r="E10" s="5">
        <v>61</v>
      </c>
      <c r="F10" s="5">
        <v>53</v>
      </c>
      <c r="G10" s="5">
        <v>1522</v>
      </c>
      <c r="H10" s="5">
        <v>1439</v>
      </c>
      <c r="I10" s="5">
        <v>61</v>
      </c>
    </row>
    <row r="11" spans="1:9">
      <c r="A11" s="5">
        <v>2020</v>
      </c>
      <c r="B11" s="5" t="s">
        <v>26</v>
      </c>
      <c r="C11" s="5">
        <v>2907</v>
      </c>
      <c r="D11" s="5">
        <v>2472</v>
      </c>
      <c r="E11" s="5">
        <v>429</v>
      </c>
      <c r="F11" s="5">
        <v>145</v>
      </c>
      <c r="G11" s="5">
        <v>3664</v>
      </c>
      <c r="H11" s="5">
        <v>3150</v>
      </c>
      <c r="I11" s="5">
        <v>451</v>
      </c>
    </row>
    <row r="12" spans="1:9">
      <c r="A12" s="5">
        <v>2020</v>
      </c>
      <c r="B12" s="5" t="s">
        <v>29</v>
      </c>
      <c r="C12" s="5">
        <v>2762</v>
      </c>
      <c r="D12" s="5">
        <v>2758</v>
      </c>
      <c r="E12" s="5">
        <v>0</v>
      </c>
      <c r="F12" s="5">
        <v>165</v>
      </c>
      <c r="G12" s="5">
        <v>3623</v>
      </c>
      <c r="H12" s="5">
        <v>3565</v>
      </c>
      <c r="I12" s="5">
        <v>0</v>
      </c>
    </row>
    <row r="13" spans="1:9">
      <c r="A13" s="5">
        <v>2020</v>
      </c>
      <c r="B13" s="5" t="s">
        <v>25</v>
      </c>
      <c r="C13" s="5">
        <v>1408</v>
      </c>
      <c r="D13" s="5">
        <v>887</v>
      </c>
      <c r="E13" s="5">
        <v>511</v>
      </c>
      <c r="F13" s="5">
        <v>67</v>
      </c>
      <c r="G13" s="5">
        <v>1792</v>
      </c>
      <c r="H13" s="5">
        <v>1208</v>
      </c>
      <c r="I13" s="5">
        <v>558</v>
      </c>
    </row>
    <row r="14" spans="1:9">
      <c r="A14" s="5">
        <v>2020</v>
      </c>
      <c r="B14" s="5" t="s">
        <v>24</v>
      </c>
      <c r="C14" s="5">
        <v>1059</v>
      </c>
      <c r="D14" s="5">
        <v>747</v>
      </c>
      <c r="E14" s="5">
        <v>309</v>
      </c>
      <c r="F14" s="5">
        <v>50</v>
      </c>
      <c r="G14" s="5">
        <v>1349</v>
      </c>
      <c r="H14" s="5">
        <v>1007</v>
      </c>
      <c r="I14" s="5">
        <v>322</v>
      </c>
    </row>
    <row r="15" spans="1:9">
      <c r="A15" s="5">
        <v>2020</v>
      </c>
      <c r="B15" s="5" t="s">
        <v>28</v>
      </c>
      <c r="C15" s="5">
        <v>1530</v>
      </c>
      <c r="D15" s="5">
        <v>1268</v>
      </c>
      <c r="E15" s="5">
        <v>256</v>
      </c>
      <c r="F15" s="5">
        <v>74</v>
      </c>
      <c r="G15" s="5">
        <v>2069</v>
      </c>
      <c r="H15" s="5">
        <v>1755</v>
      </c>
      <c r="I15" s="5">
        <v>272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060A-E381-448C-B4B0-B5292AD7551B}">
  <dimension ref="A1:O64"/>
  <sheetViews>
    <sheetView workbookViewId="0">
      <selection activeCell="A7" sqref="A7"/>
    </sheetView>
  </sheetViews>
  <sheetFormatPr defaultRowHeight="15"/>
  <cols>
    <col min="1" max="8" width="28.5703125" customWidth="1"/>
    <col min="9" max="9" width="35.85546875" customWidth="1"/>
    <col min="10" max="10" width="38.7109375" customWidth="1"/>
    <col min="11" max="11" width="31.42578125" customWidth="1"/>
    <col min="12" max="12" width="35.140625" customWidth="1"/>
    <col min="13" max="13" width="28.5703125" customWidth="1"/>
    <col min="14" max="14" width="29.28515625" customWidth="1"/>
    <col min="15" max="15" width="28.5703125" customWidth="1"/>
  </cols>
  <sheetData>
    <row r="1" spans="1:15">
      <c r="A1" s="8" t="s">
        <v>38</v>
      </c>
      <c r="B1" s="8" t="s">
        <v>39</v>
      </c>
      <c r="C1" s="8" t="s">
        <v>40</v>
      </c>
      <c r="D1" s="8" t="s">
        <v>41</v>
      </c>
      <c r="E1" s="8" t="s">
        <v>42</v>
      </c>
      <c r="F1" s="8" t="s">
        <v>43</v>
      </c>
      <c r="G1" s="8" t="s">
        <v>44</v>
      </c>
      <c r="H1" s="8" t="s">
        <v>45</v>
      </c>
      <c r="I1" s="8" t="s">
        <v>35</v>
      </c>
      <c r="J1" s="8" t="s">
        <v>36</v>
      </c>
      <c r="K1" s="8" t="s">
        <v>32</v>
      </c>
      <c r="L1" s="8" t="s">
        <v>37</v>
      </c>
      <c r="M1" s="8" t="s">
        <v>33</v>
      </c>
      <c r="N1" s="8" t="s">
        <v>31</v>
      </c>
      <c r="O1" s="8" t="s">
        <v>34</v>
      </c>
    </row>
    <row r="2" spans="1:15">
      <c r="A2" s="9" t="s">
        <v>46</v>
      </c>
      <c r="B2" s="9" t="s">
        <v>46</v>
      </c>
      <c r="C2" s="9" t="s">
        <v>46</v>
      </c>
      <c r="D2" s="9" t="s">
        <v>46</v>
      </c>
      <c r="E2" s="9" t="s">
        <v>46</v>
      </c>
      <c r="F2" s="9" t="s">
        <v>46</v>
      </c>
      <c r="G2" s="9" t="s">
        <v>46</v>
      </c>
      <c r="H2" s="9" t="s">
        <v>46</v>
      </c>
      <c r="I2" s="9" t="s">
        <v>47</v>
      </c>
      <c r="J2" s="9" t="s">
        <v>48</v>
      </c>
      <c r="K2" s="9" t="s">
        <v>49</v>
      </c>
      <c r="L2" s="9" t="s">
        <v>50</v>
      </c>
      <c r="M2" s="9" t="s">
        <v>51</v>
      </c>
      <c r="N2" s="9" t="s">
        <v>52</v>
      </c>
      <c r="O2" s="9" t="s">
        <v>53</v>
      </c>
    </row>
    <row r="3" spans="1:15">
      <c r="A3" s="9" t="s">
        <v>54</v>
      </c>
      <c r="B3" s="9" t="s">
        <v>55</v>
      </c>
      <c r="C3" s="9" t="s">
        <v>56</v>
      </c>
      <c r="D3" s="9" t="s">
        <v>57</v>
      </c>
      <c r="E3" s="9" t="s">
        <v>46</v>
      </c>
      <c r="F3" s="9" t="s">
        <v>46</v>
      </c>
      <c r="G3" s="10">
        <v>44010.143171296295</v>
      </c>
      <c r="H3" s="9" t="s">
        <v>58</v>
      </c>
      <c r="I3" s="11">
        <v>275</v>
      </c>
      <c r="J3" s="11">
        <v>275</v>
      </c>
      <c r="K3" s="11">
        <v>235</v>
      </c>
      <c r="L3" s="11">
        <v>0</v>
      </c>
      <c r="M3" s="11">
        <v>0</v>
      </c>
      <c r="N3" s="11">
        <v>235</v>
      </c>
      <c r="O3" s="11">
        <v>5</v>
      </c>
    </row>
    <row r="4" spans="1:15">
      <c r="A4" s="9" t="s">
        <v>59</v>
      </c>
      <c r="B4" s="9" t="s">
        <v>60</v>
      </c>
      <c r="C4" s="9" t="s">
        <v>61</v>
      </c>
      <c r="D4" s="9" t="s">
        <v>57</v>
      </c>
      <c r="E4" s="9" t="s">
        <v>46</v>
      </c>
      <c r="F4" s="9" t="s">
        <v>46</v>
      </c>
      <c r="G4" s="10">
        <v>44009.349687499998</v>
      </c>
      <c r="H4" s="9" t="s">
        <v>58</v>
      </c>
      <c r="I4" s="11">
        <v>144</v>
      </c>
      <c r="J4" s="11">
        <v>144</v>
      </c>
      <c r="K4" s="11">
        <v>134</v>
      </c>
      <c r="L4" s="11">
        <v>0</v>
      </c>
      <c r="M4" s="11">
        <v>0</v>
      </c>
      <c r="N4" s="11">
        <v>134</v>
      </c>
      <c r="O4" s="11">
        <v>3</v>
      </c>
    </row>
    <row r="5" spans="1:15">
      <c r="A5" s="9" t="s">
        <v>62</v>
      </c>
      <c r="B5" s="9" t="s">
        <v>63</v>
      </c>
      <c r="C5" s="9" t="s">
        <v>64</v>
      </c>
      <c r="D5" s="9" t="s">
        <v>57</v>
      </c>
      <c r="E5" s="9" t="s">
        <v>46</v>
      </c>
      <c r="F5" s="9" t="s">
        <v>46</v>
      </c>
      <c r="G5" s="10">
        <v>44006.383032407408</v>
      </c>
      <c r="H5" s="9" t="s">
        <v>58</v>
      </c>
      <c r="I5" s="11">
        <v>166</v>
      </c>
      <c r="J5" s="11">
        <v>166</v>
      </c>
      <c r="K5" s="11">
        <v>155</v>
      </c>
      <c r="L5" s="11">
        <v>0</v>
      </c>
      <c r="M5" s="11">
        <v>0</v>
      </c>
      <c r="N5" s="11">
        <v>155</v>
      </c>
      <c r="O5" s="11">
        <v>4</v>
      </c>
    </row>
    <row r="6" spans="1:15">
      <c r="A6" s="9" t="s">
        <v>65</v>
      </c>
      <c r="B6" s="9" t="s">
        <v>66</v>
      </c>
      <c r="C6" s="9" t="s">
        <v>67</v>
      </c>
      <c r="D6" s="9" t="s">
        <v>57</v>
      </c>
      <c r="E6" s="9" t="s">
        <v>46</v>
      </c>
      <c r="F6" s="9" t="s">
        <v>46</v>
      </c>
      <c r="G6" s="10">
        <v>44003.134606481479</v>
      </c>
      <c r="H6" s="9" t="s">
        <v>58</v>
      </c>
      <c r="I6" s="11">
        <v>273</v>
      </c>
      <c r="J6" s="11">
        <v>273</v>
      </c>
      <c r="K6" s="11">
        <v>217</v>
      </c>
      <c r="L6" s="11">
        <v>0</v>
      </c>
      <c r="M6" s="11">
        <v>0</v>
      </c>
      <c r="N6" s="11">
        <v>217</v>
      </c>
      <c r="O6" s="11">
        <v>7</v>
      </c>
    </row>
    <row r="7" spans="1:15">
      <c r="A7" s="9" t="s">
        <v>68</v>
      </c>
      <c r="B7" s="9" t="s">
        <v>69</v>
      </c>
      <c r="C7" s="9" t="s">
        <v>70</v>
      </c>
      <c r="D7" s="9" t="s">
        <v>57</v>
      </c>
      <c r="E7" s="9" t="s">
        <v>46</v>
      </c>
      <c r="F7" s="9" t="s">
        <v>46</v>
      </c>
      <c r="G7" s="10">
        <v>44002.167685185188</v>
      </c>
      <c r="H7" s="9" t="s">
        <v>58</v>
      </c>
      <c r="I7" s="11">
        <v>268</v>
      </c>
      <c r="J7" s="11">
        <v>268</v>
      </c>
      <c r="K7" s="11">
        <v>226</v>
      </c>
      <c r="L7" s="11">
        <v>0</v>
      </c>
      <c r="M7" s="11">
        <v>0</v>
      </c>
      <c r="N7" s="11">
        <v>226</v>
      </c>
      <c r="O7" s="11">
        <v>7</v>
      </c>
    </row>
    <row r="8" spans="1:15">
      <c r="A8" s="9" t="s">
        <v>71</v>
      </c>
      <c r="B8" s="9" t="s">
        <v>72</v>
      </c>
      <c r="C8" s="9" t="s">
        <v>73</v>
      </c>
      <c r="D8" s="9" t="s">
        <v>57</v>
      </c>
      <c r="E8" s="9" t="s">
        <v>46</v>
      </c>
      <c r="F8" s="9" t="s">
        <v>46</v>
      </c>
      <c r="G8" s="10">
        <v>43999.41510416667</v>
      </c>
      <c r="H8" s="9" t="s">
        <v>58</v>
      </c>
      <c r="I8" s="11">
        <v>300</v>
      </c>
      <c r="J8" s="11">
        <v>300</v>
      </c>
      <c r="K8" s="11">
        <v>253</v>
      </c>
      <c r="L8" s="11">
        <v>0</v>
      </c>
      <c r="M8" s="11">
        <v>0</v>
      </c>
      <c r="N8" s="11">
        <v>253</v>
      </c>
      <c r="O8" s="11">
        <v>8</v>
      </c>
    </row>
    <row r="9" spans="1:15">
      <c r="A9" s="9" t="s">
        <v>74</v>
      </c>
      <c r="B9" s="9" t="s">
        <v>75</v>
      </c>
      <c r="C9" s="9" t="s">
        <v>76</v>
      </c>
      <c r="D9" s="9" t="s">
        <v>57</v>
      </c>
      <c r="E9" s="9" t="s">
        <v>46</v>
      </c>
      <c r="F9" s="9" t="s">
        <v>46</v>
      </c>
      <c r="G9" s="10">
        <v>43997.455243055556</v>
      </c>
      <c r="H9" s="9" t="s">
        <v>58</v>
      </c>
      <c r="I9" s="11">
        <v>258</v>
      </c>
      <c r="J9" s="11">
        <v>258</v>
      </c>
      <c r="K9" s="11">
        <v>222</v>
      </c>
      <c r="L9" s="11">
        <v>0</v>
      </c>
      <c r="M9" s="11">
        <v>0</v>
      </c>
      <c r="N9" s="11">
        <v>222</v>
      </c>
      <c r="O9" s="11">
        <v>8</v>
      </c>
    </row>
    <row r="10" spans="1:15">
      <c r="A10" s="9" t="s">
        <v>77</v>
      </c>
      <c r="B10" s="9" t="s">
        <v>78</v>
      </c>
      <c r="C10" s="9" t="s">
        <v>79</v>
      </c>
      <c r="D10" s="9" t="s">
        <v>57</v>
      </c>
      <c r="E10" s="9" t="s">
        <v>46</v>
      </c>
      <c r="F10" s="9" t="s">
        <v>46</v>
      </c>
      <c r="G10" s="10">
        <v>43996.620289351849</v>
      </c>
      <c r="H10" s="9" t="s">
        <v>58</v>
      </c>
      <c r="I10" s="11">
        <v>274</v>
      </c>
      <c r="J10" s="11">
        <v>274</v>
      </c>
      <c r="K10" s="11">
        <v>234</v>
      </c>
      <c r="L10" s="11">
        <v>0</v>
      </c>
      <c r="M10" s="11">
        <v>0</v>
      </c>
      <c r="N10" s="11">
        <v>234</v>
      </c>
      <c r="O10" s="11">
        <v>10</v>
      </c>
    </row>
    <row r="11" spans="1:15">
      <c r="A11" s="9" t="s">
        <v>80</v>
      </c>
      <c r="B11" s="9" t="s">
        <v>81</v>
      </c>
      <c r="C11" s="9" t="s">
        <v>82</v>
      </c>
      <c r="D11" s="9" t="s">
        <v>57</v>
      </c>
      <c r="E11" s="9" t="s">
        <v>46</v>
      </c>
      <c r="F11" s="9" t="s">
        <v>46</v>
      </c>
      <c r="G11" s="10">
        <v>43995.152824074074</v>
      </c>
      <c r="H11" s="9" t="s">
        <v>58</v>
      </c>
      <c r="I11" s="11">
        <v>381</v>
      </c>
      <c r="J11" s="11">
        <v>381</v>
      </c>
      <c r="K11" s="11">
        <v>310</v>
      </c>
      <c r="L11" s="11">
        <v>0</v>
      </c>
      <c r="M11" s="11">
        <v>0</v>
      </c>
      <c r="N11" s="11">
        <v>310</v>
      </c>
      <c r="O11" s="11">
        <v>7</v>
      </c>
    </row>
    <row r="12" spans="1:15">
      <c r="A12" s="9" t="s">
        <v>83</v>
      </c>
      <c r="B12" s="9" t="s">
        <v>84</v>
      </c>
      <c r="C12" s="9" t="s">
        <v>85</v>
      </c>
      <c r="D12" s="9" t="s">
        <v>57</v>
      </c>
      <c r="E12" s="9" t="s">
        <v>46</v>
      </c>
      <c r="F12" s="9" t="s">
        <v>46</v>
      </c>
      <c r="G12" s="10">
        <v>43989.43173611111</v>
      </c>
      <c r="H12" s="9" t="s">
        <v>58</v>
      </c>
      <c r="I12" s="11">
        <v>188</v>
      </c>
      <c r="J12" s="11">
        <v>188</v>
      </c>
      <c r="K12" s="11">
        <v>170</v>
      </c>
      <c r="L12" s="11">
        <v>0</v>
      </c>
      <c r="M12" s="11">
        <v>0</v>
      </c>
      <c r="N12" s="11">
        <v>170</v>
      </c>
      <c r="O12" s="11">
        <v>5</v>
      </c>
    </row>
    <row r="13" spans="1:15">
      <c r="A13" s="9" t="s">
        <v>86</v>
      </c>
      <c r="B13" s="9" t="s">
        <v>87</v>
      </c>
      <c r="C13" s="9" t="s">
        <v>88</v>
      </c>
      <c r="D13" s="9" t="s">
        <v>57</v>
      </c>
      <c r="E13" s="9" t="s">
        <v>46</v>
      </c>
      <c r="F13" s="9" t="s">
        <v>46</v>
      </c>
      <c r="G13" s="10">
        <v>43988.479942129627</v>
      </c>
      <c r="H13" s="9" t="s">
        <v>58</v>
      </c>
      <c r="I13" s="11">
        <v>212</v>
      </c>
      <c r="J13" s="11">
        <v>212</v>
      </c>
      <c r="K13" s="11">
        <v>197</v>
      </c>
      <c r="L13" s="11">
        <v>0</v>
      </c>
      <c r="M13" s="11">
        <v>0</v>
      </c>
      <c r="N13" s="11">
        <v>197</v>
      </c>
      <c r="O13" s="11">
        <v>10</v>
      </c>
    </row>
    <row r="14" spans="1:15">
      <c r="A14" s="9" t="s">
        <v>89</v>
      </c>
      <c r="B14" s="9" t="s">
        <v>90</v>
      </c>
      <c r="C14" s="9" t="s">
        <v>91</v>
      </c>
      <c r="D14" s="9" t="s">
        <v>57</v>
      </c>
      <c r="E14" s="9" t="s">
        <v>46</v>
      </c>
      <c r="F14" s="9" t="s">
        <v>46</v>
      </c>
      <c r="G14" s="10">
        <v>43982.15415509259</v>
      </c>
      <c r="H14" s="9" t="s">
        <v>58</v>
      </c>
      <c r="I14" s="11">
        <v>172</v>
      </c>
      <c r="J14" s="11">
        <v>172</v>
      </c>
      <c r="K14" s="11">
        <v>144</v>
      </c>
      <c r="L14" s="11">
        <v>0</v>
      </c>
      <c r="M14" s="11">
        <v>0</v>
      </c>
      <c r="N14" s="11">
        <v>144</v>
      </c>
      <c r="O14" s="11">
        <v>2</v>
      </c>
    </row>
    <row r="15" spans="1:15">
      <c r="A15" s="9" t="s">
        <v>92</v>
      </c>
      <c r="B15" s="9" t="s">
        <v>93</v>
      </c>
      <c r="C15" s="9" t="s">
        <v>94</v>
      </c>
      <c r="D15" s="9" t="s">
        <v>57</v>
      </c>
      <c r="E15" s="9" t="s">
        <v>46</v>
      </c>
      <c r="F15" s="9" t="s">
        <v>46</v>
      </c>
      <c r="G15" s="10">
        <v>43981.401990740742</v>
      </c>
      <c r="H15" s="9" t="s">
        <v>58</v>
      </c>
      <c r="I15" s="11">
        <v>333</v>
      </c>
      <c r="J15" s="11">
        <v>333</v>
      </c>
      <c r="K15" s="11">
        <v>283</v>
      </c>
      <c r="L15" s="11">
        <v>0</v>
      </c>
      <c r="M15" s="11">
        <v>0</v>
      </c>
      <c r="N15" s="11">
        <v>283</v>
      </c>
      <c r="O15" s="11">
        <v>12</v>
      </c>
    </row>
    <row r="16" spans="1:15">
      <c r="A16" s="9" t="s">
        <v>95</v>
      </c>
      <c r="B16" s="9" t="s">
        <v>96</v>
      </c>
      <c r="C16" s="9" t="s">
        <v>97</v>
      </c>
      <c r="D16" s="9" t="s">
        <v>57</v>
      </c>
      <c r="E16" s="9" t="s">
        <v>46</v>
      </c>
      <c r="F16" s="9" t="s">
        <v>46</v>
      </c>
      <c r="G16" s="10">
        <v>43978.441874999997</v>
      </c>
      <c r="H16" s="9" t="s">
        <v>58</v>
      </c>
      <c r="I16" s="11">
        <v>363</v>
      </c>
      <c r="J16" s="11">
        <v>363</v>
      </c>
      <c r="K16" s="11">
        <v>291</v>
      </c>
      <c r="L16" s="11">
        <v>0</v>
      </c>
      <c r="M16" s="11">
        <v>0</v>
      </c>
      <c r="N16" s="11">
        <v>291</v>
      </c>
      <c r="O16" s="11">
        <v>9</v>
      </c>
    </row>
    <row r="17" spans="1:15">
      <c r="A17" s="9" t="s">
        <v>98</v>
      </c>
      <c r="B17" s="9" t="s">
        <v>99</v>
      </c>
      <c r="C17" s="9" t="s">
        <v>100</v>
      </c>
      <c r="D17" s="9" t="s">
        <v>57</v>
      </c>
      <c r="E17" s="9" t="s">
        <v>46</v>
      </c>
      <c r="F17" s="9" t="s">
        <v>46</v>
      </c>
      <c r="G17" s="10">
        <v>43975.148726851854</v>
      </c>
      <c r="H17" s="9" t="s">
        <v>58</v>
      </c>
      <c r="I17" s="11">
        <v>392</v>
      </c>
      <c r="J17" s="11">
        <v>392</v>
      </c>
      <c r="K17" s="11">
        <v>344</v>
      </c>
      <c r="L17" s="11">
        <v>0</v>
      </c>
      <c r="M17" s="11">
        <v>0</v>
      </c>
      <c r="N17" s="11">
        <v>344</v>
      </c>
      <c r="O17" s="11">
        <v>17</v>
      </c>
    </row>
    <row r="18" spans="1:15">
      <c r="A18" s="9" t="s">
        <v>101</v>
      </c>
      <c r="B18" s="9" t="s">
        <v>102</v>
      </c>
      <c r="C18" s="9" t="s">
        <v>103</v>
      </c>
      <c r="D18" s="9" t="s">
        <v>57</v>
      </c>
      <c r="E18" s="9" t="s">
        <v>46</v>
      </c>
      <c r="F18" s="9" t="s">
        <v>46</v>
      </c>
      <c r="G18" s="10">
        <v>43974.146574074075</v>
      </c>
      <c r="H18" s="9" t="s">
        <v>58</v>
      </c>
      <c r="I18" s="11">
        <v>253</v>
      </c>
      <c r="J18" s="11">
        <v>253</v>
      </c>
      <c r="K18" s="11">
        <v>224</v>
      </c>
      <c r="L18" s="11">
        <v>0</v>
      </c>
      <c r="M18" s="11">
        <v>0</v>
      </c>
      <c r="N18" s="11">
        <v>224</v>
      </c>
      <c r="O18" s="11">
        <v>5</v>
      </c>
    </row>
    <row r="19" spans="1:15">
      <c r="A19" s="9" t="s">
        <v>104</v>
      </c>
      <c r="B19" s="9" t="s">
        <v>105</v>
      </c>
      <c r="C19" s="9" t="s">
        <v>106</v>
      </c>
      <c r="D19" s="9" t="s">
        <v>57</v>
      </c>
      <c r="E19" s="9" t="s">
        <v>46</v>
      </c>
      <c r="F19" s="9" t="s">
        <v>46</v>
      </c>
      <c r="G19" s="10">
        <v>43971.436851851853</v>
      </c>
      <c r="H19" s="9" t="s">
        <v>58</v>
      </c>
      <c r="I19" s="11">
        <v>176</v>
      </c>
      <c r="J19" s="11">
        <v>176</v>
      </c>
      <c r="K19" s="11">
        <v>159</v>
      </c>
      <c r="L19" s="11">
        <v>0</v>
      </c>
      <c r="M19" s="11">
        <v>0</v>
      </c>
      <c r="N19" s="11">
        <v>159</v>
      </c>
      <c r="O19" s="11">
        <v>4</v>
      </c>
    </row>
    <row r="20" spans="1:15">
      <c r="A20" s="9" t="s">
        <v>107</v>
      </c>
      <c r="B20" s="9" t="s">
        <v>108</v>
      </c>
      <c r="C20" s="9" t="s">
        <v>109</v>
      </c>
      <c r="D20" s="9" t="s">
        <v>57</v>
      </c>
      <c r="E20" s="9" t="s">
        <v>46</v>
      </c>
      <c r="F20" s="9" t="s">
        <v>46</v>
      </c>
      <c r="G20" s="10">
        <v>43967.625277777777</v>
      </c>
      <c r="H20" s="9" t="s">
        <v>58</v>
      </c>
      <c r="I20" s="11">
        <v>173</v>
      </c>
      <c r="J20" s="11">
        <v>173</v>
      </c>
      <c r="K20" s="11">
        <v>156</v>
      </c>
      <c r="L20" s="11">
        <v>0</v>
      </c>
      <c r="M20" s="11">
        <v>0</v>
      </c>
      <c r="N20" s="11">
        <v>156</v>
      </c>
      <c r="O20" s="11">
        <v>6</v>
      </c>
    </row>
    <row r="21" spans="1:15">
      <c r="A21" s="9" t="s">
        <v>110</v>
      </c>
      <c r="B21" s="9" t="s">
        <v>111</v>
      </c>
      <c r="C21" s="9" t="s">
        <v>112</v>
      </c>
      <c r="D21" s="9" t="s">
        <v>57</v>
      </c>
      <c r="E21" s="9" t="s">
        <v>46</v>
      </c>
      <c r="F21" s="9" t="s">
        <v>46</v>
      </c>
      <c r="G21" s="10">
        <v>43967.432800925926</v>
      </c>
      <c r="H21" s="9" t="s">
        <v>58</v>
      </c>
      <c r="I21" s="11">
        <v>432</v>
      </c>
      <c r="J21" s="11">
        <v>432</v>
      </c>
      <c r="K21" s="11">
        <v>353</v>
      </c>
      <c r="L21" s="11">
        <v>0</v>
      </c>
      <c r="M21" s="11">
        <v>0</v>
      </c>
      <c r="N21" s="11">
        <v>353</v>
      </c>
      <c r="O21" s="11">
        <v>14</v>
      </c>
    </row>
    <row r="22" spans="1:15">
      <c r="A22" s="9" t="s">
        <v>113</v>
      </c>
      <c r="B22" s="9" t="s">
        <v>114</v>
      </c>
      <c r="C22" s="9" t="s">
        <v>115</v>
      </c>
      <c r="D22" s="9" t="s">
        <v>57</v>
      </c>
      <c r="E22" s="9" t="s">
        <v>46</v>
      </c>
      <c r="F22" s="9" t="s">
        <v>46</v>
      </c>
      <c r="G22" s="10">
        <v>43964.473287037035</v>
      </c>
      <c r="H22" s="9" t="s">
        <v>58</v>
      </c>
      <c r="I22" s="11">
        <v>251</v>
      </c>
      <c r="J22" s="11">
        <v>251</v>
      </c>
      <c r="K22" s="11">
        <v>220</v>
      </c>
      <c r="L22" s="11">
        <v>0</v>
      </c>
      <c r="M22" s="11">
        <v>0</v>
      </c>
      <c r="N22" s="11">
        <v>220</v>
      </c>
      <c r="O22" s="11">
        <v>12</v>
      </c>
    </row>
    <row r="23" spans="1:15">
      <c r="A23" s="9" t="s">
        <v>116</v>
      </c>
      <c r="B23" s="9" t="s">
        <v>117</v>
      </c>
      <c r="C23" s="9" t="s">
        <v>118</v>
      </c>
      <c r="D23" s="9" t="s">
        <v>57</v>
      </c>
      <c r="E23" s="9" t="s">
        <v>46</v>
      </c>
      <c r="F23" s="9" t="s">
        <v>46</v>
      </c>
      <c r="G23" s="10">
        <v>43961.403703703705</v>
      </c>
      <c r="H23" s="9" t="s">
        <v>58</v>
      </c>
      <c r="I23" s="11">
        <v>160</v>
      </c>
      <c r="J23" s="11">
        <v>160</v>
      </c>
      <c r="K23" s="11">
        <v>147</v>
      </c>
      <c r="L23" s="11">
        <v>0</v>
      </c>
      <c r="M23" s="11">
        <v>0</v>
      </c>
      <c r="N23" s="11">
        <v>147</v>
      </c>
      <c r="O23" s="11">
        <v>6</v>
      </c>
    </row>
    <row r="24" spans="1:15">
      <c r="A24" s="9" t="s">
        <v>119</v>
      </c>
      <c r="B24" s="9" t="s">
        <v>120</v>
      </c>
      <c r="C24" s="9" t="s">
        <v>121</v>
      </c>
      <c r="D24" s="9" t="s">
        <v>57</v>
      </c>
      <c r="E24" s="9" t="s">
        <v>46</v>
      </c>
      <c r="F24" s="9" t="s">
        <v>46</v>
      </c>
      <c r="G24" s="10">
        <v>43960.401400462964</v>
      </c>
      <c r="H24" s="9" t="s">
        <v>58</v>
      </c>
      <c r="I24" s="11">
        <v>235</v>
      </c>
      <c r="J24" s="11">
        <v>235</v>
      </c>
      <c r="K24" s="11">
        <v>213</v>
      </c>
      <c r="L24" s="11">
        <v>0</v>
      </c>
      <c r="M24" s="11">
        <v>0</v>
      </c>
      <c r="N24" s="11">
        <v>213</v>
      </c>
      <c r="O24" s="11">
        <v>8</v>
      </c>
    </row>
    <row r="25" spans="1:15">
      <c r="A25" s="9" t="s">
        <v>122</v>
      </c>
      <c r="B25" s="9" t="s">
        <v>123</v>
      </c>
      <c r="C25" s="9" t="s">
        <v>124</v>
      </c>
      <c r="D25" s="9" t="s">
        <v>57</v>
      </c>
      <c r="E25" s="9" t="s">
        <v>46</v>
      </c>
      <c r="F25" s="9" t="s">
        <v>46</v>
      </c>
      <c r="G25" s="10">
        <v>43959.433148148149</v>
      </c>
      <c r="H25" s="9" t="s">
        <v>58</v>
      </c>
      <c r="I25" s="11">
        <v>264</v>
      </c>
      <c r="J25" s="11">
        <v>264</v>
      </c>
      <c r="K25" s="11">
        <v>229</v>
      </c>
      <c r="L25" s="11">
        <v>0</v>
      </c>
      <c r="M25" s="11">
        <v>0</v>
      </c>
      <c r="N25" s="11">
        <v>229</v>
      </c>
      <c r="O25" s="11">
        <v>16</v>
      </c>
    </row>
    <row r="26" spans="1:15">
      <c r="A26" s="9" t="s">
        <v>125</v>
      </c>
      <c r="B26" s="9" t="s">
        <v>126</v>
      </c>
      <c r="C26" s="9" t="s">
        <v>127</v>
      </c>
      <c r="D26" s="9" t="s">
        <v>57</v>
      </c>
      <c r="E26" s="9" t="s">
        <v>46</v>
      </c>
      <c r="F26" s="9" t="s">
        <v>46</v>
      </c>
      <c r="G26" s="10">
        <v>43947.096655092595</v>
      </c>
      <c r="H26" s="9" t="s">
        <v>58</v>
      </c>
      <c r="I26" s="11">
        <v>268</v>
      </c>
      <c r="J26" s="11">
        <v>268</v>
      </c>
      <c r="K26" s="11">
        <v>238</v>
      </c>
      <c r="L26" s="11">
        <v>0</v>
      </c>
      <c r="M26" s="11">
        <v>0</v>
      </c>
      <c r="N26" s="11">
        <v>238</v>
      </c>
      <c r="O26" s="11">
        <v>19</v>
      </c>
    </row>
    <row r="27" spans="1:15">
      <c r="A27" s="9" t="s">
        <v>128</v>
      </c>
      <c r="B27" s="9" t="s">
        <v>129</v>
      </c>
      <c r="C27" s="9" t="s">
        <v>130</v>
      </c>
      <c r="D27" s="9" t="s">
        <v>57</v>
      </c>
      <c r="E27" s="9" t="s">
        <v>46</v>
      </c>
      <c r="F27" s="9" t="s">
        <v>46</v>
      </c>
      <c r="G27" s="10">
        <v>43946.134583333333</v>
      </c>
      <c r="H27" s="9" t="s">
        <v>58</v>
      </c>
      <c r="I27" s="11">
        <v>241</v>
      </c>
      <c r="J27" s="11">
        <v>241</v>
      </c>
      <c r="K27" s="11">
        <v>204</v>
      </c>
      <c r="L27" s="11">
        <v>0</v>
      </c>
      <c r="M27" s="11">
        <v>0</v>
      </c>
      <c r="N27" s="11">
        <v>204</v>
      </c>
      <c r="O27" s="11">
        <v>6</v>
      </c>
    </row>
    <row r="28" spans="1:15">
      <c r="A28" s="9" t="s">
        <v>131</v>
      </c>
      <c r="B28" s="9" t="s">
        <v>132</v>
      </c>
      <c r="C28" s="9" t="s">
        <v>133</v>
      </c>
      <c r="D28" s="9" t="s">
        <v>57</v>
      </c>
      <c r="E28" s="9" t="s">
        <v>46</v>
      </c>
      <c r="F28" s="9" t="s">
        <v>46</v>
      </c>
      <c r="G28" s="10">
        <v>43942.382118055553</v>
      </c>
      <c r="H28" s="9" t="s">
        <v>58</v>
      </c>
      <c r="I28" s="11">
        <v>239</v>
      </c>
      <c r="J28" s="11">
        <v>239</v>
      </c>
      <c r="K28" s="11">
        <v>203</v>
      </c>
      <c r="L28" s="11">
        <v>0</v>
      </c>
      <c r="M28" s="11">
        <v>0</v>
      </c>
      <c r="N28" s="11">
        <v>203</v>
      </c>
      <c r="O28" s="11">
        <v>8</v>
      </c>
    </row>
    <row r="29" spans="1:15">
      <c r="A29" s="9" t="s">
        <v>134</v>
      </c>
      <c r="B29" s="9" t="s">
        <v>135</v>
      </c>
      <c r="C29" s="9" t="s">
        <v>136</v>
      </c>
      <c r="D29" s="9" t="s">
        <v>57</v>
      </c>
      <c r="E29" s="9" t="s">
        <v>46</v>
      </c>
      <c r="F29" s="9" t="s">
        <v>46</v>
      </c>
      <c r="G29" s="10">
        <v>43941.411805555559</v>
      </c>
      <c r="H29" s="9" t="s">
        <v>58</v>
      </c>
      <c r="I29" s="11">
        <v>1674</v>
      </c>
      <c r="J29" s="11">
        <v>200</v>
      </c>
      <c r="K29" s="11">
        <v>182</v>
      </c>
      <c r="L29" s="11">
        <v>1474</v>
      </c>
      <c r="M29" s="11">
        <v>1152</v>
      </c>
      <c r="N29" s="11">
        <v>1324</v>
      </c>
      <c r="O29" s="11">
        <v>60</v>
      </c>
    </row>
    <row r="30" spans="1:15">
      <c r="A30" s="9" t="s">
        <v>137</v>
      </c>
      <c r="B30" s="9" t="s">
        <v>138</v>
      </c>
      <c r="C30" s="9" t="s">
        <v>139</v>
      </c>
      <c r="D30" s="9" t="s">
        <v>57</v>
      </c>
      <c r="E30" s="9" t="s">
        <v>46</v>
      </c>
      <c r="F30" s="9" t="s">
        <v>46</v>
      </c>
      <c r="G30" s="10">
        <v>43939.17224537037</v>
      </c>
      <c r="H30" s="9" t="s">
        <v>58</v>
      </c>
      <c r="I30" s="11">
        <v>266</v>
      </c>
      <c r="J30" s="11">
        <v>266</v>
      </c>
      <c r="K30" s="11">
        <v>225</v>
      </c>
      <c r="L30" s="11">
        <v>0</v>
      </c>
      <c r="M30" s="11">
        <v>0</v>
      </c>
      <c r="N30" s="11">
        <v>225</v>
      </c>
      <c r="O30" s="11">
        <v>18</v>
      </c>
    </row>
    <row r="31" spans="1:15">
      <c r="A31" s="9" t="s">
        <v>140</v>
      </c>
      <c r="B31" s="9" t="s">
        <v>141</v>
      </c>
      <c r="C31" s="9" t="s">
        <v>142</v>
      </c>
      <c r="D31" s="9" t="s">
        <v>57</v>
      </c>
      <c r="E31" s="9" t="s">
        <v>46</v>
      </c>
      <c r="F31" s="9" t="s">
        <v>46</v>
      </c>
      <c r="G31" s="10">
        <v>43935.337858796294</v>
      </c>
      <c r="H31" s="9" t="s">
        <v>58</v>
      </c>
      <c r="I31" s="11">
        <v>221</v>
      </c>
      <c r="J31" s="11">
        <v>221</v>
      </c>
      <c r="K31" s="11">
        <v>193</v>
      </c>
      <c r="L31" s="11">
        <v>0</v>
      </c>
      <c r="M31" s="11">
        <v>0</v>
      </c>
      <c r="N31" s="11">
        <v>193</v>
      </c>
      <c r="O31" s="11">
        <v>4</v>
      </c>
    </row>
    <row r="32" spans="1:15">
      <c r="A32" s="9" t="s">
        <v>143</v>
      </c>
      <c r="B32" s="9" t="s">
        <v>144</v>
      </c>
      <c r="C32" s="9" t="s">
        <v>145</v>
      </c>
      <c r="D32" s="9" t="s">
        <v>57</v>
      </c>
      <c r="E32" s="9" t="s">
        <v>46</v>
      </c>
      <c r="F32" s="9" t="s">
        <v>46</v>
      </c>
      <c r="G32" s="10">
        <v>43934.294039351851</v>
      </c>
      <c r="H32" s="9" t="s">
        <v>58</v>
      </c>
      <c r="I32" s="11">
        <v>166</v>
      </c>
      <c r="J32" s="11">
        <v>166</v>
      </c>
      <c r="K32" s="11">
        <v>141</v>
      </c>
      <c r="L32" s="11">
        <v>0</v>
      </c>
      <c r="M32" s="11">
        <v>0</v>
      </c>
      <c r="N32" s="11">
        <v>141</v>
      </c>
      <c r="O32" s="11">
        <v>5</v>
      </c>
    </row>
    <row r="33" spans="1:15">
      <c r="A33" s="9" t="s">
        <v>146</v>
      </c>
      <c r="B33" s="9" t="s">
        <v>147</v>
      </c>
      <c r="C33" s="9" t="s">
        <v>148</v>
      </c>
      <c r="D33" s="9" t="s">
        <v>57</v>
      </c>
      <c r="E33" s="9" t="s">
        <v>46</v>
      </c>
      <c r="F33" s="9" t="s">
        <v>46</v>
      </c>
      <c r="G33" s="10">
        <v>43933.166689814818</v>
      </c>
      <c r="H33" s="9" t="s">
        <v>58</v>
      </c>
      <c r="I33" s="11">
        <v>253</v>
      </c>
      <c r="J33" s="11">
        <v>253</v>
      </c>
      <c r="K33" s="11">
        <v>208</v>
      </c>
      <c r="L33" s="11">
        <v>0</v>
      </c>
      <c r="M33" s="11">
        <v>0</v>
      </c>
      <c r="N33" s="11">
        <v>208</v>
      </c>
      <c r="O33" s="11">
        <v>11</v>
      </c>
    </row>
    <row r="34" spans="1:15">
      <c r="A34" s="9" t="s">
        <v>149</v>
      </c>
      <c r="B34" s="9" t="s">
        <v>150</v>
      </c>
      <c r="C34" s="9" t="s">
        <v>151</v>
      </c>
      <c r="D34" s="9" t="s">
        <v>57</v>
      </c>
      <c r="E34" s="9" t="s">
        <v>46</v>
      </c>
      <c r="F34" s="9" t="s">
        <v>46</v>
      </c>
      <c r="G34" s="10">
        <v>43932.203043981484</v>
      </c>
      <c r="H34" s="9" t="s">
        <v>58</v>
      </c>
      <c r="I34" s="11">
        <v>141</v>
      </c>
      <c r="J34" s="11">
        <v>141</v>
      </c>
      <c r="K34" s="11">
        <v>124</v>
      </c>
      <c r="L34" s="11">
        <v>0</v>
      </c>
      <c r="M34" s="11">
        <v>0</v>
      </c>
      <c r="N34" s="11">
        <v>124</v>
      </c>
      <c r="O34" s="11">
        <v>12</v>
      </c>
    </row>
    <row r="35" spans="1:15">
      <c r="A35" s="9" t="s">
        <v>152</v>
      </c>
      <c r="B35" s="9" t="s">
        <v>153</v>
      </c>
      <c r="C35" s="9" t="s">
        <v>154</v>
      </c>
      <c r="D35" s="9" t="s">
        <v>57</v>
      </c>
      <c r="E35" s="9" t="s">
        <v>46</v>
      </c>
      <c r="F35" s="9" t="s">
        <v>46</v>
      </c>
      <c r="G35" s="10">
        <v>43932.155405092592</v>
      </c>
      <c r="H35" s="9" t="s">
        <v>58</v>
      </c>
      <c r="I35" s="11">
        <v>165</v>
      </c>
      <c r="J35" s="11">
        <v>165</v>
      </c>
      <c r="K35" s="11">
        <v>145</v>
      </c>
      <c r="L35" s="11">
        <v>0</v>
      </c>
      <c r="M35" s="11">
        <v>0</v>
      </c>
      <c r="N35" s="11">
        <v>145</v>
      </c>
      <c r="O35" s="11">
        <v>7</v>
      </c>
    </row>
    <row r="36" spans="1:15">
      <c r="A36" s="9" t="s">
        <v>155</v>
      </c>
      <c r="B36" s="9" t="s">
        <v>156</v>
      </c>
      <c r="C36" s="9" t="s">
        <v>157</v>
      </c>
      <c r="D36" s="9" t="s">
        <v>57</v>
      </c>
      <c r="E36" s="9" t="s">
        <v>46</v>
      </c>
      <c r="F36" s="9" t="s">
        <v>46</v>
      </c>
      <c r="G36" s="10">
        <v>43931.274097222224</v>
      </c>
      <c r="H36" s="9" t="s">
        <v>58</v>
      </c>
      <c r="I36" s="11">
        <v>136</v>
      </c>
      <c r="J36" s="11">
        <v>136</v>
      </c>
      <c r="K36" s="11">
        <v>122</v>
      </c>
      <c r="L36" s="11">
        <v>0</v>
      </c>
      <c r="M36" s="11">
        <v>0</v>
      </c>
      <c r="N36" s="11">
        <v>122</v>
      </c>
      <c r="O36" s="11">
        <v>4</v>
      </c>
    </row>
    <row r="37" spans="1:15">
      <c r="A37" s="9" t="s">
        <v>158</v>
      </c>
      <c r="B37" s="9" t="s">
        <v>159</v>
      </c>
      <c r="C37" s="9" t="s">
        <v>160</v>
      </c>
      <c r="D37" s="9" t="s">
        <v>57</v>
      </c>
      <c r="E37" s="9" t="s">
        <v>46</v>
      </c>
      <c r="F37" s="9" t="s">
        <v>46</v>
      </c>
      <c r="G37" s="10">
        <v>43928.401898148149</v>
      </c>
      <c r="H37" s="9" t="s">
        <v>58</v>
      </c>
      <c r="I37" s="11">
        <v>164</v>
      </c>
      <c r="J37" s="11">
        <v>164</v>
      </c>
      <c r="K37" s="11">
        <v>146</v>
      </c>
      <c r="L37" s="11">
        <v>0</v>
      </c>
      <c r="M37" s="11">
        <v>0</v>
      </c>
      <c r="N37" s="11">
        <v>146</v>
      </c>
      <c r="O37" s="11">
        <v>4</v>
      </c>
    </row>
    <row r="38" spans="1:15">
      <c r="A38" s="9" t="s">
        <v>161</v>
      </c>
      <c r="B38" s="9" t="s">
        <v>162</v>
      </c>
      <c r="C38" s="9" t="s">
        <v>163</v>
      </c>
      <c r="D38" s="9" t="s">
        <v>57</v>
      </c>
      <c r="E38" s="9" t="s">
        <v>46</v>
      </c>
      <c r="F38" s="9" t="s">
        <v>46</v>
      </c>
      <c r="G38" s="10">
        <v>43926.605266203704</v>
      </c>
      <c r="H38" s="9" t="s">
        <v>58</v>
      </c>
      <c r="I38" s="11">
        <v>54</v>
      </c>
      <c r="J38" s="11">
        <v>54</v>
      </c>
      <c r="K38" s="11">
        <v>49</v>
      </c>
      <c r="L38" s="11">
        <v>0</v>
      </c>
      <c r="M38" s="11">
        <v>0</v>
      </c>
      <c r="N38" s="11">
        <v>49</v>
      </c>
      <c r="O38" s="11">
        <v>2</v>
      </c>
    </row>
    <row r="39" spans="1:15">
      <c r="A39" s="9" t="s">
        <v>164</v>
      </c>
      <c r="B39" s="9" t="s">
        <v>165</v>
      </c>
      <c r="C39" s="9" t="s">
        <v>166</v>
      </c>
      <c r="D39" s="9" t="s">
        <v>57</v>
      </c>
      <c r="E39" s="9" t="s">
        <v>46</v>
      </c>
      <c r="F39" s="9" t="s">
        <v>46</v>
      </c>
      <c r="G39" s="10">
        <v>43925.136516203704</v>
      </c>
      <c r="H39" s="9" t="s">
        <v>58</v>
      </c>
      <c r="I39" s="11">
        <v>186</v>
      </c>
      <c r="J39" s="11">
        <v>186</v>
      </c>
      <c r="K39" s="11">
        <v>172</v>
      </c>
      <c r="L39" s="11">
        <v>0</v>
      </c>
      <c r="M39" s="11">
        <v>0</v>
      </c>
      <c r="N39" s="11">
        <v>172</v>
      </c>
      <c r="O39" s="11">
        <v>8</v>
      </c>
    </row>
    <row r="40" spans="1:15">
      <c r="A40" s="9" t="s">
        <v>167</v>
      </c>
      <c r="B40" s="9" t="s">
        <v>168</v>
      </c>
      <c r="C40" s="9" t="s">
        <v>169</v>
      </c>
      <c r="D40" s="9" t="s">
        <v>57</v>
      </c>
      <c r="E40" s="9" t="s">
        <v>46</v>
      </c>
      <c r="F40" s="9" t="s">
        <v>46</v>
      </c>
      <c r="G40" s="10">
        <v>43919.413055555553</v>
      </c>
      <c r="H40" s="9" t="s">
        <v>58</v>
      </c>
      <c r="I40" s="11">
        <v>279</v>
      </c>
      <c r="J40" s="11">
        <v>279</v>
      </c>
      <c r="K40" s="11">
        <v>236</v>
      </c>
      <c r="L40" s="11">
        <v>0</v>
      </c>
      <c r="M40" s="11">
        <v>0</v>
      </c>
      <c r="N40" s="11">
        <v>236</v>
      </c>
      <c r="O40" s="11">
        <v>10</v>
      </c>
    </row>
    <row r="41" spans="1:15">
      <c r="A41" s="9" t="s">
        <v>170</v>
      </c>
      <c r="B41" s="9" t="s">
        <v>171</v>
      </c>
      <c r="C41" s="9" t="s">
        <v>172</v>
      </c>
      <c r="D41" s="9" t="s">
        <v>57</v>
      </c>
      <c r="E41" s="9" t="s">
        <v>46</v>
      </c>
      <c r="F41" s="9" t="s">
        <v>46</v>
      </c>
      <c r="G41" s="10">
        <v>43918.411064814813</v>
      </c>
      <c r="H41" s="9" t="s">
        <v>58</v>
      </c>
      <c r="I41" s="11">
        <v>170</v>
      </c>
      <c r="J41" s="11">
        <v>170</v>
      </c>
      <c r="K41" s="11">
        <v>146</v>
      </c>
      <c r="L41" s="11">
        <v>0</v>
      </c>
      <c r="M41" s="11">
        <v>0</v>
      </c>
      <c r="N41" s="11">
        <v>146</v>
      </c>
      <c r="O41" s="11">
        <v>3</v>
      </c>
    </row>
    <row r="42" spans="1:15">
      <c r="A42" s="9" t="s">
        <v>173</v>
      </c>
      <c r="B42" s="9" t="s">
        <v>174</v>
      </c>
      <c r="C42" s="9" t="s">
        <v>175</v>
      </c>
      <c r="D42" s="9" t="s">
        <v>57</v>
      </c>
      <c r="E42" s="9" t="s">
        <v>46</v>
      </c>
      <c r="F42" s="9" t="s">
        <v>46</v>
      </c>
      <c r="G42" s="10">
        <v>43916.326006944444</v>
      </c>
      <c r="H42" s="9" t="s">
        <v>58</v>
      </c>
      <c r="I42" s="11">
        <v>271</v>
      </c>
      <c r="J42" s="11">
        <v>271</v>
      </c>
      <c r="K42" s="11">
        <v>212</v>
      </c>
      <c r="L42" s="11">
        <v>0</v>
      </c>
      <c r="M42" s="11">
        <v>0</v>
      </c>
      <c r="N42" s="11">
        <v>212</v>
      </c>
      <c r="O42" s="11">
        <v>9</v>
      </c>
    </row>
    <row r="43" spans="1:15">
      <c r="A43" s="9" t="s">
        <v>176</v>
      </c>
      <c r="B43" s="9" t="s">
        <v>177</v>
      </c>
      <c r="C43" s="9" t="s">
        <v>178</v>
      </c>
      <c r="D43" s="9" t="s">
        <v>57</v>
      </c>
      <c r="E43" s="9" t="s">
        <v>46</v>
      </c>
      <c r="F43" s="9" t="s">
        <v>46</v>
      </c>
      <c r="G43" s="10">
        <v>43912.419502314813</v>
      </c>
      <c r="H43" s="9" t="s">
        <v>58</v>
      </c>
      <c r="I43" s="11">
        <v>41</v>
      </c>
      <c r="J43" s="11">
        <v>41</v>
      </c>
      <c r="K43" s="11">
        <v>36</v>
      </c>
      <c r="L43" s="11">
        <v>0</v>
      </c>
      <c r="M43" s="11">
        <v>0</v>
      </c>
      <c r="N43" s="11">
        <v>36</v>
      </c>
      <c r="O43" s="11">
        <v>1</v>
      </c>
    </row>
    <row r="44" spans="1:15">
      <c r="A44" s="9" t="s">
        <v>179</v>
      </c>
      <c r="B44" s="9" t="s">
        <v>180</v>
      </c>
      <c r="C44" s="9" t="s">
        <v>181</v>
      </c>
      <c r="D44" s="9" t="s">
        <v>57</v>
      </c>
      <c r="E44" s="9" t="s">
        <v>46</v>
      </c>
      <c r="F44" s="9" t="s">
        <v>46</v>
      </c>
      <c r="G44" s="10">
        <v>43911.418715277781</v>
      </c>
      <c r="H44" s="9" t="s">
        <v>58</v>
      </c>
      <c r="I44" s="11">
        <v>182</v>
      </c>
      <c r="J44" s="11">
        <v>182</v>
      </c>
      <c r="K44" s="11">
        <v>144</v>
      </c>
      <c r="L44" s="11">
        <v>0</v>
      </c>
      <c r="M44" s="11">
        <v>0</v>
      </c>
      <c r="N44" s="11">
        <v>144</v>
      </c>
      <c r="O44" s="11">
        <v>7</v>
      </c>
    </row>
    <row r="45" spans="1:15">
      <c r="A45" s="9" t="s">
        <v>182</v>
      </c>
      <c r="B45" s="9" t="s">
        <v>183</v>
      </c>
      <c r="C45" s="9" t="s">
        <v>184</v>
      </c>
      <c r="D45" s="9" t="s">
        <v>57</v>
      </c>
      <c r="E45" s="9" t="s">
        <v>46</v>
      </c>
      <c r="F45" s="9" t="s">
        <v>46</v>
      </c>
      <c r="G45" s="10">
        <v>43909.449525462966</v>
      </c>
      <c r="H45" s="9" t="s">
        <v>58</v>
      </c>
      <c r="I45" s="11">
        <v>261</v>
      </c>
      <c r="J45" s="11">
        <v>261</v>
      </c>
      <c r="K45" s="11">
        <v>206</v>
      </c>
      <c r="L45" s="11">
        <v>0</v>
      </c>
      <c r="M45" s="11">
        <v>0</v>
      </c>
      <c r="N45" s="11">
        <v>206</v>
      </c>
      <c r="O45" s="11">
        <v>9</v>
      </c>
    </row>
    <row r="46" spans="1:15">
      <c r="A46" s="9" t="s">
        <v>185</v>
      </c>
      <c r="B46" s="9" t="s">
        <v>186</v>
      </c>
      <c r="C46" s="9" t="s">
        <v>187</v>
      </c>
      <c r="D46" s="9" t="s">
        <v>57</v>
      </c>
      <c r="E46" s="9" t="s">
        <v>46</v>
      </c>
      <c r="F46" s="9" t="s">
        <v>46</v>
      </c>
      <c r="G46" s="10">
        <v>43904.700127314813</v>
      </c>
      <c r="H46" s="9" t="s">
        <v>58</v>
      </c>
      <c r="I46" s="11">
        <v>39</v>
      </c>
      <c r="J46" s="11">
        <v>39</v>
      </c>
      <c r="K46" s="11">
        <v>36</v>
      </c>
      <c r="L46" s="11">
        <v>0</v>
      </c>
      <c r="M46" s="11">
        <v>0</v>
      </c>
      <c r="N46" s="11">
        <v>36</v>
      </c>
      <c r="O46" s="11">
        <v>1</v>
      </c>
    </row>
    <row r="47" spans="1:15">
      <c r="A47" s="9" t="s">
        <v>188</v>
      </c>
      <c r="B47" s="9" t="s">
        <v>189</v>
      </c>
      <c r="C47" s="9" t="s">
        <v>190</v>
      </c>
      <c r="D47" s="9" t="s">
        <v>57</v>
      </c>
      <c r="E47" s="9" t="s">
        <v>46</v>
      </c>
      <c r="F47" s="9" t="s">
        <v>46</v>
      </c>
      <c r="G47" s="10">
        <v>43904.281793981485</v>
      </c>
      <c r="H47" s="9" t="s">
        <v>58</v>
      </c>
      <c r="I47" s="11">
        <v>272</v>
      </c>
      <c r="J47" s="11">
        <v>272</v>
      </c>
      <c r="K47" s="11">
        <v>244</v>
      </c>
      <c r="L47" s="11">
        <v>0</v>
      </c>
      <c r="M47" s="11">
        <v>0</v>
      </c>
      <c r="N47" s="11">
        <v>244</v>
      </c>
      <c r="O47" s="11">
        <v>9</v>
      </c>
    </row>
    <row r="48" spans="1:15">
      <c r="A48" s="9" t="s">
        <v>191</v>
      </c>
      <c r="B48" s="9" t="s">
        <v>192</v>
      </c>
      <c r="C48" s="9" t="s">
        <v>193</v>
      </c>
      <c r="D48" s="9" t="s">
        <v>57</v>
      </c>
      <c r="E48" s="9" t="s">
        <v>46</v>
      </c>
      <c r="F48" s="9" t="s">
        <v>46</v>
      </c>
      <c r="G48" s="10">
        <v>43901.488217592596</v>
      </c>
      <c r="H48" s="9" t="s">
        <v>58</v>
      </c>
      <c r="I48" s="11">
        <v>130</v>
      </c>
      <c r="J48" s="11">
        <v>130</v>
      </c>
      <c r="K48" s="11">
        <v>122</v>
      </c>
      <c r="L48" s="11">
        <v>0</v>
      </c>
      <c r="M48" s="11">
        <v>0</v>
      </c>
      <c r="N48" s="11">
        <v>122</v>
      </c>
      <c r="O48" s="11">
        <v>6</v>
      </c>
    </row>
    <row r="49" spans="1:15">
      <c r="A49" s="9" t="s">
        <v>194</v>
      </c>
      <c r="B49" s="9" t="s">
        <v>195</v>
      </c>
      <c r="C49" s="9" t="s">
        <v>121</v>
      </c>
      <c r="D49" s="9" t="s">
        <v>57</v>
      </c>
      <c r="E49" s="9" t="s">
        <v>46</v>
      </c>
      <c r="F49" s="9" t="s">
        <v>46</v>
      </c>
      <c r="G49" s="10">
        <v>43897.653402777774</v>
      </c>
      <c r="H49" s="9" t="s">
        <v>58</v>
      </c>
      <c r="I49" s="11">
        <v>203</v>
      </c>
      <c r="J49" s="11">
        <v>203</v>
      </c>
      <c r="K49" s="11">
        <v>197</v>
      </c>
      <c r="L49" s="11">
        <v>0</v>
      </c>
      <c r="M49" s="11">
        <v>0</v>
      </c>
      <c r="N49" s="11">
        <v>197</v>
      </c>
      <c r="O49" s="11">
        <v>11</v>
      </c>
    </row>
    <row r="50" spans="1:15">
      <c r="A50" s="9" t="s">
        <v>196</v>
      </c>
      <c r="B50" s="9" t="s">
        <v>197</v>
      </c>
      <c r="C50" s="9" t="s">
        <v>198</v>
      </c>
      <c r="D50" s="9" t="s">
        <v>57</v>
      </c>
      <c r="E50" s="9" t="s">
        <v>46</v>
      </c>
      <c r="F50" s="9" t="s">
        <v>46</v>
      </c>
      <c r="G50" s="10">
        <v>43897.401724537034</v>
      </c>
      <c r="H50" s="9" t="s">
        <v>58</v>
      </c>
      <c r="I50" s="11">
        <v>54</v>
      </c>
      <c r="J50" s="11">
        <v>54</v>
      </c>
      <c r="K50" s="11">
        <v>53</v>
      </c>
      <c r="L50" s="11">
        <v>0</v>
      </c>
      <c r="M50" s="11">
        <v>0</v>
      </c>
      <c r="N50" s="11">
        <v>53</v>
      </c>
      <c r="O50" s="11">
        <v>1</v>
      </c>
    </row>
    <row r="51" spans="1:15">
      <c r="A51" s="9" t="s">
        <v>199</v>
      </c>
      <c r="B51" s="9" t="s">
        <v>200</v>
      </c>
      <c r="C51" s="9" t="s">
        <v>201</v>
      </c>
      <c r="D51" s="9" t="s">
        <v>57</v>
      </c>
      <c r="E51" s="9" t="s">
        <v>46</v>
      </c>
      <c r="F51" s="9" t="s">
        <v>46</v>
      </c>
      <c r="G51" s="10">
        <v>43894.441006944442</v>
      </c>
      <c r="H51" s="9" t="s">
        <v>58</v>
      </c>
      <c r="I51" s="11">
        <v>206</v>
      </c>
      <c r="J51" s="11">
        <v>206</v>
      </c>
      <c r="K51" s="11">
        <v>203</v>
      </c>
      <c r="L51" s="11">
        <v>0</v>
      </c>
      <c r="M51" s="11">
        <v>0</v>
      </c>
      <c r="N51" s="11">
        <v>203</v>
      </c>
      <c r="O51" s="11">
        <v>8</v>
      </c>
    </row>
    <row r="52" spans="1:15">
      <c r="A52" s="9" t="s">
        <v>202</v>
      </c>
      <c r="B52" s="9" t="s">
        <v>203</v>
      </c>
      <c r="C52" s="9" t="s">
        <v>204</v>
      </c>
      <c r="D52" s="9" t="s">
        <v>57</v>
      </c>
      <c r="E52" s="9" t="s">
        <v>46</v>
      </c>
      <c r="F52" s="9" t="s">
        <v>46</v>
      </c>
      <c r="G52" s="10">
        <v>43891.397685185184</v>
      </c>
      <c r="H52" s="9" t="s">
        <v>58</v>
      </c>
      <c r="I52" s="11">
        <v>231</v>
      </c>
      <c r="J52" s="11">
        <v>231</v>
      </c>
      <c r="K52" s="11">
        <v>223</v>
      </c>
      <c r="L52" s="11">
        <v>0</v>
      </c>
      <c r="M52" s="11">
        <v>0</v>
      </c>
      <c r="N52" s="11">
        <v>223</v>
      </c>
      <c r="O52" s="11">
        <v>22</v>
      </c>
    </row>
    <row r="53" spans="1:15">
      <c r="A53" s="9" t="s">
        <v>205</v>
      </c>
      <c r="B53" s="9" t="s">
        <v>206</v>
      </c>
      <c r="C53" s="9" t="s">
        <v>64</v>
      </c>
      <c r="D53" s="9" t="s">
        <v>57</v>
      </c>
      <c r="E53" s="9" t="s">
        <v>46</v>
      </c>
      <c r="F53" s="9" t="s">
        <v>46</v>
      </c>
      <c r="G53" s="10">
        <v>43890.396157407406</v>
      </c>
      <c r="H53" s="9" t="s">
        <v>58</v>
      </c>
      <c r="I53" s="11">
        <v>355</v>
      </c>
      <c r="J53" s="11">
        <v>355</v>
      </c>
      <c r="K53" s="11">
        <v>337</v>
      </c>
      <c r="L53" s="11">
        <v>0</v>
      </c>
      <c r="M53" s="11">
        <v>0</v>
      </c>
      <c r="N53" s="11">
        <v>337</v>
      </c>
      <c r="O53" s="11">
        <v>13</v>
      </c>
    </row>
    <row r="54" spans="1:15">
      <c r="A54" s="9" t="s">
        <v>207</v>
      </c>
      <c r="B54" s="9" t="s">
        <v>208</v>
      </c>
      <c r="C54" s="9" t="s">
        <v>209</v>
      </c>
      <c r="D54" s="9" t="s">
        <v>57</v>
      </c>
      <c r="E54" s="9" t="s">
        <v>46</v>
      </c>
      <c r="F54" s="9" t="s">
        <v>46</v>
      </c>
      <c r="G54" s="10">
        <v>43889.437789351854</v>
      </c>
      <c r="H54" s="9" t="s">
        <v>58</v>
      </c>
      <c r="I54" s="11">
        <v>141</v>
      </c>
      <c r="J54" s="11">
        <v>141</v>
      </c>
      <c r="K54" s="11">
        <v>132</v>
      </c>
      <c r="L54" s="11">
        <v>0</v>
      </c>
      <c r="M54" s="11">
        <v>0</v>
      </c>
      <c r="N54" s="11">
        <v>132</v>
      </c>
      <c r="O54" s="11">
        <v>3</v>
      </c>
    </row>
    <row r="55" spans="1:15">
      <c r="A55" s="9" t="s">
        <v>210</v>
      </c>
      <c r="B55" s="9" t="s">
        <v>211</v>
      </c>
      <c r="C55" s="9" t="s">
        <v>212</v>
      </c>
      <c r="D55" s="9" t="s">
        <v>57</v>
      </c>
      <c r="E55" s="9" t="s">
        <v>46</v>
      </c>
      <c r="F55" s="9" t="s">
        <v>46</v>
      </c>
      <c r="G55" s="10">
        <v>43888.416666666664</v>
      </c>
      <c r="H55" s="9" t="s">
        <v>58</v>
      </c>
      <c r="I55" s="11">
        <v>1540</v>
      </c>
      <c r="J55" s="11">
        <v>211</v>
      </c>
      <c r="K55" s="11">
        <v>204</v>
      </c>
      <c r="L55" s="11">
        <v>1329</v>
      </c>
      <c r="M55" s="11">
        <v>920</v>
      </c>
      <c r="N55" s="11">
        <v>1112</v>
      </c>
      <c r="O55" s="11">
        <v>41</v>
      </c>
    </row>
    <row r="56" spans="1:15">
      <c r="A56" s="9" t="s">
        <v>213</v>
      </c>
      <c r="B56" s="9" t="s">
        <v>214</v>
      </c>
      <c r="C56" s="9" t="s">
        <v>215</v>
      </c>
      <c r="D56" s="9" t="s">
        <v>57</v>
      </c>
      <c r="E56" s="9" t="s">
        <v>46</v>
      </c>
      <c r="F56" s="9" t="s">
        <v>46</v>
      </c>
      <c r="G56" s="10">
        <v>43886.458449074074</v>
      </c>
      <c r="H56" s="9" t="s">
        <v>58</v>
      </c>
      <c r="I56" s="11">
        <v>202</v>
      </c>
      <c r="J56" s="11">
        <v>202</v>
      </c>
      <c r="K56" s="11">
        <v>201</v>
      </c>
      <c r="L56" s="11">
        <v>0</v>
      </c>
      <c r="M56" s="11">
        <v>0</v>
      </c>
      <c r="N56" s="11">
        <v>201</v>
      </c>
      <c r="O56" s="11">
        <v>9</v>
      </c>
    </row>
    <row r="57" spans="1:15">
      <c r="A57" s="9" t="s">
        <v>216</v>
      </c>
      <c r="B57" s="9" t="s">
        <v>217</v>
      </c>
      <c r="C57" s="9" t="s">
        <v>218</v>
      </c>
      <c r="D57" s="9" t="s">
        <v>57</v>
      </c>
      <c r="E57" s="9" t="s">
        <v>46</v>
      </c>
      <c r="F57" s="9" t="s">
        <v>46</v>
      </c>
      <c r="G57" s="10">
        <v>43884.444085648145</v>
      </c>
      <c r="H57" s="9" t="s">
        <v>58</v>
      </c>
      <c r="I57" s="11">
        <v>57</v>
      </c>
      <c r="J57" s="11">
        <v>57</v>
      </c>
      <c r="K57" s="11">
        <v>57</v>
      </c>
      <c r="L57" s="11">
        <v>0</v>
      </c>
      <c r="M57" s="11">
        <v>0</v>
      </c>
      <c r="N57" s="11">
        <v>57</v>
      </c>
      <c r="O57" s="11">
        <v>2</v>
      </c>
    </row>
    <row r="58" spans="1:15">
      <c r="A58" s="9" t="s">
        <v>219</v>
      </c>
      <c r="B58" s="9" t="s">
        <v>220</v>
      </c>
      <c r="C58" s="9" t="s">
        <v>221</v>
      </c>
      <c r="D58" s="9" t="s">
        <v>57</v>
      </c>
      <c r="E58" s="9" t="s">
        <v>46</v>
      </c>
      <c r="F58" s="9" t="s">
        <v>46</v>
      </c>
      <c r="G58" s="10">
        <v>43881.411874999998</v>
      </c>
      <c r="H58" s="9" t="s">
        <v>58</v>
      </c>
      <c r="I58" s="11">
        <v>42</v>
      </c>
      <c r="J58" s="11">
        <v>42</v>
      </c>
      <c r="K58" s="11">
        <v>40</v>
      </c>
      <c r="L58" s="11">
        <v>0</v>
      </c>
      <c r="M58" s="11">
        <v>0</v>
      </c>
      <c r="N58" s="11">
        <v>40</v>
      </c>
      <c r="O58" s="11">
        <v>0</v>
      </c>
    </row>
    <row r="59" spans="1:15">
      <c r="A59" s="9" t="s">
        <v>222</v>
      </c>
      <c r="B59" s="9" t="s">
        <v>223</v>
      </c>
      <c r="C59" s="9" t="s">
        <v>224</v>
      </c>
      <c r="D59" s="9" t="s">
        <v>57</v>
      </c>
      <c r="E59" s="9" t="s">
        <v>46</v>
      </c>
      <c r="F59" s="9" t="s">
        <v>46</v>
      </c>
      <c r="G59" s="10">
        <v>43877.418414351851</v>
      </c>
      <c r="H59" s="9" t="s">
        <v>58</v>
      </c>
      <c r="I59" s="11">
        <v>276</v>
      </c>
      <c r="J59" s="11">
        <v>276</v>
      </c>
      <c r="K59" s="11">
        <v>258</v>
      </c>
      <c r="L59" s="11">
        <v>0</v>
      </c>
      <c r="M59" s="11">
        <v>0</v>
      </c>
      <c r="N59" s="11">
        <v>258</v>
      </c>
      <c r="O59" s="11">
        <v>7</v>
      </c>
    </row>
    <row r="60" spans="1:15">
      <c r="A60" s="9" t="s">
        <v>225</v>
      </c>
      <c r="B60" s="9" t="s">
        <v>226</v>
      </c>
      <c r="C60" s="9" t="s">
        <v>227</v>
      </c>
      <c r="D60" s="9" t="s">
        <v>57</v>
      </c>
      <c r="E60" s="9" t="s">
        <v>46</v>
      </c>
      <c r="F60" s="9" t="s">
        <v>46</v>
      </c>
      <c r="G60" s="10">
        <v>43876.229479166665</v>
      </c>
      <c r="H60" s="9" t="s">
        <v>58</v>
      </c>
      <c r="I60" s="11">
        <v>139</v>
      </c>
      <c r="J60" s="11">
        <v>139</v>
      </c>
      <c r="K60" s="11">
        <v>134</v>
      </c>
      <c r="L60" s="11">
        <v>0</v>
      </c>
      <c r="M60" s="11">
        <v>0</v>
      </c>
      <c r="N60" s="11">
        <v>134</v>
      </c>
      <c r="O60" s="11">
        <v>1</v>
      </c>
    </row>
    <row r="61" spans="1:15">
      <c r="A61" s="9" t="s">
        <v>228</v>
      </c>
      <c r="B61" s="9" t="s">
        <v>229</v>
      </c>
      <c r="C61" s="9" t="s">
        <v>230</v>
      </c>
      <c r="D61" s="9" t="s">
        <v>57</v>
      </c>
      <c r="E61" s="9" t="s">
        <v>46</v>
      </c>
      <c r="F61" s="9" t="s">
        <v>46</v>
      </c>
      <c r="G61" s="10">
        <v>43873.388611111113</v>
      </c>
      <c r="H61" s="9" t="s">
        <v>58</v>
      </c>
      <c r="I61" s="11">
        <v>48</v>
      </c>
      <c r="J61" s="11">
        <v>48</v>
      </c>
      <c r="K61" s="11">
        <v>47</v>
      </c>
      <c r="L61" s="11">
        <v>0</v>
      </c>
      <c r="M61" s="11">
        <v>0</v>
      </c>
      <c r="N61" s="11">
        <v>47</v>
      </c>
      <c r="O61" s="11">
        <v>1</v>
      </c>
    </row>
    <row r="62" spans="1:15">
      <c r="A62" s="9" t="s">
        <v>231</v>
      </c>
      <c r="B62" s="9" t="s">
        <v>232</v>
      </c>
      <c r="C62" s="9" t="s">
        <v>233</v>
      </c>
      <c r="D62" s="9" t="s">
        <v>57</v>
      </c>
      <c r="E62" s="9" t="s">
        <v>46</v>
      </c>
      <c r="F62" s="9" t="s">
        <v>46</v>
      </c>
      <c r="G62" s="10">
        <v>43870.198020833333</v>
      </c>
      <c r="H62" s="9" t="s">
        <v>58</v>
      </c>
      <c r="I62" s="11">
        <v>297</v>
      </c>
      <c r="J62" s="11">
        <v>297</v>
      </c>
      <c r="K62" s="11">
        <v>292</v>
      </c>
      <c r="L62" s="11">
        <v>0</v>
      </c>
      <c r="M62" s="11">
        <v>0</v>
      </c>
      <c r="N62" s="11">
        <v>292</v>
      </c>
      <c r="O62" s="11">
        <v>19</v>
      </c>
    </row>
    <row r="63" spans="1:15">
      <c r="A63" s="9" t="s">
        <v>234</v>
      </c>
      <c r="B63" s="9" t="s">
        <v>235</v>
      </c>
      <c r="C63" s="9" t="s">
        <v>236</v>
      </c>
      <c r="D63" s="9" t="s">
        <v>57</v>
      </c>
      <c r="E63" s="9" t="s">
        <v>46</v>
      </c>
      <c r="F63" s="9" t="s">
        <v>46</v>
      </c>
      <c r="G63" s="10">
        <v>43869.424375000002</v>
      </c>
      <c r="H63" s="9" t="s">
        <v>58</v>
      </c>
      <c r="I63" s="11">
        <v>56</v>
      </c>
      <c r="J63" s="11">
        <v>56</v>
      </c>
      <c r="K63" s="11">
        <v>54</v>
      </c>
      <c r="L63" s="11">
        <v>0</v>
      </c>
      <c r="M63" s="11">
        <v>0</v>
      </c>
      <c r="N63" s="11">
        <v>54</v>
      </c>
      <c r="O63" s="11">
        <v>0</v>
      </c>
    </row>
    <row r="64" spans="1:15">
      <c r="A64" s="9" t="s">
        <v>237</v>
      </c>
      <c r="B64" s="9"/>
      <c r="C64" s="9"/>
      <c r="D64" s="9"/>
      <c r="E64" s="9"/>
      <c r="F64" s="9"/>
      <c r="G64" s="12"/>
      <c r="H64" s="9"/>
      <c r="I64" s="11">
        <f>SUBTOTAL(109,Table15[Lifetime Post Total Impressions])</f>
        <v>15609</v>
      </c>
      <c r="J64" s="11">
        <f>SUBTOTAL(109,Table15[Lifetime Post Organic Impressions])</f>
        <v>12806</v>
      </c>
      <c r="K64" s="11">
        <f>SUBTOTAL(109,Table15[Lifetime Post organic reach])</f>
        <v>11282</v>
      </c>
      <c r="L64" s="11">
        <f>SUBTOTAL(109,Table15[Lifetime Post Paid Impressions])</f>
        <v>2803</v>
      </c>
      <c r="M64" s="11">
        <f>SUBTOTAL(109,Table15[Lifetime Post Paid Reach])</f>
        <v>2072</v>
      </c>
      <c r="N64" s="11">
        <f>SUBTOTAL(109,Table15[Lifetime Post Total Reach])</f>
        <v>13332</v>
      </c>
      <c r="O64" s="11">
        <f>SUBTOTAL(109,Table15[Lifetime Engaged Users])</f>
        <v>546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B64F7-1C5F-4777-8AD9-C390D6C5065C}">
  <dimension ref="A1:H6"/>
  <sheetViews>
    <sheetView workbookViewId="0">
      <selection activeCell="B4" sqref="B4"/>
    </sheetView>
  </sheetViews>
  <sheetFormatPr defaultRowHeight="15"/>
  <cols>
    <col min="2" max="8" width="20.28515625" customWidth="1"/>
  </cols>
  <sheetData>
    <row r="1" spans="1:8" s="3" customFormat="1" ht="30">
      <c r="A1" s="7" t="s">
        <v>9</v>
      </c>
      <c r="B1" s="4" t="s">
        <v>31</v>
      </c>
      <c r="C1" s="4" t="s">
        <v>32</v>
      </c>
      <c r="D1" s="4" t="s">
        <v>33</v>
      </c>
      <c r="E1" s="4" t="s">
        <v>34</v>
      </c>
      <c r="F1" s="4" t="s">
        <v>35</v>
      </c>
      <c r="G1" s="4" t="s">
        <v>36</v>
      </c>
      <c r="H1" s="4" t="s">
        <v>37</v>
      </c>
    </row>
    <row r="2" spans="1:8">
      <c r="A2" s="6" t="s">
        <v>14</v>
      </c>
      <c r="B2">
        <v>3494</v>
      </c>
      <c r="C2">
        <v>2352</v>
      </c>
      <c r="D2">
        <v>1152</v>
      </c>
      <c r="E2">
        <v>168</v>
      </c>
      <c r="F2">
        <v>4174</v>
      </c>
      <c r="G2">
        <v>2700</v>
      </c>
      <c r="H2">
        <v>1474</v>
      </c>
    </row>
    <row r="3" spans="1:8">
      <c r="A3" s="6" t="s">
        <v>23</v>
      </c>
      <c r="B3">
        <v>2664</v>
      </c>
      <c r="C3">
        <v>1756</v>
      </c>
      <c r="D3">
        <v>920</v>
      </c>
      <c r="E3">
        <v>96</v>
      </c>
      <c r="F3">
        <v>3153</v>
      </c>
      <c r="G3">
        <v>1824</v>
      </c>
      <c r="H3">
        <v>1329</v>
      </c>
    </row>
    <row r="4" spans="1:8">
      <c r="A4" s="6" t="s">
        <v>16</v>
      </c>
      <c r="B4">
        <v>2353</v>
      </c>
      <c r="C4">
        <v>2353</v>
      </c>
      <c r="D4">
        <v>0</v>
      </c>
      <c r="E4">
        <v>74</v>
      </c>
      <c r="F4">
        <v>2739</v>
      </c>
      <c r="G4">
        <v>2739</v>
      </c>
      <c r="H4">
        <v>0</v>
      </c>
    </row>
    <row r="5" spans="1:8">
      <c r="A5" s="6" t="s">
        <v>13</v>
      </c>
      <c r="B5">
        <v>2058</v>
      </c>
      <c r="C5">
        <v>2058</v>
      </c>
      <c r="D5">
        <v>0</v>
      </c>
      <c r="E5">
        <v>97</v>
      </c>
      <c r="F5">
        <v>2339</v>
      </c>
      <c r="G5">
        <v>2339</v>
      </c>
      <c r="H5">
        <v>0</v>
      </c>
    </row>
    <row r="6" spans="1:8">
      <c r="A6" s="6" t="s">
        <v>15</v>
      </c>
      <c r="B6">
        <v>2763</v>
      </c>
      <c r="C6">
        <v>2763</v>
      </c>
      <c r="D6">
        <v>0</v>
      </c>
      <c r="E6">
        <v>111</v>
      </c>
      <c r="F6">
        <v>3204</v>
      </c>
      <c r="G6">
        <v>3204</v>
      </c>
      <c r="H6">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401B0-37D8-4322-82FF-6014063A17C4}">
  <dimension ref="A1:AI71"/>
  <sheetViews>
    <sheetView topLeftCell="E49" workbookViewId="0">
      <selection activeCell="V72" sqref="V72"/>
    </sheetView>
  </sheetViews>
  <sheetFormatPr defaultRowHeight="15"/>
  <cols>
    <col min="1" max="1" width="5.5703125" customWidth="1"/>
    <col min="16" max="16" width="14.5703125" customWidth="1"/>
    <col min="17" max="17" width="13.85546875" customWidth="1"/>
    <col min="28" max="28" width="19.140625" bestFit="1" customWidth="1"/>
    <col min="29" max="29" width="14.28515625" bestFit="1" customWidth="1"/>
    <col min="30" max="30" width="11.28515625" bestFit="1" customWidth="1"/>
    <col min="31" max="31" width="12" bestFit="1" customWidth="1"/>
  </cols>
  <sheetData>
    <row r="1" spans="1:35" ht="15.75" thickBot="1">
      <c r="B1" s="55" t="s">
        <v>315</v>
      </c>
      <c r="C1" s="56"/>
      <c r="D1" s="19"/>
      <c r="K1" s="34" t="s">
        <v>271</v>
      </c>
      <c r="L1" s="34" t="s">
        <v>272</v>
      </c>
      <c r="M1" s="34"/>
      <c r="O1" s="39" t="s">
        <v>273</v>
      </c>
      <c r="P1" s="39"/>
      <c r="Q1" s="34"/>
      <c r="Y1" t="s">
        <v>271</v>
      </c>
      <c r="Z1" t="s">
        <v>272</v>
      </c>
      <c r="AA1" t="s">
        <v>272</v>
      </c>
      <c r="AD1" s="40" t="s">
        <v>270</v>
      </c>
      <c r="AE1" s="31" t="s">
        <v>273</v>
      </c>
      <c r="AF1" s="41" t="s">
        <v>240</v>
      </c>
      <c r="AG1" t="s">
        <v>274</v>
      </c>
      <c r="AH1" t="s">
        <v>275</v>
      </c>
    </row>
    <row r="2" spans="1:35" ht="60.75" thickBot="1">
      <c r="A2" s="31" t="s">
        <v>276</v>
      </c>
      <c r="B2" s="57" t="s">
        <v>277</v>
      </c>
      <c r="C2" s="57" t="s">
        <v>9</v>
      </c>
      <c r="D2" s="57" t="s">
        <v>278</v>
      </c>
      <c r="E2" s="57" t="s">
        <v>249</v>
      </c>
      <c r="F2" s="57" t="s">
        <v>279</v>
      </c>
      <c r="G2" s="57" t="s">
        <v>250</v>
      </c>
      <c r="H2" s="57" t="s">
        <v>280</v>
      </c>
      <c r="I2" s="57" t="s">
        <v>281</v>
      </c>
      <c r="J2" s="57" t="s">
        <v>282</v>
      </c>
      <c r="K2" s="57" t="s">
        <v>283</v>
      </c>
      <c r="L2" s="57" t="s">
        <v>284</v>
      </c>
      <c r="M2" s="57" t="s">
        <v>285</v>
      </c>
      <c r="O2" s="42" t="s">
        <v>277</v>
      </c>
      <c r="P2" s="42" t="s">
        <v>278</v>
      </c>
      <c r="Q2" s="44" t="s">
        <v>249</v>
      </c>
      <c r="R2" s="42" t="s">
        <v>279</v>
      </c>
      <c r="S2" s="43" t="s">
        <v>250</v>
      </c>
      <c r="T2" s="44" t="s">
        <v>286</v>
      </c>
      <c r="U2" s="44" t="s">
        <v>287</v>
      </c>
      <c r="V2" s="44" t="s">
        <v>288</v>
      </c>
      <c r="W2" s="44" t="s">
        <v>289</v>
      </c>
      <c r="X2" s="44" t="s">
        <v>290</v>
      </c>
      <c r="Y2" s="44" t="s">
        <v>291</v>
      </c>
      <c r="Z2" s="44" t="s">
        <v>292</v>
      </c>
      <c r="AA2" s="44" t="s">
        <v>285</v>
      </c>
      <c r="AC2" s="31" t="s">
        <v>293</v>
      </c>
      <c r="AD2" s="45">
        <f>COUNT(B3:B61)</f>
        <v>59</v>
      </c>
      <c r="AE2" s="45">
        <f>COUNT(O3:O4)</f>
        <v>2</v>
      </c>
      <c r="AF2" s="28">
        <f>SUM(AD2:AE2)</f>
        <v>61</v>
      </c>
      <c r="AG2" s="46">
        <f>AD2/AF2</f>
        <v>0.96721311475409832</v>
      </c>
      <c r="AH2" s="46">
        <f>AE2/AF2</f>
        <v>3.2786885245901641E-2</v>
      </c>
    </row>
    <row r="3" spans="1:35">
      <c r="A3" s="28">
        <v>1</v>
      </c>
      <c r="B3" s="58">
        <v>44010</v>
      </c>
      <c r="C3" s="58" t="s">
        <v>16</v>
      </c>
      <c r="D3" s="58" t="s">
        <v>294</v>
      </c>
      <c r="E3" s="59">
        <v>235</v>
      </c>
      <c r="F3" s="28">
        <v>11</v>
      </c>
      <c r="G3" s="59">
        <v>275</v>
      </c>
      <c r="H3" s="59">
        <v>100</v>
      </c>
      <c r="I3" s="59">
        <f>SUMIF($C$3:$C$61,C3,$E$3:$E$61)</f>
        <v>2353</v>
      </c>
      <c r="J3" s="59">
        <f>H3/I3</f>
        <v>4.2498937526561836E-2</v>
      </c>
      <c r="K3" s="59">
        <v>1</v>
      </c>
      <c r="L3" s="59">
        <f>E3</f>
        <v>235</v>
      </c>
      <c r="M3" s="59">
        <f>F3</f>
        <v>11</v>
      </c>
      <c r="O3" s="47">
        <v>43941</v>
      </c>
      <c r="P3" s="47" t="s">
        <v>295</v>
      </c>
      <c r="Q3" s="49">
        <v>1334</v>
      </c>
      <c r="R3">
        <v>64</v>
      </c>
      <c r="S3" s="49">
        <v>1673</v>
      </c>
      <c r="T3" s="48"/>
      <c r="U3" s="48"/>
      <c r="V3" s="48"/>
      <c r="W3" s="48"/>
      <c r="X3" s="48"/>
      <c r="Y3" s="48">
        <v>1</v>
      </c>
      <c r="Z3" s="48">
        <f>Q3</f>
        <v>1334</v>
      </c>
      <c r="AA3" s="48">
        <f>R3</f>
        <v>64</v>
      </c>
      <c r="AC3" s="31" t="s">
        <v>296</v>
      </c>
      <c r="AD3" s="28">
        <f>SUM(E3:E61)</f>
        <v>10896</v>
      </c>
      <c r="AE3" s="28">
        <f>SUM(Q3:Q4)</f>
        <v>2458</v>
      </c>
      <c r="AF3" s="28">
        <f t="shared" ref="AF3:AG9" si="0">SUM(AD3:AE3)</f>
        <v>13354</v>
      </c>
      <c r="AG3" s="46">
        <f t="shared" ref="AG3:AH5" si="1">AD3/AF3</f>
        <v>0.81593530028455896</v>
      </c>
      <c r="AH3" s="46">
        <f t="shared" ref="AH3:AI5" si="2">AE3/AF3</f>
        <v>0.18406469971544107</v>
      </c>
    </row>
    <row r="4" spans="1:35">
      <c r="A4" s="28">
        <v>2</v>
      </c>
      <c r="B4" s="60">
        <v>44009</v>
      </c>
      <c r="C4" s="58" t="s">
        <v>16</v>
      </c>
      <c r="D4" s="58" t="s">
        <v>294</v>
      </c>
      <c r="E4" s="61">
        <v>134</v>
      </c>
      <c r="F4" s="28">
        <v>4</v>
      </c>
      <c r="G4" s="61">
        <v>144</v>
      </c>
      <c r="H4" s="59">
        <v>100</v>
      </c>
      <c r="I4" s="59">
        <f t="shared" ref="I4:I61" si="3">SUMIF($C$3:$C$61,C4,$E$3:$E$61)</f>
        <v>2353</v>
      </c>
      <c r="J4" s="59">
        <f t="shared" ref="J4:J61" si="4">H4/I4</f>
        <v>4.2498937526561836E-2</v>
      </c>
      <c r="K4" s="59">
        <v>2</v>
      </c>
      <c r="L4" s="59">
        <f>E4+L3</f>
        <v>369</v>
      </c>
      <c r="M4" s="59">
        <f>F4+M3</f>
        <v>15</v>
      </c>
      <c r="O4" s="47">
        <v>43888</v>
      </c>
      <c r="P4" s="47" t="s">
        <v>295</v>
      </c>
      <c r="Q4" s="49">
        <v>1124</v>
      </c>
      <c r="R4">
        <v>58</v>
      </c>
      <c r="S4" s="49">
        <v>1540</v>
      </c>
      <c r="T4" s="50">
        <v>10</v>
      </c>
      <c r="U4" s="48">
        <v>5</v>
      </c>
      <c r="V4" s="50">
        <f>T4/Q4</f>
        <v>8.8967971530249119E-3</v>
      </c>
      <c r="W4" s="50">
        <f>T4/R4</f>
        <v>0.17241379310344829</v>
      </c>
      <c r="X4" s="50">
        <f>T4/S4</f>
        <v>6.4935064935064939E-3</v>
      </c>
      <c r="Y4" s="48">
        <v>2</v>
      </c>
      <c r="Z4" s="48">
        <f>Q4+Z3</f>
        <v>2458</v>
      </c>
      <c r="AA4" s="48">
        <f>R4+AA3</f>
        <v>122</v>
      </c>
      <c r="AC4" s="31" t="s">
        <v>297</v>
      </c>
      <c r="AD4" s="28">
        <f>SUM(F3:F61)</f>
        <v>695</v>
      </c>
      <c r="AE4" s="28">
        <f>SUM(R3:R4)</f>
        <v>122</v>
      </c>
      <c r="AF4" s="28">
        <f t="shared" si="0"/>
        <v>817</v>
      </c>
      <c r="AG4" s="46">
        <f t="shared" si="1"/>
        <v>0.85067319461444313</v>
      </c>
      <c r="AH4" s="46">
        <f t="shared" si="2"/>
        <v>0.14932680538555693</v>
      </c>
    </row>
    <row r="5" spans="1:35">
      <c r="A5" s="28">
        <v>3</v>
      </c>
      <c r="B5" s="58">
        <v>44006</v>
      </c>
      <c r="C5" s="58" t="s">
        <v>16</v>
      </c>
      <c r="D5" s="58" t="s">
        <v>294</v>
      </c>
      <c r="E5" s="59">
        <v>155</v>
      </c>
      <c r="F5" s="28">
        <v>6</v>
      </c>
      <c r="G5" s="59">
        <v>166</v>
      </c>
      <c r="H5" s="59">
        <v>100</v>
      </c>
      <c r="I5" s="59">
        <f t="shared" si="3"/>
        <v>2353</v>
      </c>
      <c r="J5" s="59">
        <f t="shared" si="4"/>
        <v>4.2498937526561836E-2</v>
      </c>
      <c r="K5" s="59">
        <v>3</v>
      </c>
      <c r="L5" s="59">
        <f t="shared" ref="L5:M20" si="5">E5+L4</f>
        <v>524</v>
      </c>
      <c r="M5" s="59">
        <f t="shared" si="5"/>
        <v>21</v>
      </c>
      <c r="R5">
        <f>SUM(Q3:Q4)</f>
        <v>2458</v>
      </c>
      <c r="S5">
        <f>SUM(R3:R4)</f>
        <v>122</v>
      </c>
      <c r="T5">
        <f>SUM(S3:S4)</f>
        <v>3213</v>
      </c>
      <c r="AD5" s="31" t="s">
        <v>298</v>
      </c>
      <c r="AE5" s="28">
        <f>SUM(G3:G61)</f>
        <v>12395</v>
      </c>
      <c r="AF5" s="28">
        <f>SUM(S3:S4)</f>
        <v>3213</v>
      </c>
      <c r="AG5" s="28">
        <f t="shared" si="0"/>
        <v>15608</v>
      </c>
      <c r="AH5" s="46">
        <f t="shared" si="1"/>
        <v>0.79414402870322909</v>
      </c>
      <c r="AI5" s="46">
        <f t="shared" si="2"/>
        <v>0.20585597129677088</v>
      </c>
    </row>
    <row r="6" spans="1:35">
      <c r="A6" s="28">
        <v>4</v>
      </c>
      <c r="B6" s="60">
        <v>44003</v>
      </c>
      <c r="C6" s="58" t="s">
        <v>16</v>
      </c>
      <c r="D6" s="58" t="s">
        <v>294</v>
      </c>
      <c r="E6" s="61">
        <v>217</v>
      </c>
      <c r="F6" s="28">
        <v>14</v>
      </c>
      <c r="G6" s="61">
        <v>273</v>
      </c>
      <c r="H6" s="59">
        <v>100</v>
      </c>
      <c r="I6" s="59">
        <f t="shared" si="3"/>
        <v>2353</v>
      </c>
      <c r="J6" s="59">
        <f t="shared" si="4"/>
        <v>4.2498937526561836E-2</v>
      </c>
      <c r="K6" s="59">
        <v>4</v>
      </c>
      <c r="L6" s="59">
        <f t="shared" si="5"/>
        <v>741</v>
      </c>
      <c r="M6" s="59">
        <f t="shared" si="5"/>
        <v>35</v>
      </c>
      <c r="W6" s="35" t="s">
        <v>299</v>
      </c>
      <c r="X6" s="35"/>
      <c r="Z6" s="35" t="s">
        <v>300</v>
      </c>
      <c r="AA6" s="35"/>
      <c r="AC6" s="28"/>
      <c r="AD6" s="28"/>
      <c r="AE6" s="28"/>
      <c r="AF6" s="28"/>
      <c r="AG6" s="46"/>
      <c r="AH6" s="46"/>
    </row>
    <row r="7" spans="1:35">
      <c r="A7" s="28">
        <v>5</v>
      </c>
      <c r="B7" s="58">
        <v>44002</v>
      </c>
      <c r="C7" s="58" t="s">
        <v>16</v>
      </c>
      <c r="D7" s="58" t="s">
        <v>294</v>
      </c>
      <c r="E7" s="59">
        <v>226</v>
      </c>
      <c r="F7" s="28">
        <v>14</v>
      </c>
      <c r="G7" s="59">
        <v>268</v>
      </c>
      <c r="H7" s="59">
        <v>100</v>
      </c>
      <c r="I7" s="59">
        <f t="shared" si="3"/>
        <v>2353</v>
      </c>
      <c r="J7" s="59">
        <f t="shared" si="4"/>
        <v>4.2498937526561836E-2</v>
      </c>
      <c r="K7" s="59">
        <v>5</v>
      </c>
      <c r="L7" s="59">
        <f t="shared" si="5"/>
        <v>967</v>
      </c>
      <c r="M7" s="59">
        <f t="shared" si="5"/>
        <v>49</v>
      </c>
      <c r="W7" t="s">
        <v>301</v>
      </c>
      <c r="X7">
        <v>210</v>
      </c>
      <c r="Z7" t="s">
        <v>301</v>
      </c>
      <c r="AA7">
        <v>5.9999999999999716</v>
      </c>
      <c r="AC7" s="31" t="s">
        <v>302</v>
      </c>
      <c r="AD7" s="51">
        <f>AVERAGE(E3:E61)</f>
        <v>184.67796610169492</v>
      </c>
      <c r="AE7" s="28">
        <f>AVERAGE(Q3:Q4)</f>
        <v>1229</v>
      </c>
      <c r="AF7" s="51">
        <f t="shared" si="0"/>
        <v>1413.6779661016949</v>
      </c>
      <c r="AG7" s="46"/>
      <c r="AH7" s="46"/>
    </row>
    <row r="8" spans="1:35">
      <c r="A8" s="28">
        <v>6</v>
      </c>
      <c r="B8" s="60">
        <v>43999</v>
      </c>
      <c r="C8" s="58" t="s">
        <v>16</v>
      </c>
      <c r="D8" s="58" t="s">
        <v>294</v>
      </c>
      <c r="E8" s="61">
        <v>253</v>
      </c>
      <c r="F8" s="28">
        <v>13</v>
      </c>
      <c r="G8" s="61">
        <v>300</v>
      </c>
      <c r="H8" s="59">
        <v>100</v>
      </c>
      <c r="I8" s="59">
        <f t="shared" si="3"/>
        <v>2353</v>
      </c>
      <c r="J8" s="59">
        <f t="shared" si="4"/>
        <v>4.2498937526561836E-2</v>
      </c>
      <c r="K8" s="59">
        <v>6</v>
      </c>
      <c r="L8" s="59">
        <f t="shared" si="5"/>
        <v>1220</v>
      </c>
      <c r="M8" s="59">
        <f t="shared" si="5"/>
        <v>62</v>
      </c>
      <c r="W8" t="s">
        <v>303</v>
      </c>
      <c r="X8">
        <v>1124</v>
      </c>
      <c r="Z8" t="s">
        <v>303</v>
      </c>
      <c r="AA8">
        <v>58.000000000000021</v>
      </c>
      <c r="AC8" s="31" t="s">
        <v>304</v>
      </c>
      <c r="AD8" s="51">
        <f>AVERAGE(F3:F61)</f>
        <v>11.779661016949152</v>
      </c>
      <c r="AE8" s="28">
        <f>AVERAGE(R3:R4)</f>
        <v>61</v>
      </c>
      <c r="AF8" s="51">
        <f t="shared" si="0"/>
        <v>72.779661016949149</v>
      </c>
      <c r="AG8" s="46"/>
      <c r="AH8" s="46"/>
    </row>
    <row r="9" spans="1:35">
      <c r="A9" s="28">
        <v>7</v>
      </c>
      <c r="B9" s="58">
        <v>43997</v>
      </c>
      <c r="C9" s="58" t="s">
        <v>16</v>
      </c>
      <c r="D9" s="58" t="s">
        <v>294</v>
      </c>
      <c r="E9" s="59">
        <v>222</v>
      </c>
      <c r="F9" s="28">
        <v>12</v>
      </c>
      <c r="G9" s="59">
        <v>258</v>
      </c>
      <c r="H9" s="59">
        <v>100</v>
      </c>
      <c r="I9" s="59">
        <f t="shared" si="3"/>
        <v>2353</v>
      </c>
      <c r="J9" s="59">
        <f t="shared" si="4"/>
        <v>4.2498937526561836E-2</v>
      </c>
      <c r="K9" s="59">
        <v>7</v>
      </c>
      <c r="L9" s="59">
        <f t="shared" si="5"/>
        <v>1442</v>
      </c>
      <c r="M9" s="59">
        <f t="shared" si="5"/>
        <v>74</v>
      </c>
      <c r="AC9" s="31" t="s">
        <v>305</v>
      </c>
      <c r="AD9" s="51">
        <f>AVERAGE(G3:G61)</f>
        <v>210.08474576271186</v>
      </c>
      <c r="AE9" s="28">
        <f>AVERAGE(S3:S4)</f>
        <v>1606.5</v>
      </c>
      <c r="AF9" s="51">
        <f t="shared" si="0"/>
        <v>1816.5847457627119</v>
      </c>
      <c r="AG9" s="46"/>
      <c r="AH9" s="46"/>
    </row>
    <row r="10" spans="1:35" ht="15.75" thickBot="1">
      <c r="A10" s="28">
        <v>8</v>
      </c>
      <c r="B10" s="60">
        <v>43996</v>
      </c>
      <c r="C10" s="58" t="s">
        <v>16</v>
      </c>
      <c r="D10" s="58" t="s">
        <v>294</v>
      </c>
      <c r="E10" s="61">
        <v>234</v>
      </c>
      <c r="F10" s="28">
        <v>16</v>
      </c>
      <c r="G10" s="61">
        <v>274</v>
      </c>
      <c r="H10" s="59">
        <v>100</v>
      </c>
      <c r="I10" s="59">
        <f t="shared" si="3"/>
        <v>2353</v>
      </c>
      <c r="J10" s="59">
        <f t="shared" si="4"/>
        <v>4.2498937526561836E-2</v>
      </c>
      <c r="K10" s="59">
        <v>8</v>
      </c>
      <c r="L10" s="59">
        <f t="shared" si="5"/>
        <v>1676</v>
      </c>
      <c r="M10" s="59">
        <f t="shared" si="5"/>
        <v>90</v>
      </c>
      <c r="W10" t="s">
        <v>306</v>
      </c>
      <c r="X10">
        <v>1</v>
      </c>
      <c r="Z10" t="s">
        <v>306</v>
      </c>
      <c r="AA10">
        <v>2</v>
      </c>
    </row>
    <row r="11" spans="1:35">
      <c r="A11" s="28">
        <v>9</v>
      </c>
      <c r="B11" s="58">
        <v>43995</v>
      </c>
      <c r="C11" s="58" t="s">
        <v>16</v>
      </c>
      <c r="D11" s="58" t="s">
        <v>294</v>
      </c>
      <c r="E11" s="59">
        <v>310</v>
      </c>
      <c r="F11" s="28">
        <v>16</v>
      </c>
      <c r="G11" s="59">
        <v>381</v>
      </c>
      <c r="H11" s="59">
        <v>100</v>
      </c>
      <c r="I11" s="59">
        <f t="shared" si="3"/>
        <v>2353</v>
      </c>
      <c r="J11" s="59">
        <f t="shared" si="4"/>
        <v>4.2498937526561836E-2</v>
      </c>
      <c r="K11" s="59">
        <v>9</v>
      </c>
      <c r="L11" s="59">
        <f t="shared" si="5"/>
        <v>1986</v>
      </c>
      <c r="M11" s="59">
        <f t="shared" si="5"/>
        <v>106</v>
      </c>
      <c r="W11" t="s">
        <v>307</v>
      </c>
      <c r="X11">
        <f>X7+X8*X10</f>
        <v>1334</v>
      </c>
      <c r="Z11" t="s">
        <v>308</v>
      </c>
      <c r="AA11">
        <f>AA7+AA8*AA10</f>
        <v>122.00000000000001</v>
      </c>
      <c r="AC11" s="52" t="s">
        <v>309</v>
      </c>
      <c r="AD11" s="52" t="s">
        <v>249</v>
      </c>
      <c r="AE11" s="52" t="s">
        <v>279</v>
      </c>
      <c r="AF11" s="52" t="s">
        <v>250</v>
      </c>
    </row>
    <row r="12" spans="1:35">
      <c r="A12" s="28">
        <v>10</v>
      </c>
      <c r="B12" s="60">
        <v>43989</v>
      </c>
      <c r="C12" s="58" t="s">
        <v>16</v>
      </c>
      <c r="D12" s="58" t="s">
        <v>294</v>
      </c>
      <c r="E12" s="61">
        <v>170</v>
      </c>
      <c r="F12" s="28">
        <v>6</v>
      </c>
      <c r="G12" s="61">
        <v>188</v>
      </c>
      <c r="H12" s="59">
        <v>100</v>
      </c>
      <c r="I12" s="59">
        <f t="shared" si="3"/>
        <v>2353</v>
      </c>
      <c r="J12" s="59">
        <f t="shared" si="4"/>
        <v>4.2498937526561836E-2</v>
      </c>
      <c r="K12" s="59">
        <v>10</v>
      </c>
      <c r="L12" s="59">
        <f t="shared" si="5"/>
        <v>2156</v>
      </c>
      <c r="M12" s="59">
        <f t="shared" si="5"/>
        <v>112</v>
      </c>
      <c r="AC12" t="s">
        <v>249</v>
      </c>
      <c r="AD12">
        <v>1</v>
      </c>
    </row>
    <row r="13" spans="1:35">
      <c r="A13" s="28">
        <v>11</v>
      </c>
      <c r="B13" s="58">
        <v>43988</v>
      </c>
      <c r="C13" s="58" t="s">
        <v>16</v>
      </c>
      <c r="D13" s="58" t="s">
        <v>294</v>
      </c>
      <c r="E13" s="59">
        <v>197</v>
      </c>
      <c r="F13" s="28">
        <v>13</v>
      </c>
      <c r="G13" s="59">
        <v>212</v>
      </c>
      <c r="H13" s="59">
        <v>100</v>
      </c>
      <c r="I13" s="59">
        <f t="shared" si="3"/>
        <v>2353</v>
      </c>
      <c r="J13" s="59">
        <f t="shared" si="4"/>
        <v>4.2498937526561836E-2</v>
      </c>
      <c r="K13" s="59">
        <v>11</v>
      </c>
      <c r="L13" s="59">
        <f t="shared" si="5"/>
        <v>2353</v>
      </c>
      <c r="M13" s="59">
        <f t="shared" si="5"/>
        <v>125</v>
      </c>
      <c r="AC13" t="s">
        <v>279</v>
      </c>
      <c r="AD13">
        <v>0.82206238073347648</v>
      </c>
      <c r="AE13">
        <v>1</v>
      </c>
    </row>
    <row r="14" spans="1:35" ht="15.75" thickBot="1">
      <c r="A14" s="28">
        <v>12</v>
      </c>
      <c r="B14" s="60">
        <v>43982</v>
      </c>
      <c r="C14" s="60" t="s">
        <v>15</v>
      </c>
      <c r="D14" s="58" t="s">
        <v>294</v>
      </c>
      <c r="E14" s="61">
        <v>144</v>
      </c>
      <c r="F14" s="28">
        <v>3</v>
      </c>
      <c r="G14" s="61">
        <v>172</v>
      </c>
      <c r="H14" s="59">
        <v>100</v>
      </c>
      <c r="I14" s="59">
        <f t="shared" si="3"/>
        <v>2763</v>
      </c>
      <c r="J14" s="59">
        <f t="shared" si="4"/>
        <v>3.6192544335866814E-2</v>
      </c>
      <c r="K14" s="59">
        <v>12</v>
      </c>
      <c r="L14" s="59">
        <f t="shared" si="5"/>
        <v>2497</v>
      </c>
      <c r="M14" s="59">
        <f t="shared" si="5"/>
        <v>128</v>
      </c>
      <c r="AC14" s="53" t="s">
        <v>250</v>
      </c>
      <c r="AD14" s="53">
        <v>0.98795188551406421</v>
      </c>
      <c r="AE14" s="53">
        <v>0.79991329184596704</v>
      </c>
      <c r="AF14" s="53">
        <v>1</v>
      </c>
    </row>
    <row r="15" spans="1:35" ht="15.75" thickBot="1">
      <c r="A15" s="28">
        <v>13</v>
      </c>
      <c r="B15" s="58">
        <v>43981</v>
      </c>
      <c r="C15" s="60" t="s">
        <v>15</v>
      </c>
      <c r="D15" s="58" t="s">
        <v>294</v>
      </c>
      <c r="E15" s="59">
        <v>283</v>
      </c>
      <c r="F15" s="28">
        <v>20</v>
      </c>
      <c r="G15" s="59">
        <v>333</v>
      </c>
      <c r="H15" s="59">
        <v>100</v>
      </c>
      <c r="I15" s="59">
        <f t="shared" si="3"/>
        <v>2763</v>
      </c>
      <c r="J15" s="59">
        <f t="shared" si="4"/>
        <v>3.6192544335866814E-2</v>
      </c>
      <c r="K15" s="59">
        <v>13</v>
      </c>
      <c r="L15" s="59">
        <f t="shared" si="5"/>
        <v>2780</v>
      </c>
      <c r="M15" s="59">
        <f t="shared" si="5"/>
        <v>148</v>
      </c>
    </row>
    <row r="16" spans="1:35">
      <c r="A16" s="28">
        <v>14</v>
      </c>
      <c r="B16" s="60">
        <v>43978</v>
      </c>
      <c r="C16" s="60" t="s">
        <v>15</v>
      </c>
      <c r="D16" s="58" t="s">
        <v>294</v>
      </c>
      <c r="E16" s="61">
        <v>291</v>
      </c>
      <c r="F16" s="28">
        <v>20</v>
      </c>
      <c r="G16" s="61">
        <v>363</v>
      </c>
      <c r="H16" s="59">
        <v>100</v>
      </c>
      <c r="I16" s="59">
        <f t="shared" si="3"/>
        <v>2763</v>
      </c>
      <c r="J16" s="59">
        <f t="shared" si="4"/>
        <v>3.6192544335866814E-2</v>
      </c>
      <c r="K16" s="59">
        <v>14</v>
      </c>
      <c r="L16" s="59">
        <f t="shared" si="5"/>
        <v>3071</v>
      </c>
      <c r="M16" s="59">
        <f t="shared" si="5"/>
        <v>168</v>
      </c>
      <c r="AC16" s="52" t="s">
        <v>310</v>
      </c>
      <c r="AD16" s="52" t="s">
        <v>249</v>
      </c>
      <c r="AE16" s="52" t="s">
        <v>279</v>
      </c>
      <c r="AF16" s="52" t="s">
        <v>250</v>
      </c>
    </row>
    <row r="17" spans="1:32">
      <c r="A17" s="28">
        <v>15</v>
      </c>
      <c r="B17" s="58">
        <v>43975</v>
      </c>
      <c r="C17" s="60" t="s">
        <v>15</v>
      </c>
      <c r="D17" s="58" t="s">
        <v>294</v>
      </c>
      <c r="E17" s="59">
        <v>344</v>
      </c>
      <c r="F17" s="28">
        <v>23</v>
      </c>
      <c r="G17" s="59">
        <v>392</v>
      </c>
      <c r="H17" s="59">
        <v>100</v>
      </c>
      <c r="I17" s="59">
        <f t="shared" si="3"/>
        <v>2763</v>
      </c>
      <c r="J17" s="59">
        <f t="shared" si="4"/>
        <v>3.6192544335866814E-2</v>
      </c>
      <c r="K17" s="59">
        <v>15</v>
      </c>
      <c r="L17" s="59">
        <f t="shared" si="5"/>
        <v>3415</v>
      </c>
      <c r="M17" s="59">
        <f t="shared" si="5"/>
        <v>191</v>
      </c>
      <c r="AC17" t="s">
        <v>249</v>
      </c>
      <c r="AD17">
        <v>1</v>
      </c>
    </row>
    <row r="18" spans="1:32">
      <c r="A18" s="28">
        <v>16</v>
      </c>
      <c r="B18" s="60">
        <v>43974</v>
      </c>
      <c r="C18" s="60" t="s">
        <v>15</v>
      </c>
      <c r="D18" s="58" t="s">
        <v>294</v>
      </c>
      <c r="E18" s="61">
        <v>224</v>
      </c>
      <c r="F18" s="28">
        <v>9</v>
      </c>
      <c r="G18" s="61">
        <v>253</v>
      </c>
      <c r="H18" s="59">
        <v>100</v>
      </c>
      <c r="I18" s="59">
        <f t="shared" si="3"/>
        <v>2763</v>
      </c>
      <c r="J18" s="59">
        <f t="shared" si="4"/>
        <v>3.6192544335866814E-2</v>
      </c>
      <c r="K18" s="59">
        <v>16</v>
      </c>
      <c r="L18" s="59">
        <f t="shared" si="5"/>
        <v>3639</v>
      </c>
      <c r="M18" s="59">
        <f t="shared" si="5"/>
        <v>200</v>
      </c>
      <c r="AC18" t="s">
        <v>279</v>
      </c>
      <c r="AD18">
        <v>1</v>
      </c>
      <c r="AE18">
        <v>1</v>
      </c>
    </row>
    <row r="19" spans="1:32" ht="15.75" thickBot="1">
      <c r="A19" s="28">
        <v>17</v>
      </c>
      <c r="B19" s="58">
        <v>43971</v>
      </c>
      <c r="C19" s="60" t="s">
        <v>15</v>
      </c>
      <c r="D19" s="58" t="s">
        <v>294</v>
      </c>
      <c r="E19" s="59">
        <v>159</v>
      </c>
      <c r="F19" s="28">
        <v>7</v>
      </c>
      <c r="G19" s="59">
        <v>176</v>
      </c>
      <c r="H19" s="59">
        <v>100</v>
      </c>
      <c r="I19" s="59">
        <f t="shared" si="3"/>
        <v>2763</v>
      </c>
      <c r="J19" s="59">
        <f t="shared" si="4"/>
        <v>3.6192544335866814E-2</v>
      </c>
      <c r="K19" s="59">
        <v>17</v>
      </c>
      <c r="L19" s="59">
        <f t="shared" si="5"/>
        <v>3798</v>
      </c>
      <c r="M19" s="59">
        <f t="shared" si="5"/>
        <v>207</v>
      </c>
      <c r="AC19" s="53" t="s">
        <v>250</v>
      </c>
      <c r="AD19" s="53">
        <v>1</v>
      </c>
      <c r="AE19" s="53">
        <v>1</v>
      </c>
      <c r="AF19" s="53">
        <v>1</v>
      </c>
    </row>
    <row r="20" spans="1:32">
      <c r="A20" s="28">
        <v>18</v>
      </c>
      <c r="B20" s="60">
        <v>43968</v>
      </c>
      <c r="C20" s="60" t="s">
        <v>15</v>
      </c>
      <c r="D20" s="58" t="s">
        <v>294</v>
      </c>
      <c r="E20" s="61">
        <v>156</v>
      </c>
      <c r="F20" s="28">
        <v>7</v>
      </c>
      <c r="G20" s="61">
        <v>173</v>
      </c>
      <c r="H20" s="59">
        <v>100</v>
      </c>
      <c r="I20" s="59">
        <f t="shared" si="3"/>
        <v>2763</v>
      </c>
      <c r="J20" s="59">
        <f t="shared" si="4"/>
        <v>3.6192544335866814E-2</v>
      </c>
      <c r="K20" s="59">
        <v>18</v>
      </c>
      <c r="L20" s="59">
        <f t="shared" si="5"/>
        <v>3954</v>
      </c>
      <c r="M20" s="59">
        <f t="shared" si="5"/>
        <v>214</v>
      </c>
    </row>
    <row r="21" spans="1:32">
      <c r="A21" s="28">
        <v>19</v>
      </c>
      <c r="B21" s="58">
        <v>43967</v>
      </c>
      <c r="C21" s="60" t="s">
        <v>15</v>
      </c>
      <c r="D21" s="58" t="s">
        <v>294</v>
      </c>
      <c r="E21" s="59">
        <v>353</v>
      </c>
      <c r="F21" s="28">
        <v>28</v>
      </c>
      <c r="G21" s="59">
        <v>432</v>
      </c>
      <c r="H21" s="59">
        <v>100</v>
      </c>
      <c r="I21" s="59">
        <f t="shared" si="3"/>
        <v>2763</v>
      </c>
      <c r="J21" s="59">
        <f t="shared" si="4"/>
        <v>3.6192544335866814E-2</v>
      </c>
      <c r="K21" s="59">
        <v>19</v>
      </c>
      <c r="L21" s="59">
        <f t="shared" ref="L21:M36" si="6">E21+L20</f>
        <v>4307</v>
      </c>
      <c r="M21" s="59">
        <f t="shared" si="6"/>
        <v>242</v>
      </c>
    </row>
    <row r="22" spans="1:32">
      <c r="A22" s="28">
        <v>20</v>
      </c>
      <c r="B22" s="60">
        <v>43964</v>
      </c>
      <c r="C22" s="60" t="s">
        <v>15</v>
      </c>
      <c r="D22" s="58" t="s">
        <v>294</v>
      </c>
      <c r="E22" s="61">
        <v>220</v>
      </c>
      <c r="F22" s="28">
        <v>16</v>
      </c>
      <c r="G22" s="61">
        <v>251</v>
      </c>
      <c r="H22" s="59">
        <v>100</v>
      </c>
      <c r="I22" s="59">
        <f t="shared" si="3"/>
        <v>2763</v>
      </c>
      <c r="J22" s="59">
        <f t="shared" si="4"/>
        <v>3.6192544335866814E-2</v>
      </c>
      <c r="K22" s="59">
        <v>20</v>
      </c>
      <c r="L22" s="59">
        <f t="shared" si="6"/>
        <v>4527</v>
      </c>
      <c r="M22" s="59">
        <f t="shared" si="6"/>
        <v>258</v>
      </c>
    </row>
    <row r="23" spans="1:32">
      <c r="A23" s="28">
        <v>21</v>
      </c>
      <c r="B23" s="58">
        <v>43961</v>
      </c>
      <c r="C23" s="60" t="s">
        <v>15</v>
      </c>
      <c r="D23" s="58" t="s">
        <v>294</v>
      </c>
      <c r="E23" s="59">
        <v>147</v>
      </c>
      <c r="F23" s="28">
        <v>7</v>
      </c>
      <c r="G23" s="59">
        <v>160</v>
      </c>
      <c r="H23" s="59">
        <v>100</v>
      </c>
      <c r="I23" s="59">
        <f t="shared" si="3"/>
        <v>2763</v>
      </c>
      <c r="J23" s="59">
        <f t="shared" si="4"/>
        <v>3.6192544335866814E-2</v>
      </c>
      <c r="K23" s="59">
        <v>21</v>
      </c>
      <c r="L23" s="59">
        <f t="shared" si="6"/>
        <v>4674</v>
      </c>
      <c r="M23" s="59">
        <f t="shared" si="6"/>
        <v>265</v>
      </c>
    </row>
    <row r="24" spans="1:32">
      <c r="A24" s="28">
        <v>22</v>
      </c>
      <c r="B24" s="60">
        <v>43960</v>
      </c>
      <c r="C24" s="60" t="s">
        <v>15</v>
      </c>
      <c r="D24" s="58" t="s">
        <v>294</v>
      </c>
      <c r="E24" s="61">
        <v>213</v>
      </c>
      <c r="F24" s="28">
        <v>11</v>
      </c>
      <c r="G24" s="61">
        <v>235</v>
      </c>
      <c r="H24" s="59">
        <v>100</v>
      </c>
      <c r="I24" s="59">
        <f t="shared" si="3"/>
        <v>2763</v>
      </c>
      <c r="J24" s="59">
        <f t="shared" si="4"/>
        <v>3.6192544335866814E-2</v>
      </c>
      <c r="K24" s="59">
        <v>22</v>
      </c>
      <c r="L24" s="59">
        <f t="shared" si="6"/>
        <v>4887</v>
      </c>
      <c r="M24" s="59">
        <f t="shared" si="6"/>
        <v>276</v>
      </c>
    </row>
    <row r="25" spans="1:32">
      <c r="A25" s="28">
        <v>23</v>
      </c>
      <c r="B25" s="58">
        <v>43959</v>
      </c>
      <c r="C25" s="60" t="s">
        <v>15</v>
      </c>
      <c r="D25" s="58" t="s">
        <v>294</v>
      </c>
      <c r="E25" s="59">
        <v>229</v>
      </c>
      <c r="F25" s="28">
        <v>23</v>
      </c>
      <c r="G25" s="59">
        <v>264</v>
      </c>
      <c r="H25" s="59">
        <v>100</v>
      </c>
      <c r="I25" s="59">
        <f t="shared" si="3"/>
        <v>2763</v>
      </c>
      <c r="J25" s="59">
        <f t="shared" si="4"/>
        <v>3.6192544335866814E-2</v>
      </c>
      <c r="K25" s="59">
        <v>23</v>
      </c>
      <c r="L25" s="59">
        <f t="shared" si="6"/>
        <v>5116</v>
      </c>
      <c r="M25" s="59">
        <f t="shared" si="6"/>
        <v>299</v>
      </c>
    </row>
    <row r="26" spans="1:32">
      <c r="A26" s="28">
        <v>24</v>
      </c>
      <c r="B26" s="60">
        <v>43947</v>
      </c>
      <c r="C26" s="60" t="s">
        <v>14</v>
      </c>
      <c r="D26" s="58" t="s">
        <v>294</v>
      </c>
      <c r="E26" s="61">
        <v>238</v>
      </c>
      <c r="F26" s="28">
        <v>26</v>
      </c>
      <c r="G26" s="61">
        <v>268</v>
      </c>
      <c r="H26" s="59">
        <v>100</v>
      </c>
      <c r="I26" s="59">
        <f t="shared" si="3"/>
        <v>2170</v>
      </c>
      <c r="J26" s="59">
        <f t="shared" si="4"/>
        <v>4.6082949308755762E-2</v>
      </c>
      <c r="K26" s="59">
        <v>24</v>
      </c>
      <c r="L26" s="59">
        <f t="shared" si="6"/>
        <v>5354</v>
      </c>
      <c r="M26" s="59">
        <f t="shared" si="6"/>
        <v>325</v>
      </c>
    </row>
    <row r="27" spans="1:32">
      <c r="A27" s="28">
        <v>25</v>
      </c>
      <c r="B27" s="58">
        <v>43946</v>
      </c>
      <c r="C27" s="60" t="s">
        <v>14</v>
      </c>
      <c r="D27" s="58" t="s">
        <v>294</v>
      </c>
      <c r="E27" s="59">
        <v>204</v>
      </c>
      <c r="F27" s="28">
        <v>10</v>
      </c>
      <c r="G27" s="59">
        <v>241</v>
      </c>
      <c r="H27" s="59">
        <v>100</v>
      </c>
      <c r="I27" s="59">
        <f t="shared" si="3"/>
        <v>2170</v>
      </c>
      <c r="J27" s="59">
        <f t="shared" si="4"/>
        <v>4.6082949308755762E-2</v>
      </c>
      <c r="K27" s="59">
        <v>25</v>
      </c>
      <c r="L27" s="59">
        <f t="shared" si="6"/>
        <v>5558</v>
      </c>
      <c r="M27" s="59">
        <f t="shared" si="6"/>
        <v>335</v>
      </c>
    </row>
    <row r="28" spans="1:32">
      <c r="A28" s="28">
        <v>26</v>
      </c>
      <c r="B28" s="60">
        <v>43942</v>
      </c>
      <c r="C28" s="60" t="s">
        <v>14</v>
      </c>
      <c r="D28" s="58" t="s">
        <v>294</v>
      </c>
      <c r="E28" s="61">
        <v>203</v>
      </c>
      <c r="F28" s="28">
        <v>11</v>
      </c>
      <c r="G28" s="61">
        <v>239</v>
      </c>
      <c r="H28" s="59">
        <v>100</v>
      </c>
      <c r="I28" s="59">
        <f t="shared" si="3"/>
        <v>2170</v>
      </c>
      <c r="J28" s="59">
        <f t="shared" si="4"/>
        <v>4.6082949308755762E-2</v>
      </c>
      <c r="K28" s="59">
        <v>26</v>
      </c>
      <c r="L28" s="59">
        <f t="shared" si="6"/>
        <v>5761</v>
      </c>
      <c r="M28" s="59">
        <f t="shared" si="6"/>
        <v>346</v>
      </c>
    </row>
    <row r="29" spans="1:32">
      <c r="A29" s="28">
        <v>27</v>
      </c>
      <c r="B29" s="60">
        <v>43939</v>
      </c>
      <c r="C29" s="60" t="s">
        <v>14</v>
      </c>
      <c r="D29" s="58" t="s">
        <v>294</v>
      </c>
      <c r="E29" s="61">
        <v>225</v>
      </c>
      <c r="F29" s="28">
        <v>28</v>
      </c>
      <c r="G29" s="61">
        <v>266</v>
      </c>
      <c r="H29" s="59">
        <v>100</v>
      </c>
      <c r="I29" s="59">
        <f t="shared" si="3"/>
        <v>2170</v>
      </c>
      <c r="J29" s="59">
        <f t="shared" si="4"/>
        <v>4.6082949308755762E-2</v>
      </c>
      <c r="K29" s="59">
        <v>27</v>
      </c>
      <c r="L29" s="59">
        <f t="shared" si="6"/>
        <v>5986</v>
      </c>
      <c r="M29" s="59">
        <f t="shared" si="6"/>
        <v>374</v>
      </c>
    </row>
    <row r="30" spans="1:32">
      <c r="A30" s="28">
        <v>28</v>
      </c>
      <c r="B30" s="58">
        <v>43935</v>
      </c>
      <c r="C30" s="60" t="s">
        <v>14</v>
      </c>
      <c r="D30" s="58" t="s">
        <v>294</v>
      </c>
      <c r="E30" s="59">
        <v>193</v>
      </c>
      <c r="F30" s="28">
        <v>10</v>
      </c>
      <c r="G30" s="59">
        <v>221</v>
      </c>
      <c r="H30" s="59">
        <v>100</v>
      </c>
      <c r="I30" s="59">
        <f t="shared" si="3"/>
        <v>2170</v>
      </c>
      <c r="J30" s="59">
        <f t="shared" si="4"/>
        <v>4.6082949308755762E-2</v>
      </c>
      <c r="K30" s="59">
        <v>28</v>
      </c>
      <c r="L30" s="59">
        <f t="shared" si="6"/>
        <v>6179</v>
      </c>
      <c r="M30" s="59">
        <f t="shared" si="6"/>
        <v>384</v>
      </c>
    </row>
    <row r="31" spans="1:32">
      <c r="A31" s="28">
        <v>29</v>
      </c>
      <c r="B31" s="60">
        <v>43934</v>
      </c>
      <c r="C31" s="60" t="s">
        <v>14</v>
      </c>
      <c r="D31" s="58" t="s">
        <v>294</v>
      </c>
      <c r="E31" s="61">
        <v>141</v>
      </c>
      <c r="F31" s="28">
        <v>6</v>
      </c>
      <c r="G31" s="61">
        <v>166</v>
      </c>
      <c r="H31" s="59">
        <v>100</v>
      </c>
      <c r="I31" s="59">
        <f t="shared" si="3"/>
        <v>2170</v>
      </c>
      <c r="J31" s="59">
        <f t="shared" si="4"/>
        <v>4.6082949308755762E-2</v>
      </c>
      <c r="K31" s="59">
        <v>29</v>
      </c>
      <c r="L31" s="59">
        <f t="shared" si="6"/>
        <v>6320</v>
      </c>
      <c r="M31" s="59">
        <f t="shared" si="6"/>
        <v>390</v>
      </c>
    </row>
    <row r="32" spans="1:32">
      <c r="A32" s="28">
        <v>30</v>
      </c>
      <c r="B32" s="58">
        <v>43933</v>
      </c>
      <c r="C32" s="60" t="s">
        <v>14</v>
      </c>
      <c r="D32" s="58" t="s">
        <v>294</v>
      </c>
      <c r="E32" s="59">
        <v>208</v>
      </c>
      <c r="F32" s="28">
        <v>20</v>
      </c>
      <c r="G32" s="59">
        <v>253</v>
      </c>
      <c r="H32" s="59">
        <v>100</v>
      </c>
      <c r="I32" s="59">
        <f t="shared" si="3"/>
        <v>2170</v>
      </c>
      <c r="J32" s="59">
        <f t="shared" si="4"/>
        <v>4.6082949308755762E-2</v>
      </c>
      <c r="K32" s="59">
        <v>30</v>
      </c>
      <c r="L32" s="59">
        <f t="shared" si="6"/>
        <v>6528</v>
      </c>
      <c r="M32" s="59">
        <f t="shared" si="6"/>
        <v>410</v>
      </c>
    </row>
    <row r="33" spans="1:13">
      <c r="A33" s="28">
        <v>31</v>
      </c>
      <c r="B33" s="60">
        <v>43932</v>
      </c>
      <c r="C33" s="60" t="s">
        <v>14</v>
      </c>
      <c r="D33" s="58" t="s">
        <v>294</v>
      </c>
      <c r="E33" s="61">
        <v>124</v>
      </c>
      <c r="F33" s="28">
        <v>15</v>
      </c>
      <c r="G33" s="61">
        <v>141</v>
      </c>
      <c r="H33" s="59">
        <v>100</v>
      </c>
      <c r="I33" s="59">
        <f t="shared" si="3"/>
        <v>2170</v>
      </c>
      <c r="J33" s="59">
        <f t="shared" si="4"/>
        <v>4.6082949308755762E-2</v>
      </c>
      <c r="K33" s="59">
        <v>31</v>
      </c>
      <c r="L33" s="59">
        <f t="shared" si="6"/>
        <v>6652</v>
      </c>
      <c r="M33" s="59">
        <f t="shared" si="6"/>
        <v>425</v>
      </c>
    </row>
    <row r="34" spans="1:13">
      <c r="A34" s="28">
        <v>32</v>
      </c>
      <c r="B34" s="58">
        <v>43932</v>
      </c>
      <c r="C34" s="60" t="s">
        <v>14</v>
      </c>
      <c r="D34" s="58" t="s">
        <v>294</v>
      </c>
      <c r="E34" s="59">
        <v>145</v>
      </c>
      <c r="F34" s="28">
        <v>9</v>
      </c>
      <c r="G34" s="59">
        <v>165</v>
      </c>
      <c r="H34" s="59">
        <v>100</v>
      </c>
      <c r="I34" s="59">
        <f t="shared" si="3"/>
        <v>2170</v>
      </c>
      <c r="J34" s="59">
        <f t="shared" si="4"/>
        <v>4.6082949308755762E-2</v>
      </c>
      <c r="K34" s="59">
        <v>32</v>
      </c>
      <c r="L34" s="59">
        <f t="shared" si="6"/>
        <v>6797</v>
      </c>
      <c r="M34" s="59">
        <f t="shared" si="6"/>
        <v>434</v>
      </c>
    </row>
    <row r="35" spans="1:13">
      <c r="A35" s="28">
        <v>33</v>
      </c>
      <c r="B35" s="60">
        <v>43931</v>
      </c>
      <c r="C35" s="60" t="s">
        <v>14</v>
      </c>
      <c r="D35" s="58" t="s">
        <v>294</v>
      </c>
      <c r="E35" s="61">
        <v>122</v>
      </c>
      <c r="F35" s="28">
        <v>5</v>
      </c>
      <c r="G35" s="61">
        <v>136</v>
      </c>
      <c r="H35" s="59">
        <v>100</v>
      </c>
      <c r="I35" s="59">
        <f t="shared" si="3"/>
        <v>2170</v>
      </c>
      <c r="J35" s="59">
        <f t="shared" si="4"/>
        <v>4.6082949308755762E-2</v>
      </c>
      <c r="K35" s="59">
        <v>33</v>
      </c>
      <c r="L35" s="59">
        <f t="shared" si="6"/>
        <v>6919</v>
      </c>
      <c r="M35" s="59">
        <f t="shared" si="6"/>
        <v>439</v>
      </c>
    </row>
    <row r="36" spans="1:13">
      <c r="A36" s="28">
        <v>34</v>
      </c>
      <c r="B36" s="58">
        <v>43928</v>
      </c>
      <c r="C36" s="60" t="s">
        <v>14</v>
      </c>
      <c r="D36" s="58" t="s">
        <v>294</v>
      </c>
      <c r="E36" s="59">
        <v>146</v>
      </c>
      <c r="F36" s="28">
        <v>7</v>
      </c>
      <c r="G36" s="59">
        <v>164</v>
      </c>
      <c r="H36" s="59">
        <v>100</v>
      </c>
      <c r="I36" s="59">
        <f t="shared" si="3"/>
        <v>2170</v>
      </c>
      <c r="J36" s="59">
        <f t="shared" si="4"/>
        <v>4.6082949308755762E-2</v>
      </c>
      <c r="K36" s="59">
        <v>34</v>
      </c>
      <c r="L36" s="59">
        <f t="shared" si="6"/>
        <v>7065</v>
      </c>
      <c r="M36" s="59">
        <f t="shared" si="6"/>
        <v>446</v>
      </c>
    </row>
    <row r="37" spans="1:13">
      <c r="A37" s="28">
        <v>35</v>
      </c>
      <c r="B37" s="60">
        <v>43926</v>
      </c>
      <c r="C37" s="60" t="s">
        <v>14</v>
      </c>
      <c r="D37" s="58" t="s">
        <v>294</v>
      </c>
      <c r="E37" s="61">
        <v>49</v>
      </c>
      <c r="F37" s="28">
        <v>2</v>
      </c>
      <c r="G37" s="61">
        <v>54</v>
      </c>
      <c r="H37" s="59">
        <v>100</v>
      </c>
      <c r="I37" s="59">
        <f t="shared" si="3"/>
        <v>2170</v>
      </c>
      <c r="J37" s="59">
        <f t="shared" si="4"/>
        <v>4.6082949308755762E-2</v>
      </c>
      <c r="K37" s="59">
        <v>35</v>
      </c>
      <c r="L37" s="59">
        <f t="shared" ref="L37:M52" si="7">E37+L36</f>
        <v>7114</v>
      </c>
      <c r="M37" s="59">
        <f t="shared" si="7"/>
        <v>448</v>
      </c>
    </row>
    <row r="38" spans="1:13">
      <c r="A38" s="28">
        <v>36</v>
      </c>
      <c r="B38" s="58">
        <v>43925</v>
      </c>
      <c r="C38" s="60" t="s">
        <v>14</v>
      </c>
      <c r="D38" s="58" t="s">
        <v>294</v>
      </c>
      <c r="E38" s="59">
        <v>172</v>
      </c>
      <c r="F38" s="28">
        <v>10</v>
      </c>
      <c r="G38" s="59">
        <v>186</v>
      </c>
      <c r="H38" s="59">
        <v>100</v>
      </c>
      <c r="I38" s="59">
        <f t="shared" si="3"/>
        <v>2170</v>
      </c>
      <c r="J38" s="59">
        <f t="shared" si="4"/>
        <v>4.6082949308755762E-2</v>
      </c>
      <c r="K38" s="59">
        <v>36</v>
      </c>
      <c r="L38" s="59">
        <f t="shared" si="7"/>
        <v>7286</v>
      </c>
      <c r="M38" s="59">
        <f t="shared" si="7"/>
        <v>458</v>
      </c>
    </row>
    <row r="39" spans="1:13">
      <c r="A39" s="28">
        <v>37</v>
      </c>
      <c r="B39" s="60">
        <v>43919</v>
      </c>
      <c r="C39" s="60" t="s">
        <v>13</v>
      </c>
      <c r="D39" s="58" t="s">
        <v>294</v>
      </c>
      <c r="E39" s="61">
        <v>236</v>
      </c>
      <c r="F39" s="28">
        <v>16</v>
      </c>
      <c r="G39" s="61">
        <v>279</v>
      </c>
      <c r="H39" s="59">
        <v>100</v>
      </c>
      <c r="I39" s="59">
        <f t="shared" si="3"/>
        <v>2058</v>
      </c>
      <c r="J39" s="59">
        <f t="shared" si="4"/>
        <v>4.8590864917395532E-2</v>
      </c>
      <c r="K39" s="59">
        <v>37</v>
      </c>
      <c r="L39" s="59">
        <f t="shared" si="7"/>
        <v>7522</v>
      </c>
      <c r="M39" s="59">
        <f t="shared" si="7"/>
        <v>474</v>
      </c>
    </row>
    <row r="40" spans="1:13">
      <c r="A40" s="28">
        <v>38</v>
      </c>
      <c r="B40" s="58">
        <v>43918</v>
      </c>
      <c r="C40" s="60" t="s">
        <v>13</v>
      </c>
      <c r="D40" s="58" t="s">
        <v>294</v>
      </c>
      <c r="E40" s="59">
        <v>146</v>
      </c>
      <c r="F40" s="28">
        <v>4</v>
      </c>
      <c r="G40" s="59">
        <v>170</v>
      </c>
      <c r="H40" s="59">
        <v>100</v>
      </c>
      <c r="I40" s="59">
        <f t="shared" si="3"/>
        <v>2058</v>
      </c>
      <c r="J40" s="59">
        <f t="shared" si="4"/>
        <v>4.8590864917395532E-2</v>
      </c>
      <c r="K40" s="59">
        <v>38</v>
      </c>
      <c r="L40" s="59">
        <f t="shared" si="7"/>
        <v>7668</v>
      </c>
      <c r="M40" s="59">
        <f t="shared" si="7"/>
        <v>478</v>
      </c>
    </row>
    <row r="41" spans="1:13">
      <c r="A41" s="28">
        <v>39</v>
      </c>
      <c r="B41" s="60">
        <v>43916</v>
      </c>
      <c r="C41" s="60" t="s">
        <v>13</v>
      </c>
      <c r="D41" s="58" t="s">
        <v>294</v>
      </c>
      <c r="E41" s="61">
        <v>212</v>
      </c>
      <c r="F41" s="28">
        <v>13</v>
      </c>
      <c r="G41" s="61">
        <v>271</v>
      </c>
      <c r="H41" s="59">
        <v>100</v>
      </c>
      <c r="I41" s="59">
        <f t="shared" si="3"/>
        <v>2058</v>
      </c>
      <c r="J41" s="59">
        <f t="shared" si="4"/>
        <v>4.8590864917395532E-2</v>
      </c>
      <c r="K41" s="59">
        <v>39</v>
      </c>
      <c r="L41" s="59">
        <f t="shared" si="7"/>
        <v>7880</v>
      </c>
      <c r="M41" s="59">
        <f t="shared" si="7"/>
        <v>491</v>
      </c>
    </row>
    <row r="42" spans="1:13">
      <c r="A42" s="28">
        <v>40</v>
      </c>
      <c r="B42" s="58">
        <v>43912</v>
      </c>
      <c r="C42" s="60" t="s">
        <v>13</v>
      </c>
      <c r="D42" s="58" t="s">
        <v>294</v>
      </c>
      <c r="E42" s="59">
        <v>36</v>
      </c>
      <c r="F42" s="28">
        <v>1</v>
      </c>
      <c r="G42" s="59">
        <v>41</v>
      </c>
      <c r="H42" s="59">
        <v>100</v>
      </c>
      <c r="I42" s="59">
        <f t="shared" si="3"/>
        <v>2058</v>
      </c>
      <c r="J42" s="59">
        <f t="shared" si="4"/>
        <v>4.8590864917395532E-2</v>
      </c>
      <c r="K42" s="59">
        <v>40</v>
      </c>
      <c r="L42" s="59">
        <f t="shared" si="7"/>
        <v>7916</v>
      </c>
      <c r="M42" s="59">
        <f t="shared" si="7"/>
        <v>492</v>
      </c>
    </row>
    <row r="43" spans="1:13">
      <c r="A43" s="28">
        <v>41</v>
      </c>
      <c r="B43" s="60">
        <v>43911</v>
      </c>
      <c r="C43" s="60" t="s">
        <v>13</v>
      </c>
      <c r="D43" s="58" t="s">
        <v>294</v>
      </c>
      <c r="E43" s="61">
        <v>144</v>
      </c>
      <c r="F43" s="28">
        <v>10</v>
      </c>
      <c r="G43" s="61">
        <v>182</v>
      </c>
      <c r="H43" s="59">
        <v>100</v>
      </c>
      <c r="I43" s="59">
        <f t="shared" si="3"/>
        <v>2058</v>
      </c>
      <c r="J43" s="59">
        <f t="shared" si="4"/>
        <v>4.8590864917395532E-2</v>
      </c>
      <c r="K43" s="59">
        <v>41</v>
      </c>
      <c r="L43" s="59">
        <f t="shared" si="7"/>
        <v>8060</v>
      </c>
      <c r="M43" s="59">
        <f t="shared" si="7"/>
        <v>502</v>
      </c>
    </row>
    <row r="44" spans="1:13">
      <c r="A44" s="28">
        <v>42</v>
      </c>
      <c r="B44" s="58">
        <v>43909</v>
      </c>
      <c r="C44" s="60" t="s">
        <v>13</v>
      </c>
      <c r="D44" s="58" t="s">
        <v>294</v>
      </c>
      <c r="E44" s="59">
        <v>206</v>
      </c>
      <c r="F44" s="28">
        <v>16</v>
      </c>
      <c r="G44" s="59">
        <v>261</v>
      </c>
      <c r="H44" s="59">
        <v>100</v>
      </c>
      <c r="I44" s="59">
        <f t="shared" si="3"/>
        <v>2058</v>
      </c>
      <c r="J44" s="59">
        <f t="shared" si="4"/>
        <v>4.8590864917395532E-2</v>
      </c>
      <c r="K44" s="59">
        <v>42</v>
      </c>
      <c r="L44" s="59">
        <f t="shared" si="7"/>
        <v>8266</v>
      </c>
      <c r="M44" s="59">
        <f t="shared" si="7"/>
        <v>518</v>
      </c>
    </row>
    <row r="45" spans="1:13">
      <c r="A45" s="28">
        <v>43</v>
      </c>
      <c r="B45" s="60">
        <v>43905</v>
      </c>
      <c r="C45" s="60" t="s">
        <v>13</v>
      </c>
      <c r="D45" s="58" t="s">
        <v>294</v>
      </c>
      <c r="E45" s="61">
        <v>36</v>
      </c>
      <c r="F45" s="28">
        <v>1</v>
      </c>
      <c r="G45" s="61">
        <v>39</v>
      </c>
      <c r="H45" s="59">
        <v>100</v>
      </c>
      <c r="I45" s="59">
        <f t="shared" si="3"/>
        <v>2058</v>
      </c>
      <c r="J45" s="59">
        <f t="shared" si="4"/>
        <v>4.8590864917395532E-2</v>
      </c>
      <c r="K45" s="59">
        <v>43</v>
      </c>
      <c r="L45" s="59">
        <f t="shared" si="7"/>
        <v>8302</v>
      </c>
      <c r="M45" s="59">
        <f t="shared" si="7"/>
        <v>519</v>
      </c>
    </row>
    <row r="46" spans="1:13">
      <c r="A46" s="28">
        <v>44</v>
      </c>
      <c r="B46" s="58">
        <v>43904</v>
      </c>
      <c r="C46" s="60" t="s">
        <v>13</v>
      </c>
      <c r="D46" s="58" t="s">
        <v>294</v>
      </c>
      <c r="E46" s="59">
        <v>244</v>
      </c>
      <c r="F46" s="28">
        <v>17</v>
      </c>
      <c r="G46" s="59">
        <v>272</v>
      </c>
      <c r="H46" s="59">
        <v>100</v>
      </c>
      <c r="I46" s="59">
        <f t="shared" si="3"/>
        <v>2058</v>
      </c>
      <c r="J46" s="59">
        <f t="shared" si="4"/>
        <v>4.8590864917395532E-2</v>
      </c>
      <c r="K46" s="59">
        <v>44</v>
      </c>
      <c r="L46" s="59">
        <f t="shared" si="7"/>
        <v>8546</v>
      </c>
      <c r="M46" s="59">
        <f t="shared" si="7"/>
        <v>536</v>
      </c>
    </row>
    <row r="47" spans="1:13">
      <c r="A47" s="28">
        <v>45</v>
      </c>
      <c r="B47" s="60">
        <v>43901</v>
      </c>
      <c r="C47" s="60" t="s">
        <v>13</v>
      </c>
      <c r="D47" s="58" t="s">
        <v>294</v>
      </c>
      <c r="E47" s="61">
        <v>122</v>
      </c>
      <c r="F47" s="28">
        <v>9</v>
      </c>
      <c r="G47" s="61">
        <v>130</v>
      </c>
      <c r="H47" s="59">
        <v>100</v>
      </c>
      <c r="I47" s="59">
        <f t="shared" si="3"/>
        <v>2058</v>
      </c>
      <c r="J47" s="59">
        <f t="shared" si="4"/>
        <v>4.8590864917395532E-2</v>
      </c>
      <c r="K47" s="59">
        <v>45</v>
      </c>
      <c r="L47" s="59">
        <f t="shared" si="7"/>
        <v>8668</v>
      </c>
      <c r="M47" s="59">
        <f t="shared" si="7"/>
        <v>545</v>
      </c>
    </row>
    <row r="48" spans="1:13">
      <c r="A48" s="28">
        <v>46</v>
      </c>
      <c r="B48" s="58">
        <v>43898</v>
      </c>
      <c r="C48" s="60" t="s">
        <v>13</v>
      </c>
      <c r="D48" s="58" t="s">
        <v>294</v>
      </c>
      <c r="E48" s="59">
        <v>197</v>
      </c>
      <c r="F48" s="28">
        <v>20</v>
      </c>
      <c r="G48" s="59">
        <v>203</v>
      </c>
      <c r="H48" s="59">
        <v>100</v>
      </c>
      <c r="I48" s="59">
        <f t="shared" si="3"/>
        <v>2058</v>
      </c>
      <c r="J48" s="59">
        <f t="shared" si="4"/>
        <v>4.8590864917395532E-2</v>
      </c>
      <c r="K48" s="59">
        <v>46</v>
      </c>
      <c r="L48" s="59">
        <f t="shared" si="7"/>
        <v>8865</v>
      </c>
      <c r="M48" s="59">
        <f t="shared" si="7"/>
        <v>565</v>
      </c>
    </row>
    <row r="49" spans="1:13">
      <c r="A49" s="28">
        <v>47</v>
      </c>
      <c r="B49" s="60">
        <v>43897</v>
      </c>
      <c r="C49" s="60" t="s">
        <v>13</v>
      </c>
      <c r="D49" s="58" t="s">
        <v>294</v>
      </c>
      <c r="E49" s="61">
        <v>53</v>
      </c>
      <c r="F49" s="28">
        <v>1</v>
      </c>
      <c r="G49" s="61">
        <v>54</v>
      </c>
      <c r="H49" s="59">
        <v>100</v>
      </c>
      <c r="I49" s="59">
        <f t="shared" si="3"/>
        <v>2058</v>
      </c>
      <c r="J49" s="59">
        <f t="shared" si="4"/>
        <v>4.8590864917395532E-2</v>
      </c>
      <c r="K49" s="59">
        <v>47</v>
      </c>
      <c r="L49" s="59">
        <f t="shared" si="7"/>
        <v>8918</v>
      </c>
      <c r="M49" s="59">
        <f t="shared" si="7"/>
        <v>566</v>
      </c>
    </row>
    <row r="50" spans="1:13">
      <c r="A50" s="28">
        <v>48</v>
      </c>
      <c r="B50" s="58">
        <v>43894</v>
      </c>
      <c r="C50" s="60" t="s">
        <v>13</v>
      </c>
      <c r="D50" s="58" t="s">
        <v>294</v>
      </c>
      <c r="E50" s="59">
        <v>203</v>
      </c>
      <c r="F50" s="28">
        <v>15</v>
      </c>
      <c r="G50" s="59">
        <v>206</v>
      </c>
      <c r="H50" s="59">
        <v>100</v>
      </c>
      <c r="I50" s="59">
        <f t="shared" si="3"/>
        <v>2058</v>
      </c>
      <c r="J50" s="59">
        <f t="shared" si="4"/>
        <v>4.8590864917395532E-2</v>
      </c>
      <c r="K50" s="59">
        <v>48</v>
      </c>
      <c r="L50" s="59">
        <f t="shared" si="7"/>
        <v>9121</v>
      </c>
      <c r="M50" s="59">
        <f t="shared" si="7"/>
        <v>581</v>
      </c>
    </row>
    <row r="51" spans="1:13">
      <c r="A51" s="28">
        <v>49</v>
      </c>
      <c r="B51" s="60">
        <v>43891</v>
      </c>
      <c r="C51" s="60" t="s">
        <v>13</v>
      </c>
      <c r="D51" s="58" t="s">
        <v>294</v>
      </c>
      <c r="E51" s="61">
        <v>223</v>
      </c>
      <c r="F51" s="28">
        <v>30</v>
      </c>
      <c r="G51" s="61">
        <v>231</v>
      </c>
      <c r="H51" s="59">
        <v>100</v>
      </c>
      <c r="I51" s="59">
        <f t="shared" si="3"/>
        <v>2058</v>
      </c>
      <c r="J51" s="59">
        <f t="shared" si="4"/>
        <v>4.8590864917395532E-2</v>
      </c>
      <c r="K51" s="59">
        <v>49</v>
      </c>
      <c r="L51" s="59">
        <f t="shared" si="7"/>
        <v>9344</v>
      </c>
      <c r="M51" s="59">
        <f t="shared" si="7"/>
        <v>611</v>
      </c>
    </row>
    <row r="52" spans="1:13">
      <c r="A52" s="28">
        <v>50</v>
      </c>
      <c r="B52" s="58">
        <v>43890</v>
      </c>
      <c r="C52" s="58" t="s">
        <v>23</v>
      </c>
      <c r="D52" s="58" t="s">
        <v>294</v>
      </c>
      <c r="E52" s="59">
        <v>337</v>
      </c>
      <c r="F52" s="28">
        <v>23</v>
      </c>
      <c r="G52" s="59">
        <v>355</v>
      </c>
      <c r="H52" s="59">
        <v>100</v>
      </c>
      <c r="I52" s="59">
        <f t="shared" si="3"/>
        <v>1552</v>
      </c>
      <c r="J52" s="59">
        <f t="shared" si="4"/>
        <v>6.4432989690721643E-2</v>
      </c>
      <c r="K52" s="59">
        <v>50</v>
      </c>
      <c r="L52" s="59">
        <f t="shared" si="7"/>
        <v>9681</v>
      </c>
      <c r="M52" s="59">
        <f t="shared" si="7"/>
        <v>634</v>
      </c>
    </row>
    <row r="53" spans="1:13">
      <c r="A53" s="28">
        <v>51</v>
      </c>
      <c r="B53" s="60">
        <v>43889</v>
      </c>
      <c r="C53" s="58" t="s">
        <v>23</v>
      </c>
      <c r="D53" s="58" t="s">
        <v>294</v>
      </c>
      <c r="E53" s="61">
        <v>132</v>
      </c>
      <c r="F53" s="28">
        <v>4</v>
      </c>
      <c r="G53" s="61">
        <v>141</v>
      </c>
      <c r="H53" s="59">
        <v>100</v>
      </c>
      <c r="I53" s="59">
        <f t="shared" si="3"/>
        <v>1552</v>
      </c>
      <c r="J53" s="59">
        <f t="shared" si="4"/>
        <v>6.4432989690721643E-2</v>
      </c>
      <c r="K53" s="59">
        <v>51</v>
      </c>
      <c r="L53" s="59">
        <f t="shared" ref="L53:M61" si="8">E53+L52</f>
        <v>9813</v>
      </c>
      <c r="M53" s="59">
        <f t="shared" si="8"/>
        <v>638</v>
      </c>
    </row>
    <row r="54" spans="1:13">
      <c r="A54" s="28">
        <v>52</v>
      </c>
      <c r="B54" s="60">
        <v>43886</v>
      </c>
      <c r="C54" s="58" t="s">
        <v>23</v>
      </c>
      <c r="D54" s="58" t="s">
        <v>294</v>
      </c>
      <c r="E54" s="61">
        <v>201</v>
      </c>
      <c r="F54" s="28">
        <v>12</v>
      </c>
      <c r="G54" s="61">
        <v>202</v>
      </c>
      <c r="H54" s="59">
        <v>100</v>
      </c>
      <c r="I54" s="59">
        <f t="shared" si="3"/>
        <v>1552</v>
      </c>
      <c r="J54" s="59">
        <f t="shared" si="4"/>
        <v>6.4432989690721643E-2</v>
      </c>
      <c r="K54" s="59">
        <v>52</v>
      </c>
      <c r="L54" s="59">
        <f t="shared" si="8"/>
        <v>10014</v>
      </c>
      <c r="M54" s="59">
        <f t="shared" si="8"/>
        <v>650</v>
      </c>
    </row>
    <row r="55" spans="1:13">
      <c r="A55" s="28">
        <v>53</v>
      </c>
      <c r="B55" s="58">
        <v>43884</v>
      </c>
      <c r="C55" s="58" t="s">
        <v>23</v>
      </c>
      <c r="D55" s="58" t="s">
        <v>294</v>
      </c>
      <c r="E55" s="59">
        <v>57</v>
      </c>
      <c r="F55" s="28">
        <v>2</v>
      </c>
      <c r="G55" s="59">
        <v>57</v>
      </c>
      <c r="H55" s="59">
        <v>100</v>
      </c>
      <c r="I55" s="59">
        <f t="shared" si="3"/>
        <v>1552</v>
      </c>
      <c r="J55" s="59">
        <f t="shared" si="4"/>
        <v>6.4432989690721643E-2</v>
      </c>
      <c r="K55" s="59">
        <v>53</v>
      </c>
      <c r="L55" s="59">
        <f t="shared" si="8"/>
        <v>10071</v>
      </c>
      <c r="M55" s="59">
        <f t="shared" si="8"/>
        <v>652</v>
      </c>
    </row>
    <row r="56" spans="1:13">
      <c r="A56" s="28">
        <v>54</v>
      </c>
      <c r="B56" s="60">
        <v>43881</v>
      </c>
      <c r="C56" s="58" t="s">
        <v>23</v>
      </c>
      <c r="D56" s="58" t="s">
        <v>294</v>
      </c>
      <c r="E56" s="61">
        <v>40</v>
      </c>
      <c r="F56" s="28">
        <v>0</v>
      </c>
      <c r="G56" s="61">
        <v>42</v>
      </c>
      <c r="H56" s="59">
        <v>100</v>
      </c>
      <c r="I56" s="59">
        <f t="shared" si="3"/>
        <v>1552</v>
      </c>
      <c r="J56" s="59">
        <f t="shared" si="4"/>
        <v>6.4432989690721643E-2</v>
      </c>
      <c r="K56" s="59">
        <v>54</v>
      </c>
      <c r="L56" s="59">
        <f t="shared" si="8"/>
        <v>10111</v>
      </c>
      <c r="M56" s="59">
        <f t="shared" si="8"/>
        <v>652</v>
      </c>
    </row>
    <row r="57" spans="1:13">
      <c r="A57" s="28">
        <v>55</v>
      </c>
      <c r="B57" s="58">
        <v>43877</v>
      </c>
      <c r="C57" s="58" t="s">
        <v>23</v>
      </c>
      <c r="D57" s="58" t="s">
        <v>294</v>
      </c>
      <c r="E57" s="59">
        <v>258</v>
      </c>
      <c r="F57" s="28">
        <v>10</v>
      </c>
      <c r="G57" s="59">
        <v>276</v>
      </c>
      <c r="H57" s="59">
        <v>100</v>
      </c>
      <c r="I57" s="59">
        <f t="shared" si="3"/>
        <v>1552</v>
      </c>
      <c r="J57" s="59">
        <f t="shared" si="4"/>
        <v>6.4432989690721643E-2</v>
      </c>
      <c r="K57" s="59">
        <v>55</v>
      </c>
      <c r="L57" s="59">
        <f t="shared" si="8"/>
        <v>10369</v>
      </c>
      <c r="M57" s="59">
        <f t="shared" si="8"/>
        <v>662</v>
      </c>
    </row>
    <row r="58" spans="1:13">
      <c r="A58" s="28">
        <v>56</v>
      </c>
      <c r="B58" s="60">
        <v>43876</v>
      </c>
      <c r="C58" s="58" t="s">
        <v>23</v>
      </c>
      <c r="D58" s="58" t="s">
        <v>294</v>
      </c>
      <c r="E58" s="61">
        <v>134</v>
      </c>
      <c r="F58" s="28">
        <v>2</v>
      </c>
      <c r="G58" s="61">
        <v>139</v>
      </c>
      <c r="H58" s="59">
        <v>100</v>
      </c>
      <c r="I58" s="59">
        <f t="shared" si="3"/>
        <v>1552</v>
      </c>
      <c r="J58" s="59">
        <f t="shared" si="4"/>
        <v>6.4432989690721643E-2</v>
      </c>
      <c r="K58" s="59">
        <v>56</v>
      </c>
      <c r="L58" s="59">
        <f t="shared" si="8"/>
        <v>10503</v>
      </c>
      <c r="M58" s="59">
        <f t="shared" si="8"/>
        <v>664</v>
      </c>
    </row>
    <row r="59" spans="1:13">
      <c r="A59" s="28">
        <v>57</v>
      </c>
      <c r="B59" s="58">
        <v>43873</v>
      </c>
      <c r="C59" s="58" t="s">
        <v>23</v>
      </c>
      <c r="D59" s="58" t="s">
        <v>294</v>
      </c>
      <c r="E59" s="59">
        <v>47</v>
      </c>
      <c r="F59" s="28">
        <v>1</v>
      </c>
      <c r="G59" s="59">
        <v>48</v>
      </c>
      <c r="H59" s="59">
        <v>100</v>
      </c>
      <c r="I59" s="59">
        <f t="shared" si="3"/>
        <v>1552</v>
      </c>
      <c r="J59" s="59">
        <f t="shared" si="4"/>
        <v>6.4432989690721643E-2</v>
      </c>
      <c r="K59" s="59">
        <v>57</v>
      </c>
      <c r="L59" s="59">
        <f t="shared" si="8"/>
        <v>10550</v>
      </c>
      <c r="M59" s="59">
        <f t="shared" si="8"/>
        <v>665</v>
      </c>
    </row>
    <row r="60" spans="1:13">
      <c r="A60" s="28">
        <v>58</v>
      </c>
      <c r="B60" s="60">
        <v>43870</v>
      </c>
      <c r="C60" s="58" t="s">
        <v>23</v>
      </c>
      <c r="D60" s="58" t="s">
        <v>294</v>
      </c>
      <c r="E60" s="61">
        <v>292</v>
      </c>
      <c r="F60" s="28">
        <v>30</v>
      </c>
      <c r="G60" s="61">
        <v>297</v>
      </c>
      <c r="H60" s="59">
        <v>100</v>
      </c>
      <c r="I60" s="59">
        <f t="shared" si="3"/>
        <v>1552</v>
      </c>
      <c r="J60" s="59">
        <f t="shared" si="4"/>
        <v>6.4432989690721643E-2</v>
      </c>
      <c r="K60" s="59">
        <v>58</v>
      </c>
      <c r="L60" s="59">
        <f t="shared" si="8"/>
        <v>10842</v>
      </c>
      <c r="M60" s="59">
        <f t="shared" si="8"/>
        <v>695</v>
      </c>
    </row>
    <row r="61" spans="1:13">
      <c r="A61" s="28">
        <v>59</v>
      </c>
      <c r="B61" s="58">
        <v>43869</v>
      </c>
      <c r="C61" s="58" t="s">
        <v>23</v>
      </c>
      <c r="D61" s="58" t="s">
        <v>294</v>
      </c>
      <c r="E61" s="59">
        <v>54</v>
      </c>
      <c r="F61" s="28">
        <v>0</v>
      </c>
      <c r="G61" s="59">
        <v>56</v>
      </c>
      <c r="H61" s="59">
        <v>100</v>
      </c>
      <c r="I61" s="59">
        <f t="shared" si="3"/>
        <v>1552</v>
      </c>
      <c r="J61" s="59">
        <f t="shared" si="4"/>
        <v>6.4432989690721643E-2</v>
      </c>
      <c r="K61" s="59">
        <v>59</v>
      </c>
      <c r="L61" s="59">
        <f t="shared" si="8"/>
        <v>10896</v>
      </c>
      <c r="M61" s="59">
        <f t="shared" si="8"/>
        <v>695</v>
      </c>
    </row>
    <row r="62" spans="1:13">
      <c r="E62">
        <f>SUM(E3:E61)</f>
        <v>10896</v>
      </c>
      <c r="F62">
        <f>SUM(F3:F61)</f>
        <v>695</v>
      </c>
      <c r="G62">
        <f>SUM(G3:G61)</f>
        <v>12395</v>
      </c>
    </row>
    <row r="64" spans="1:13">
      <c r="C64" s="54" t="s">
        <v>316</v>
      </c>
    </row>
    <row r="66" spans="12:23">
      <c r="L66" s="35" t="s">
        <v>311</v>
      </c>
      <c r="M66" s="35"/>
      <c r="V66" s="35" t="s">
        <v>312</v>
      </c>
      <c r="W66" s="35"/>
    </row>
    <row r="67" spans="12:23">
      <c r="L67" t="s">
        <v>313</v>
      </c>
      <c r="M67">
        <v>505.13</v>
      </c>
      <c r="V67" t="s">
        <v>313</v>
      </c>
      <c r="W67">
        <v>4.4839000000000002</v>
      </c>
    </row>
    <row r="68" spans="12:23">
      <c r="L68" t="s">
        <v>314</v>
      </c>
      <c r="M68">
        <v>184.17</v>
      </c>
      <c r="V68" t="s">
        <v>314</v>
      </c>
      <c r="W68">
        <v>12.276999999999999</v>
      </c>
    </row>
    <row r="70" spans="12:23">
      <c r="L70" t="s">
        <v>306</v>
      </c>
      <c r="M70">
        <v>100</v>
      </c>
      <c r="V70" t="s">
        <v>306</v>
      </c>
      <c r="W70">
        <v>50</v>
      </c>
    </row>
    <row r="71" spans="12:23">
      <c r="L71" t="s">
        <v>307</v>
      </c>
      <c r="M71">
        <f>M67+M70*M68</f>
        <v>18922.13</v>
      </c>
      <c r="V71" t="s">
        <v>308</v>
      </c>
      <c r="W71">
        <f>W67+W68*W70</f>
        <v>618.33389999999986</v>
      </c>
    </row>
  </sheetData>
  <mergeCells count="6">
    <mergeCell ref="B1:C1"/>
    <mergeCell ref="O1:P1"/>
    <mergeCell ref="W6:X6"/>
    <mergeCell ref="Z6:AA6"/>
    <mergeCell ref="L66:M66"/>
    <mergeCell ref="V66:W6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E5258-DC33-4D0C-8899-0E1FF203CC62}">
  <dimension ref="A1:N39"/>
  <sheetViews>
    <sheetView tabSelected="1" workbookViewId="0">
      <selection activeCell="J3" sqref="J3:N3"/>
    </sheetView>
  </sheetViews>
  <sheetFormatPr defaultRowHeight="15"/>
  <cols>
    <col min="1" max="1" width="8.42578125" customWidth="1"/>
    <col min="2" max="2" width="19.28515625" customWidth="1"/>
    <col min="3" max="6" width="9.42578125" style="34" bestFit="1" customWidth="1"/>
    <col min="7" max="7" width="10.85546875" bestFit="1" customWidth="1"/>
    <col min="8" max="8" width="12" customWidth="1"/>
    <col min="10" max="10" width="6.85546875" customWidth="1"/>
    <col min="13" max="13" width="9.5703125" customWidth="1"/>
  </cols>
  <sheetData>
    <row r="1" spans="1:14" ht="18.75">
      <c r="A1" s="92" t="s">
        <v>331</v>
      </c>
    </row>
    <row r="3" spans="1:14" ht="30">
      <c r="B3" s="62" t="s">
        <v>328</v>
      </c>
      <c r="C3" s="63" t="s">
        <v>13</v>
      </c>
      <c r="D3" s="63" t="s">
        <v>14</v>
      </c>
      <c r="E3" s="63" t="s">
        <v>15</v>
      </c>
      <c r="F3" s="63" t="s">
        <v>16</v>
      </c>
      <c r="G3" s="64" t="s">
        <v>317</v>
      </c>
      <c r="H3" s="65" t="s">
        <v>318</v>
      </c>
      <c r="J3" s="66" t="s">
        <v>319</v>
      </c>
      <c r="K3" s="66"/>
      <c r="L3" s="66"/>
      <c r="M3" s="66"/>
      <c r="N3" s="66"/>
    </row>
    <row r="4" spans="1:14">
      <c r="B4" s="37" t="s">
        <v>320</v>
      </c>
      <c r="C4" s="67">
        <v>8</v>
      </c>
      <c r="D4" s="67">
        <v>8</v>
      </c>
      <c r="E4" s="67">
        <v>8</v>
      </c>
      <c r="F4" s="67">
        <v>8</v>
      </c>
      <c r="G4">
        <f>SUM(C4:F4)</f>
        <v>32</v>
      </c>
      <c r="H4" s="68">
        <v>59</v>
      </c>
      <c r="J4" s="35" t="s">
        <v>311</v>
      </c>
      <c r="K4" s="35"/>
      <c r="M4" s="35" t="s">
        <v>312</v>
      </c>
      <c r="N4" s="35"/>
    </row>
    <row r="5" spans="1:14">
      <c r="B5" s="37" t="s">
        <v>321</v>
      </c>
      <c r="C5" s="67">
        <v>4</v>
      </c>
      <c r="D5" s="67">
        <v>4</v>
      </c>
      <c r="E5" s="67">
        <v>4</v>
      </c>
      <c r="F5" s="67">
        <v>4</v>
      </c>
      <c r="G5">
        <f t="shared" ref="G5:G13" si="0">SUM(C5:F5)</f>
        <v>16</v>
      </c>
      <c r="H5" s="68">
        <v>2</v>
      </c>
      <c r="J5" t="s">
        <v>313</v>
      </c>
      <c r="K5">
        <v>505.13</v>
      </c>
      <c r="M5" t="s">
        <v>313</v>
      </c>
      <c r="N5">
        <v>4.4839000000000002</v>
      </c>
    </row>
    <row r="6" spans="1:14">
      <c r="B6" s="37" t="s">
        <v>322</v>
      </c>
      <c r="C6" s="34">
        <f>SUM(C4:C5)</f>
        <v>12</v>
      </c>
      <c r="D6" s="34">
        <f t="shared" ref="D6:F6" si="1">SUM(D4:D5)</f>
        <v>12</v>
      </c>
      <c r="E6" s="34">
        <f t="shared" si="1"/>
        <v>12</v>
      </c>
      <c r="F6" s="34">
        <f t="shared" si="1"/>
        <v>12</v>
      </c>
      <c r="G6">
        <f t="shared" si="0"/>
        <v>48</v>
      </c>
      <c r="H6" s="69">
        <f>SUM(H4:H5)</f>
        <v>61</v>
      </c>
      <c r="J6" t="s">
        <v>314</v>
      </c>
      <c r="K6">
        <v>184.17</v>
      </c>
      <c r="M6" t="s">
        <v>314</v>
      </c>
      <c r="N6">
        <v>12.276999999999999</v>
      </c>
    </row>
    <row r="7" spans="1:14">
      <c r="B7" s="37"/>
      <c r="H7" s="69"/>
    </row>
    <row r="8" spans="1:14">
      <c r="B8" s="37" t="s">
        <v>323</v>
      </c>
      <c r="C8" s="70">
        <v>100</v>
      </c>
      <c r="D8" s="70">
        <v>100</v>
      </c>
      <c r="E8" s="70">
        <v>100</v>
      </c>
      <c r="F8" s="70">
        <v>100</v>
      </c>
      <c r="G8" s="71">
        <f t="shared" si="0"/>
        <v>400</v>
      </c>
      <c r="H8" s="72">
        <v>500</v>
      </c>
    </row>
    <row r="9" spans="1:14">
      <c r="B9" s="37" t="s">
        <v>324</v>
      </c>
      <c r="C9" s="70">
        <v>10</v>
      </c>
      <c r="D9" s="70">
        <v>10</v>
      </c>
      <c r="E9" s="70">
        <v>10</v>
      </c>
      <c r="F9" s="70">
        <v>10</v>
      </c>
      <c r="G9" s="71">
        <f t="shared" si="0"/>
        <v>40</v>
      </c>
      <c r="H9" s="72">
        <v>13.4</v>
      </c>
      <c r="J9" s="35" t="s">
        <v>299</v>
      </c>
      <c r="K9" s="35"/>
      <c r="M9" s="35" t="s">
        <v>300</v>
      </c>
      <c r="N9" s="35"/>
    </row>
    <row r="10" spans="1:14">
      <c r="B10" s="73" t="s">
        <v>325</v>
      </c>
      <c r="C10" s="74">
        <f>C8+(C9*C5)</f>
        <v>140</v>
      </c>
      <c r="D10" s="74">
        <f t="shared" ref="D10:F10" si="2">D8+(D9*D5)</f>
        <v>140</v>
      </c>
      <c r="E10" s="74">
        <f t="shared" si="2"/>
        <v>140</v>
      </c>
      <c r="F10" s="74">
        <f t="shared" si="2"/>
        <v>140</v>
      </c>
      <c r="G10" s="75">
        <f t="shared" si="0"/>
        <v>560</v>
      </c>
      <c r="H10" s="76">
        <f>SUM(H8:H9)</f>
        <v>513.4</v>
      </c>
      <c r="J10" t="s">
        <v>301</v>
      </c>
      <c r="K10">
        <v>210</v>
      </c>
      <c r="M10" t="s">
        <v>301</v>
      </c>
      <c r="N10">
        <v>5.9999999999999716</v>
      </c>
    </row>
    <row r="11" spans="1:14">
      <c r="B11" s="37"/>
      <c r="H11" s="69"/>
      <c r="J11" t="s">
        <v>303</v>
      </c>
      <c r="K11">
        <v>1124</v>
      </c>
      <c r="M11" t="s">
        <v>303</v>
      </c>
      <c r="N11">
        <v>58.000000000000021</v>
      </c>
    </row>
    <row r="12" spans="1:14">
      <c r="B12" s="73" t="s">
        <v>326</v>
      </c>
      <c r="C12" s="77">
        <f>($K$5+$K$6*C4)+($K$10+$K$11*C5)*C9/10</f>
        <v>6684.49</v>
      </c>
      <c r="D12" s="77">
        <f>($K$5+$K$6*D4)+($K$10+$K$11*D5)*D9/10</f>
        <v>6684.49</v>
      </c>
      <c r="E12" s="77">
        <f>($K$5+$K$6*E4)+($K$10+$K$11*E5)*E9/10</f>
        <v>6684.49</v>
      </c>
      <c r="F12" s="77">
        <f>($K$5+$K$6*F4)+($K$10+$K$11*F5)*F9/10</f>
        <v>6684.49</v>
      </c>
      <c r="G12" s="78">
        <f t="shared" si="0"/>
        <v>26737.96</v>
      </c>
      <c r="H12" s="69">
        <f>'[1]Posts 2020'!AF3</f>
        <v>13354</v>
      </c>
    </row>
    <row r="13" spans="1:14">
      <c r="B13" s="79" t="s">
        <v>327</v>
      </c>
      <c r="C13" s="80">
        <f>($N$5+$N$6*C4)+($N$10+$N$11*C5)*C9/10</f>
        <v>340.69990000000007</v>
      </c>
      <c r="D13" s="80">
        <f>($N$5+$N$6*D4)+($N$10+$N$11*D5)*D9/10</f>
        <v>340.69990000000007</v>
      </c>
      <c r="E13" s="80">
        <f>($N$5+$N$6*E4)+($N$10+$N$11*E5)*E9/10</f>
        <v>340.69990000000007</v>
      </c>
      <c r="F13" s="80">
        <f>($N$5+$N$6*F4)+($N$10+$N$11*F5)*F9/10</f>
        <v>340.69990000000007</v>
      </c>
      <c r="G13" s="81">
        <f t="shared" si="0"/>
        <v>1362.7996000000003</v>
      </c>
      <c r="H13" s="82">
        <f>'[1]Posts 2020'!AF4</f>
        <v>817</v>
      </c>
    </row>
    <row r="16" spans="1:14" ht="30">
      <c r="B16" s="83" t="s">
        <v>329</v>
      </c>
      <c r="C16" s="63" t="s">
        <v>13</v>
      </c>
      <c r="D16" s="63" t="s">
        <v>14</v>
      </c>
      <c r="E16" s="63" t="s">
        <v>15</v>
      </c>
      <c r="F16" s="63" t="s">
        <v>16</v>
      </c>
      <c r="G16" s="64" t="s">
        <v>317</v>
      </c>
      <c r="H16" s="65" t="s">
        <v>318</v>
      </c>
    </row>
    <row r="17" spans="2:8">
      <c r="B17" s="37" t="s">
        <v>320</v>
      </c>
      <c r="C17" s="67">
        <v>10</v>
      </c>
      <c r="D17" s="67">
        <v>10</v>
      </c>
      <c r="E17" s="67">
        <v>10</v>
      </c>
      <c r="F17" s="67">
        <v>10</v>
      </c>
      <c r="G17">
        <f>SUM(C17:F17)</f>
        <v>40</v>
      </c>
      <c r="H17" s="68">
        <v>59</v>
      </c>
    </row>
    <row r="18" spans="2:8">
      <c r="B18" s="37" t="s">
        <v>321</v>
      </c>
      <c r="C18" s="67">
        <v>2</v>
      </c>
      <c r="D18" s="67">
        <v>2</v>
      </c>
      <c r="E18" s="67">
        <v>2</v>
      </c>
      <c r="F18" s="67">
        <v>2</v>
      </c>
      <c r="G18">
        <f t="shared" ref="G18:G19" si="3">SUM(C18:F18)</f>
        <v>8</v>
      </c>
      <c r="H18" s="68">
        <v>2</v>
      </c>
    </row>
    <row r="19" spans="2:8">
      <c r="B19" s="37" t="s">
        <v>322</v>
      </c>
      <c r="C19" s="34">
        <f>SUM(C17:C18)</f>
        <v>12</v>
      </c>
      <c r="D19" s="34">
        <f t="shared" ref="D19:F19" si="4">SUM(D17:D18)</f>
        <v>12</v>
      </c>
      <c r="E19" s="34">
        <f t="shared" si="4"/>
        <v>12</v>
      </c>
      <c r="F19" s="34">
        <f t="shared" si="4"/>
        <v>12</v>
      </c>
      <c r="G19">
        <f t="shared" si="3"/>
        <v>48</v>
      </c>
      <c r="H19" s="69">
        <f>SUM(H17:H18)</f>
        <v>61</v>
      </c>
    </row>
    <row r="20" spans="2:8">
      <c r="B20" s="37"/>
      <c r="H20" s="69"/>
    </row>
    <row r="21" spans="2:8">
      <c r="B21" s="37" t="s">
        <v>323</v>
      </c>
      <c r="C21" s="70">
        <v>100</v>
      </c>
      <c r="D21" s="70">
        <v>100</v>
      </c>
      <c r="E21" s="70">
        <v>100</v>
      </c>
      <c r="F21" s="70">
        <v>100</v>
      </c>
      <c r="G21" s="71">
        <f t="shared" ref="G21:G23" si="5">SUM(C21:F21)</f>
        <v>400</v>
      </c>
      <c r="H21" s="72">
        <v>500</v>
      </c>
    </row>
    <row r="22" spans="2:8">
      <c r="B22" s="37" t="s">
        <v>324</v>
      </c>
      <c r="C22" s="70">
        <v>10</v>
      </c>
      <c r="D22" s="70">
        <v>10</v>
      </c>
      <c r="E22" s="70">
        <v>10</v>
      </c>
      <c r="F22" s="70">
        <v>10</v>
      </c>
      <c r="G22" s="71">
        <f t="shared" si="5"/>
        <v>40</v>
      </c>
      <c r="H22" s="72">
        <v>13.4</v>
      </c>
    </row>
    <row r="23" spans="2:8">
      <c r="B23" s="73" t="s">
        <v>325</v>
      </c>
      <c r="C23" s="74">
        <f>C21+(C22*C18)</f>
        <v>120</v>
      </c>
      <c r="D23" s="74">
        <f t="shared" ref="D23:F23" si="6">D21+(D22*D18)</f>
        <v>120</v>
      </c>
      <c r="E23" s="74">
        <f t="shared" si="6"/>
        <v>120</v>
      </c>
      <c r="F23" s="74">
        <f t="shared" si="6"/>
        <v>120</v>
      </c>
      <c r="G23" s="84">
        <f t="shared" si="5"/>
        <v>480</v>
      </c>
      <c r="H23" s="85">
        <f>SUM(H21:H22)</f>
        <v>513.4</v>
      </c>
    </row>
    <row r="24" spans="2:8">
      <c r="B24" s="37"/>
      <c r="H24" s="69"/>
    </row>
    <row r="25" spans="2:8">
      <c r="B25" s="73" t="s">
        <v>326</v>
      </c>
      <c r="C25" s="77">
        <f>($K$5+$K$6*C17)+($K$10+$K$11*C18)*C22/10</f>
        <v>4804.83</v>
      </c>
      <c r="D25" s="77">
        <f>($K$5+$K$6*D17)+($K$10+$K$11*D18)*D22/10</f>
        <v>4804.83</v>
      </c>
      <c r="E25" s="77">
        <f>($K$5+$K$6*E17)+($K$10+$K$11*E18)*E22/10</f>
        <v>4804.83</v>
      </c>
      <c r="F25" s="77">
        <f>($K$5+$K$6*F17)+($K$10+$K$11*F18)*F22/10</f>
        <v>4804.83</v>
      </c>
      <c r="G25" s="86">
        <f t="shared" ref="G25:G26" si="7">SUM(C25:F25)</f>
        <v>19219.32</v>
      </c>
      <c r="H25" s="69">
        <v>13354</v>
      </c>
    </row>
    <row r="26" spans="2:8">
      <c r="B26" s="79" t="s">
        <v>327</v>
      </c>
      <c r="C26" s="80">
        <f>($N$5+$N$6*C17)+($N$10+$N$11*C18)*C22/10</f>
        <v>249.25390000000004</v>
      </c>
      <c r="D26" s="80">
        <f>($N$5+$N$6*D17)+($N$10+$N$11*D18)*D22/10</f>
        <v>249.25390000000004</v>
      </c>
      <c r="E26" s="80">
        <f>($N$5+$N$6*E17)+($N$10+$N$11*E18)*E22/10</f>
        <v>249.25390000000004</v>
      </c>
      <c r="F26" s="80">
        <f>($N$5+$N$6*F17)+($N$10+$N$11*F18)*F22/10</f>
        <v>249.25390000000004</v>
      </c>
      <c r="G26" s="87">
        <f t="shared" si="7"/>
        <v>997.01560000000018</v>
      </c>
      <c r="H26" s="82">
        <v>817</v>
      </c>
    </row>
    <row r="29" spans="2:8" ht="30">
      <c r="B29" s="88" t="s">
        <v>330</v>
      </c>
      <c r="C29" s="63" t="s">
        <v>13</v>
      </c>
      <c r="D29" s="63" t="s">
        <v>14</v>
      </c>
      <c r="E29" s="63" t="s">
        <v>15</v>
      </c>
      <c r="F29" s="63" t="s">
        <v>16</v>
      </c>
      <c r="G29" s="64" t="s">
        <v>317</v>
      </c>
      <c r="H29" s="65" t="s">
        <v>318</v>
      </c>
    </row>
    <row r="30" spans="2:8">
      <c r="B30" s="37" t="s">
        <v>320</v>
      </c>
      <c r="C30" s="67">
        <v>11</v>
      </c>
      <c r="D30" s="67">
        <v>11</v>
      </c>
      <c r="E30" s="67">
        <v>11</v>
      </c>
      <c r="F30" s="67">
        <v>11</v>
      </c>
      <c r="G30">
        <f>SUM(C30:F30)</f>
        <v>44</v>
      </c>
      <c r="H30" s="68">
        <v>59</v>
      </c>
    </row>
    <row r="31" spans="2:8">
      <c r="B31" s="37" t="s">
        <v>321</v>
      </c>
      <c r="C31" s="67">
        <v>1</v>
      </c>
      <c r="D31" s="67">
        <v>1</v>
      </c>
      <c r="E31" s="67">
        <v>1</v>
      </c>
      <c r="F31" s="67">
        <v>1</v>
      </c>
      <c r="G31">
        <f t="shared" ref="G31:G32" si="8">SUM(C31:F31)</f>
        <v>4</v>
      </c>
      <c r="H31" s="68">
        <v>2</v>
      </c>
    </row>
    <row r="32" spans="2:8">
      <c r="B32" s="37" t="s">
        <v>322</v>
      </c>
      <c r="C32" s="34">
        <f>SUM(C30:C31)</f>
        <v>12</v>
      </c>
      <c r="D32" s="34">
        <f t="shared" ref="D32:F32" si="9">SUM(D30:D31)</f>
        <v>12</v>
      </c>
      <c r="E32" s="34">
        <f t="shared" si="9"/>
        <v>12</v>
      </c>
      <c r="F32" s="34">
        <f t="shared" si="9"/>
        <v>12</v>
      </c>
      <c r="G32">
        <f t="shared" si="8"/>
        <v>48</v>
      </c>
      <c r="H32" s="69">
        <f>SUM(H30:H31)</f>
        <v>61</v>
      </c>
    </row>
    <row r="33" spans="2:8">
      <c r="B33" s="37"/>
      <c r="H33" s="69"/>
    </row>
    <row r="34" spans="2:8">
      <c r="B34" s="37" t="s">
        <v>323</v>
      </c>
      <c r="C34" s="70">
        <v>100</v>
      </c>
      <c r="D34" s="70">
        <v>100</v>
      </c>
      <c r="E34" s="70">
        <v>100</v>
      </c>
      <c r="F34" s="70">
        <v>100</v>
      </c>
      <c r="G34" s="71">
        <f t="shared" ref="G34:G36" si="10">SUM(C34:F34)</f>
        <v>400</v>
      </c>
      <c r="H34" s="72">
        <v>500</v>
      </c>
    </row>
    <row r="35" spans="2:8">
      <c r="B35" s="37" t="s">
        <v>324</v>
      </c>
      <c r="C35" s="70">
        <v>10</v>
      </c>
      <c r="D35" s="70">
        <v>10</v>
      </c>
      <c r="E35" s="70">
        <v>10</v>
      </c>
      <c r="F35" s="70">
        <v>10</v>
      </c>
      <c r="G35" s="71">
        <f t="shared" si="10"/>
        <v>40</v>
      </c>
      <c r="H35" s="72">
        <v>13.4</v>
      </c>
    </row>
    <row r="36" spans="2:8">
      <c r="B36" s="73" t="s">
        <v>325</v>
      </c>
      <c r="C36" s="74">
        <f>C34+(C35*C31)</f>
        <v>110</v>
      </c>
      <c r="D36" s="74">
        <f t="shared" ref="D36:F36" si="11">D34+(D35*D31)</f>
        <v>110</v>
      </c>
      <c r="E36" s="74">
        <f t="shared" si="11"/>
        <v>110</v>
      </c>
      <c r="F36" s="74">
        <f t="shared" si="11"/>
        <v>110</v>
      </c>
      <c r="G36" s="89">
        <f t="shared" si="10"/>
        <v>440</v>
      </c>
      <c r="H36" s="85">
        <f>SUM(H34:H35)</f>
        <v>513.4</v>
      </c>
    </row>
    <row r="37" spans="2:8">
      <c r="B37" s="37"/>
      <c r="H37" s="69"/>
    </row>
    <row r="38" spans="2:8">
      <c r="B38" s="73" t="s">
        <v>326</v>
      </c>
      <c r="C38" s="77">
        <f>($K$5+$K$6*C30)+($K$10+$K$11*C31)*C35/10</f>
        <v>3865</v>
      </c>
      <c r="D38" s="77">
        <f>($K$5+$K$6*D30)+($K$10+$K$11*D31)*D35/10</f>
        <v>3865</v>
      </c>
      <c r="E38" s="77">
        <f>($K$5+$K$6*E30)+($K$10+$K$11*E31)*E35/10</f>
        <v>3865</v>
      </c>
      <c r="F38" s="77">
        <f>($K$5+$K$6*F30)+($K$10+$K$11*F31)*F35/10</f>
        <v>3865</v>
      </c>
      <c r="G38" s="90">
        <f t="shared" ref="G38:G39" si="12">SUM(C38:F38)</f>
        <v>15460</v>
      </c>
      <c r="H38" s="69">
        <v>13354</v>
      </c>
    </row>
    <row r="39" spans="2:8">
      <c r="B39" s="79" t="s">
        <v>327</v>
      </c>
      <c r="C39" s="80">
        <f>($N$5+$N$6*C30)+($N$10+$N$11*C31)*C35/10</f>
        <v>203.53089999999997</v>
      </c>
      <c r="D39" s="80">
        <f>($N$5+$N$6*D30)+($N$10+$N$11*D31)*D35/10</f>
        <v>203.53089999999997</v>
      </c>
      <c r="E39" s="80">
        <f>($N$5+$N$6*E30)+($N$10+$N$11*E31)*E35/10</f>
        <v>203.53089999999997</v>
      </c>
      <c r="F39" s="80">
        <f>($N$5+$N$6*F30)+($N$10+$N$11*F31)*F35/10</f>
        <v>203.53089999999997</v>
      </c>
      <c r="G39" s="91">
        <f t="shared" si="12"/>
        <v>814.1235999999999</v>
      </c>
      <c r="H39" s="82">
        <v>817</v>
      </c>
    </row>
  </sheetData>
  <mergeCells count="5">
    <mergeCell ref="J3:N3"/>
    <mergeCell ref="J4:K4"/>
    <mergeCell ref="M4:N4"/>
    <mergeCell ref="J9:K9"/>
    <mergeCell ref="M9:N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PVpage</vt:lpstr>
      <vt:lpstr>All_page</vt:lpstr>
      <vt:lpstr>per month_page</vt:lpstr>
      <vt:lpstr>PT_page_month</vt:lpstr>
      <vt:lpstr>per day_page</vt:lpstr>
      <vt:lpstr>All posts</vt:lpstr>
      <vt:lpstr>posts per month</vt:lpstr>
      <vt:lpstr>Posts 2020</vt:lpstr>
      <vt:lpstr>Senarios</vt: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ΤΑΣΟΣ</dc:creator>
  <cp:lastModifiedBy>user</cp:lastModifiedBy>
  <dcterms:created xsi:type="dcterms:W3CDTF">2021-02-13T20:35:11Z</dcterms:created>
  <dcterms:modified xsi:type="dcterms:W3CDTF">2021-02-15T11:00:37Z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86ab8d8a-869e-46c8-83fd-f0d316e39bcd</vt:lpwstr>
  </property>
</Properties>
</file>