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3360" yWindow="3360" windowWidth="22245" windowHeight="15015" tabRatio="500" activeTab="3"/>
  </bookViews>
  <sheets>
    <sheet name="Sheet1" sheetId="1" r:id="rId1"/>
    <sheet name="Sheet2" sheetId="2" r:id="rId2"/>
    <sheet name="phpBB short 1" sheetId="3" r:id="rId3"/>
    <sheet name="Assessment 1" sheetId="4" r:id="rId4"/>
    <sheet name="Assessment 2" sheetId="5" r:id="rId5"/>
  </sheets>
  <definedNames>
    <definedName name="phpBB" localSheetId="3">'Assessment 1'!$A$1:$H$1775</definedName>
    <definedName name="phpBB" localSheetId="0">Sheet1!$A$1:$R$134</definedName>
    <definedName name="phpBBassessment2" localSheetId="4">'Assessment 2'!$A$1:$D$168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2" l="1"/>
  <c r="C97" i="2"/>
  <c r="C96" i="2"/>
  <c r="C95" i="2"/>
  <c r="C94" i="2"/>
  <c r="C93" i="2"/>
  <c r="C92" i="2"/>
  <c r="C91" i="2"/>
  <c r="C90" i="2"/>
  <c r="B98" i="2"/>
  <c r="B97" i="2"/>
  <c r="B96" i="2"/>
  <c r="B95" i="2"/>
  <c r="B94" i="2"/>
  <c r="B93" i="2"/>
  <c r="B92" i="2"/>
  <c r="B91" i="2"/>
  <c r="B90" i="2"/>
  <c r="J78" i="3"/>
  <c r="I78" i="3"/>
  <c r="N79" i="3"/>
  <c r="M79" i="3"/>
  <c r="N78" i="3"/>
  <c r="M78" i="3"/>
  <c r="R164" i="2" l="1"/>
  <c r="R165" i="2"/>
  <c r="R166" i="2"/>
  <c r="R167" i="2"/>
  <c r="R168" i="2"/>
  <c r="R163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34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13" i="2"/>
  <c r="R107" i="2"/>
  <c r="R108" i="2"/>
  <c r="R109" i="2"/>
  <c r="R110" i="2"/>
  <c r="R111" i="2"/>
  <c r="R112" i="2"/>
  <c r="R106" i="2"/>
  <c r="R103" i="2"/>
  <c r="R104" i="2"/>
  <c r="R105" i="2"/>
  <c r="R102" i="2"/>
  <c r="R101" i="2"/>
  <c r="R100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85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59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36" i="2"/>
  <c r="J168" i="2"/>
  <c r="J167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34" i="2"/>
  <c r="J132" i="2"/>
  <c r="J133" i="2"/>
  <c r="J131" i="2"/>
  <c r="J122" i="2"/>
  <c r="J123" i="2"/>
  <c r="J124" i="2"/>
  <c r="J125" i="2"/>
  <c r="J126" i="2"/>
  <c r="J127" i="2"/>
  <c r="J128" i="2"/>
  <c r="J129" i="2"/>
  <c r="J130" i="2"/>
  <c r="J121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6" i="2"/>
  <c r="J103" i="2"/>
  <c r="J104" i="2"/>
  <c r="J105" i="2"/>
  <c r="J102" i="2"/>
  <c r="J101" i="2"/>
  <c r="J100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59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6" i="2"/>
  <c r="T72" i="3"/>
  <c r="T65" i="3"/>
  <c r="T66" i="3"/>
  <c r="T67" i="3"/>
  <c r="T68" i="3"/>
  <c r="T69" i="3"/>
  <c r="T70" i="3"/>
  <c r="T71" i="3"/>
  <c r="T73" i="3"/>
  <c r="T74" i="3"/>
  <c r="T75" i="3"/>
  <c r="R73" i="3"/>
  <c r="R74" i="3"/>
  <c r="R75" i="3"/>
  <c r="T64" i="3"/>
  <c r="R72" i="3"/>
  <c r="R71" i="3"/>
  <c r="R70" i="3"/>
  <c r="T49" i="3"/>
  <c r="T50" i="3"/>
  <c r="T51" i="3"/>
  <c r="T52" i="3"/>
  <c r="T53" i="3"/>
  <c r="T54" i="3"/>
  <c r="T55" i="3"/>
  <c r="T56" i="3"/>
  <c r="T57" i="3"/>
  <c r="T58" i="3"/>
  <c r="T59" i="3"/>
  <c r="T48" i="3"/>
  <c r="R55" i="3"/>
  <c r="R56" i="3"/>
  <c r="R57" i="3"/>
  <c r="R58" i="3"/>
  <c r="R59" i="3"/>
  <c r="R54" i="3"/>
  <c r="U65" i="3" l="1"/>
  <c r="U66" i="3"/>
  <c r="U67" i="3"/>
  <c r="U68" i="3"/>
  <c r="U69" i="3"/>
  <c r="U70" i="3"/>
  <c r="V71" i="3" s="1"/>
  <c r="U71" i="3"/>
  <c r="U72" i="3"/>
  <c r="U73" i="3"/>
  <c r="U74" i="3"/>
  <c r="U75" i="3"/>
  <c r="U64" i="3"/>
  <c r="S65" i="3"/>
  <c r="S66" i="3"/>
  <c r="S67" i="3"/>
  <c r="S68" i="3"/>
  <c r="S69" i="3"/>
  <c r="S70" i="3"/>
  <c r="S71" i="3"/>
  <c r="S72" i="3"/>
  <c r="S73" i="3"/>
  <c r="S74" i="3"/>
  <c r="S75" i="3"/>
  <c r="S64" i="3"/>
  <c r="U49" i="3"/>
  <c r="U50" i="3"/>
  <c r="U51" i="3"/>
  <c r="U52" i="3"/>
  <c r="U53" i="3"/>
  <c r="U54" i="3"/>
  <c r="V59" i="3" s="1"/>
  <c r="U55" i="3"/>
  <c r="U56" i="3"/>
  <c r="U57" i="3"/>
  <c r="U58" i="3"/>
  <c r="U59" i="3"/>
  <c r="U48" i="3"/>
  <c r="S54" i="3"/>
  <c r="S55" i="3"/>
  <c r="S56" i="3"/>
  <c r="S57" i="3"/>
  <c r="S58" i="3"/>
  <c r="S59" i="3"/>
  <c r="S49" i="3"/>
  <c r="S50" i="3"/>
  <c r="S51" i="3"/>
  <c r="S52" i="3"/>
  <c r="S53" i="3"/>
  <c r="S48" i="3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V101" i="2" s="1"/>
  <c r="U104" i="2"/>
  <c r="U108" i="2"/>
  <c r="U110" i="2"/>
  <c r="U112" i="2"/>
  <c r="U114" i="2"/>
  <c r="U116" i="2"/>
  <c r="U120" i="2"/>
  <c r="U124" i="2"/>
  <c r="U126" i="2"/>
  <c r="U128" i="2"/>
  <c r="U130" i="2"/>
  <c r="U132" i="2"/>
  <c r="U136" i="2"/>
  <c r="U140" i="2"/>
  <c r="U142" i="2"/>
  <c r="U144" i="2"/>
  <c r="U146" i="2"/>
  <c r="U148" i="2"/>
  <c r="U152" i="2"/>
  <c r="U156" i="2"/>
  <c r="U158" i="2"/>
  <c r="U160" i="2"/>
  <c r="U162" i="2"/>
  <c r="U164" i="2"/>
  <c r="U168" i="2"/>
  <c r="S37" i="2"/>
  <c r="T37" i="2" s="1"/>
  <c r="U37" i="2" s="1"/>
  <c r="S38" i="2"/>
  <c r="T38" i="2" s="1"/>
  <c r="U38" i="2" s="1"/>
  <c r="S39" i="2"/>
  <c r="T39" i="2" s="1"/>
  <c r="U39" i="2" s="1"/>
  <c r="S40" i="2"/>
  <c r="T40" i="2" s="1"/>
  <c r="S41" i="2"/>
  <c r="T41" i="2" s="1"/>
  <c r="U41" i="2" s="1"/>
  <c r="S42" i="2"/>
  <c r="T42" i="2" s="1"/>
  <c r="U42" i="2" s="1"/>
  <c r="S43" i="2"/>
  <c r="T43" i="2" s="1"/>
  <c r="U43" i="2" s="1"/>
  <c r="S44" i="2"/>
  <c r="T44" i="2" s="1"/>
  <c r="S45" i="2"/>
  <c r="T45" i="2" s="1"/>
  <c r="U45" i="2" s="1"/>
  <c r="S46" i="2"/>
  <c r="T46" i="2" s="1"/>
  <c r="U46" i="2" s="1"/>
  <c r="S47" i="2"/>
  <c r="T47" i="2" s="1"/>
  <c r="U47" i="2" s="1"/>
  <c r="S48" i="2"/>
  <c r="T48" i="2" s="1"/>
  <c r="S49" i="2"/>
  <c r="T49" i="2" s="1"/>
  <c r="U49" i="2" s="1"/>
  <c r="S50" i="2"/>
  <c r="T50" i="2" s="1"/>
  <c r="U50" i="2" s="1"/>
  <c r="S51" i="2"/>
  <c r="T51" i="2" s="1"/>
  <c r="U51" i="2" s="1"/>
  <c r="S52" i="2"/>
  <c r="T52" i="2" s="1"/>
  <c r="S53" i="2"/>
  <c r="T53" i="2" s="1"/>
  <c r="U53" i="2" s="1"/>
  <c r="S54" i="2"/>
  <c r="T54" i="2" s="1"/>
  <c r="U54" i="2" s="1"/>
  <c r="S55" i="2"/>
  <c r="T55" i="2" s="1"/>
  <c r="U55" i="2" s="1"/>
  <c r="S56" i="2"/>
  <c r="T56" i="2" s="1"/>
  <c r="S57" i="2"/>
  <c r="T57" i="2" s="1"/>
  <c r="U57" i="2" s="1"/>
  <c r="S58" i="2"/>
  <c r="T58" i="2" s="1"/>
  <c r="U58" i="2" s="1"/>
  <c r="S59" i="2"/>
  <c r="T59" i="2" s="1"/>
  <c r="U59" i="2" s="1"/>
  <c r="S60" i="2"/>
  <c r="T60" i="2" s="1"/>
  <c r="S61" i="2"/>
  <c r="T61" i="2" s="1"/>
  <c r="U61" i="2" s="1"/>
  <c r="S62" i="2"/>
  <c r="T62" i="2" s="1"/>
  <c r="U62" i="2" s="1"/>
  <c r="S63" i="2"/>
  <c r="T63" i="2" s="1"/>
  <c r="U63" i="2" s="1"/>
  <c r="S64" i="2"/>
  <c r="T64" i="2" s="1"/>
  <c r="S65" i="2"/>
  <c r="T65" i="2" s="1"/>
  <c r="U65" i="2" s="1"/>
  <c r="S66" i="2"/>
  <c r="T66" i="2" s="1"/>
  <c r="U66" i="2" s="1"/>
  <c r="S67" i="2"/>
  <c r="T67" i="2" s="1"/>
  <c r="U67" i="2" s="1"/>
  <c r="S68" i="2"/>
  <c r="T68" i="2" s="1"/>
  <c r="S69" i="2"/>
  <c r="T69" i="2" s="1"/>
  <c r="U69" i="2" s="1"/>
  <c r="S70" i="2"/>
  <c r="T70" i="2" s="1"/>
  <c r="U70" i="2" s="1"/>
  <c r="S71" i="2"/>
  <c r="T71" i="2" s="1"/>
  <c r="U71" i="2" s="1"/>
  <c r="S72" i="2"/>
  <c r="T72" i="2" s="1"/>
  <c r="S73" i="2"/>
  <c r="T73" i="2" s="1"/>
  <c r="U73" i="2" s="1"/>
  <c r="S74" i="2"/>
  <c r="T74" i="2" s="1"/>
  <c r="U74" i="2" s="1"/>
  <c r="S75" i="2"/>
  <c r="T75" i="2" s="1"/>
  <c r="U75" i="2" s="1"/>
  <c r="S76" i="2"/>
  <c r="T76" i="2" s="1"/>
  <c r="S77" i="2"/>
  <c r="T77" i="2" s="1"/>
  <c r="U77" i="2" s="1"/>
  <c r="S78" i="2"/>
  <c r="T78" i="2" s="1"/>
  <c r="U78" i="2" s="1"/>
  <c r="S79" i="2"/>
  <c r="T79" i="2" s="1"/>
  <c r="U79" i="2" s="1"/>
  <c r="S80" i="2"/>
  <c r="T80" i="2" s="1"/>
  <c r="S81" i="2"/>
  <c r="T81" i="2" s="1"/>
  <c r="U81" i="2" s="1"/>
  <c r="S82" i="2"/>
  <c r="T82" i="2" s="1"/>
  <c r="U82" i="2" s="1"/>
  <c r="S83" i="2"/>
  <c r="T83" i="2" s="1"/>
  <c r="U83" i="2" s="1"/>
  <c r="S84" i="2"/>
  <c r="T84" i="2" s="1"/>
  <c r="S85" i="2"/>
  <c r="T85" i="2" s="1"/>
  <c r="U85" i="2" s="1"/>
  <c r="S86" i="2"/>
  <c r="T86" i="2" s="1"/>
  <c r="U86" i="2" s="1"/>
  <c r="S87" i="2"/>
  <c r="T87" i="2" s="1"/>
  <c r="U87" i="2" s="1"/>
  <c r="V99" i="2" s="1"/>
  <c r="S88" i="2"/>
  <c r="T88" i="2" s="1"/>
  <c r="S89" i="2"/>
  <c r="T89" i="2" s="1"/>
  <c r="U89" i="2" s="1"/>
  <c r="S90" i="2"/>
  <c r="T90" i="2" s="1"/>
  <c r="U90" i="2" s="1"/>
  <c r="S91" i="2"/>
  <c r="T91" i="2" s="1"/>
  <c r="U91" i="2" s="1"/>
  <c r="S92" i="2"/>
  <c r="T92" i="2" s="1"/>
  <c r="S93" i="2"/>
  <c r="T93" i="2" s="1"/>
  <c r="U93" i="2" s="1"/>
  <c r="S94" i="2"/>
  <c r="T94" i="2" s="1"/>
  <c r="U94" i="2" s="1"/>
  <c r="S95" i="2"/>
  <c r="T95" i="2" s="1"/>
  <c r="U95" i="2" s="1"/>
  <c r="S96" i="2"/>
  <c r="T96" i="2" s="1"/>
  <c r="S97" i="2"/>
  <c r="T97" i="2" s="1"/>
  <c r="U97" i="2" s="1"/>
  <c r="S98" i="2"/>
  <c r="T98" i="2" s="1"/>
  <c r="U98" i="2" s="1"/>
  <c r="S99" i="2"/>
  <c r="T99" i="2" s="1"/>
  <c r="U99" i="2" s="1"/>
  <c r="S100" i="2"/>
  <c r="T100" i="2" s="1"/>
  <c r="S101" i="2"/>
  <c r="T101" i="2" s="1"/>
  <c r="U101" i="2" s="1"/>
  <c r="S102" i="2"/>
  <c r="T102" i="2" s="1"/>
  <c r="U102" i="2" s="1"/>
  <c r="S103" i="2"/>
  <c r="T103" i="2" s="1"/>
  <c r="U103" i="2" s="1"/>
  <c r="S104" i="2"/>
  <c r="T104" i="2" s="1"/>
  <c r="S105" i="2"/>
  <c r="T105" i="2" s="1"/>
  <c r="U105" i="2" s="1"/>
  <c r="S106" i="2"/>
  <c r="T106" i="2" s="1"/>
  <c r="U106" i="2" s="1"/>
  <c r="S107" i="2"/>
  <c r="T107" i="2" s="1"/>
  <c r="U107" i="2" s="1"/>
  <c r="S108" i="2"/>
  <c r="T108" i="2" s="1"/>
  <c r="S109" i="2"/>
  <c r="T109" i="2" s="1"/>
  <c r="U109" i="2" s="1"/>
  <c r="S110" i="2"/>
  <c r="T110" i="2" s="1"/>
  <c r="S111" i="2"/>
  <c r="T111" i="2" s="1"/>
  <c r="U111" i="2" s="1"/>
  <c r="S112" i="2"/>
  <c r="T112" i="2" s="1"/>
  <c r="S113" i="2"/>
  <c r="T113" i="2" s="1"/>
  <c r="U113" i="2" s="1"/>
  <c r="S114" i="2"/>
  <c r="T114" i="2" s="1"/>
  <c r="S115" i="2"/>
  <c r="T115" i="2" s="1"/>
  <c r="U115" i="2" s="1"/>
  <c r="S116" i="2"/>
  <c r="T116" i="2" s="1"/>
  <c r="S117" i="2"/>
  <c r="T117" i="2" s="1"/>
  <c r="U117" i="2" s="1"/>
  <c r="S118" i="2"/>
  <c r="T118" i="2" s="1"/>
  <c r="U118" i="2" s="1"/>
  <c r="S119" i="2"/>
  <c r="T119" i="2" s="1"/>
  <c r="U119" i="2" s="1"/>
  <c r="S120" i="2"/>
  <c r="T120" i="2" s="1"/>
  <c r="S121" i="2"/>
  <c r="T121" i="2" s="1"/>
  <c r="U121" i="2" s="1"/>
  <c r="S122" i="2"/>
  <c r="T122" i="2" s="1"/>
  <c r="U122" i="2" s="1"/>
  <c r="S123" i="2"/>
  <c r="T123" i="2" s="1"/>
  <c r="U123" i="2" s="1"/>
  <c r="S124" i="2"/>
  <c r="T124" i="2" s="1"/>
  <c r="S125" i="2"/>
  <c r="T125" i="2" s="1"/>
  <c r="U125" i="2" s="1"/>
  <c r="S126" i="2"/>
  <c r="T126" i="2" s="1"/>
  <c r="S127" i="2"/>
  <c r="T127" i="2" s="1"/>
  <c r="U127" i="2" s="1"/>
  <c r="S128" i="2"/>
  <c r="T128" i="2" s="1"/>
  <c r="S129" i="2"/>
  <c r="T129" i="2" s="1"/>
  <c r="U129" i="2" s="1"/>
  <c r="S130" i="2"/>
  <c r="T130" i="2" s="1"/>
  <c r="S131" i="2"/>
  <c r="T131" i="2" s="1"/>
  <c r="U131" i="2" s="1"/>
  <c r="S132" i="2"/>
  <c r="T132" i="2" s="1"/>
  <c r="S133" i="2"/>
  <c r="T133" i="2" s="1"/>
  <c r="U133" i="2" s="1"/>
  <c r="V133" i="2" s="1"/>
  <c r="S134" i="2"/>
  <c r="T134" i="2" s="1"/>
  <c r="U134" i="2" s="1"/>
  <c r="S135" i="2"/>
  <c r="T135" i="2" s="1"/>
  <c r="U135" i="2" s="1"/>
  <c r="S136" i="2"/>
  <c r="T136" i="2" s="1"/>
  <c r="S137" i="2"/>
  <c r="T137" i="2" s="1"/>
  <c r="U137" i="2" s="1"/>
  <c r="S138" i="2"/>
  <c r="T138" i="2" s="1"/>
  <c r="U138" i="2" s="1"/>
  <c r="S139" i="2"/>
  <c r="T139" i="2" s="1"/>
  <c r="U139" i="2" s="1"/>
  <c r="S140" i="2"/>
  <c r="T140" i="2" s="1"/>
  <c r="S141" i="2"/>
  <c r="T141" i="2" s="1"/>
  <c r="U141" i="2" s="1"/>
  <c r="S142" i="2"/>
  <c r="T142" i="2" s="1"/>
  <c r="S143" i="2"/>
  <c r="T143" i="2" s="1"/>
  <c r="U143" i="2" s="1"/>
  <c r="S144" i="2"/>
  <c r="T144" i="2" s="1"/>
  <c r="S145" i="2"/>
  <c r="T145" i="2" s="1"/>
  <c r="U145" i="2" s="1"/>
  <c r="S146" i="2"/>
  <c r="T146" i="2" s="1"/>
  <c r="S147" i="2"/>
  <c r="T147" i="2" s="1"/>
  <c r="U147" i="2" s="1"/>
  <c r="S148" i="2"/>
  <c r="T148" i="2" s="1"/>
  <c r="S149" i="2"/>
  <c r="T149" i="2" s="1"/>
  <c r="U149" i="2" s="1"/>
  <c r="S150" i="2"/>
  <c r="T150" i="2" s="1"/>
  <c r="U150" i="2" s="1"/>
  <c r="S151" i="2"/>
  <c r="T151" i="2" s="1"/>
  <c r="U151" i="2" s="1"/>
  <c r="S152" i="2"/>
  <c r="T152" i="2" s="1"/>
  <c r="S153" i="2"/>
  <c r="T153" i="2" s="1"/>
  <c r="U153" i="2" s="1"/>
  <c r="S154" i="2"/>
  <c r="T154" i="2" s="1"/>
  <c r="U154" i="2" s="1"/>
  <c r="S155" i="2"/>
  <c r="T155" i="2" s="1"/>
  <c r="U155" i="2" s="1"/>
  <c r="S156" i="2"/>
  <c r="T156" i="2" s="1"/>
  <c r="S157" i="2"/>
  <c r="T157" i="2" s="1"/>
  <c r="U157" i="2" s="1"/>
  <c r="S158" i="2"/>
  <c r="T158" i="2" s="1"/>
  <c r="S159" i="2"/>
  <c r="T159" i="2" s="1"/>
  <c r="U159" i="2" s="1"/>
  <c r="S160" i="2"/>
  <c r="T160" i="2" s="1"/>
  <c r="S161" i="2"/>
  <c r="T161" i="2" s="1"/>
  <c r="U161" i="2" s="1"/>
  <c r="S162" i="2"/>
  <c r="T162" i="2" s="1"/>
  <c r="S163" i="2"/>
  <c r="T163" i="2" s="1"/>
  <c r="U163" i="2" s="1"/>
  <c r="V168" i="2" s="1"/>
  <c r="S164" i="2"/>
  <c r="T164" i="2" s="1"/>
  <c r="S165" i="2"/>
  <c r="T165" i="2" s="1"/>
  <c r="U165" i="2" s="1"/>
  <c r="S166" i="2"/>
  <c r="T166" i="2" s="1"/>
  <c r="U166" i="2" s="1"/>
  <c r="S167" i="2"/>
  <c r="T167" i="2" s="1"/>
  <c r="U167" i="2" s="1"/>
  <c r="S168" i="2"/>
  <c r="T168" i="2" s="1"/>
  <c r="S36" i="2"/>
  <c r="T36" i="2" s="1"/>
  <c r="U36" i="2" s="1"/>
  <c r="M59" i="2"/>
  <c r="M63" i="2"/>
  <c r="M67" i="2"/>
  <c r="M71" i="2"/>
  <c r="M74" i="2"/>
  <c r="M75" i="2"/>
  <c r="M79" i="2"/>
  <c r="M84" i="2"/>
  <c r="M86" i="2"/>
  <c r="M87" i="2"/>
  <c r="M90" i="2"/>
  <c r="M91" i="2"/>
  <c r="M95" i="2"/>
  <c r="M99" i="2"/>
  <c r="M100" i="2"/>
  <c r="N101" i="2" s="1"/>
  <c r="M102" i="2"/>
  <c r="M112" i="2"/>
  <c r="M116" i="2"/>
  <c r="M122" i="2"/>
  <c r="M126" i="2"/>
  <c r="M130" i="2"/>
  <c r="M131" i="2"/>
  <c r="N133" i="2" s="1"/>
  <c r="M144" i="2"/>
  <c r="M148" i="2"/>
  <c r="M160" i="2"/>
  <c r="M164" i="2"/>
  <c r="M166" i="2"/>
  <c r="K167" i="2"/>
  <c r="L167" i="2" s="1"/>
  <c r="M167" i="2" s="1"/>
  <c r="K168" i="2"/>
  <c r="L168" i="2" s="1"/>
  <c r="M168" i="2" s="1"/>
  <c r="K166" i="2"/>
  <c r="L166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K165" i="2"/>
  <c r="L165" i="2" s="1"/>
  <c r="M165" i="2" s="1"/>
  <c r="K134" i="2"/>
  <c r="L134" i="2" s="1"/>
  <c r="M134" i="2" s="1"/>
  <c r="K135" i="2"/>
  <c r="L135" i="2" s="1"/>
  <c r="M135" i="2" s="1"/>
  <c r="K136" i="2"/>
  <c r="L136" i="2" s="1"/>
  <c r="M136" i="2" s="1"/>
  <c r="K137" i="2"/>
  <c r="L137" i="2" s="1"/>
  <c r="M137" i="2" s="1"/>
  <c r="K138" i="2"/>
  <c r="L138" i="2" s="1"/>
  <c r="M138" i="2" s="1"/>
  <c r="K139" i="2"/>
  <c r="L139" i="2" s="1"/>
  <c r="M139" i="2" s="1"/>
  <c r="K140" i="2"/>
  <c r="L140" i="2" s="1"/>
  <c r="M140" i="2" s="1"/>
  <c r="K141" i="2"/>
  <c r="L141" i="2" s="1"/>
  <c r="M141" i="2" s="1"/>
  <c r="K142" i="2"/>
  <c r="L142" i="2" s="1"/>
  <c r="M142" i="2" s="1"/>
  <c r="K143" i="2"/>
  <c r="L143" i="2" s="1"/>
  <c r="M143" i="2" s="1"/>
  <c r="K144" i="2"/>
  <c r="L144" i="2" s="1"/>
  <c r="K145" i="2"/>
  <c r="L145" i="2" s="1"/>
  <c r="M145" i="2" s="1"/>
  <c r="K146" i="2"/>
  <c r="L146" i="2" s="1"/>
  <c r="M146" i="2" s="1"/>
  <c r="K147" i="2"/>
  <c r="L147" i="2" s="1"/>
  <c r="M147" i="2" s="1"/>
  <c r="K148" i="2"/>
  <c r="L148" i="2" s="1"/>
  <c r="K149" i="2"/>
  <c r="L149" i="2" s="1"/>
  <c r="M149" i="2" s="1"/>
  <c r="K150" i="2"/>
  <c r="L150" i="2" s="1"/>
  <c r="M150" i="2" s="1"/>
  <c r="K151" i="2"/>
  <c r="L151" i="2" s="1"/>
  <c r="M151" i="2" s="1"/>
  <c r="K152" i="2"/>
  <c r="L152" i="2" s="1"/>
  <c r="M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K131" i="2"/>
  <c r="L131" i="2" s="1"/>
  <c r="K132" i="2"/>
  <c r="L132" i="2" s="1"/>
  <c r="M132" i="2" s="1"/>
  <c r="K133" i="2"/>
  <c r="L133" i="2" s="1"/>
  <c r="M133" i="2" s="1"/>
  <c r="K121" i="2"/>
  <c r="L121" i="2" s="1"/>
  <c r="M121" i="2" s="1"/>
  <c r="K122" i="2"/>
  <c r="L122" i="2" s="1"/>
  <c r="K123" i="2"/>
  <c r="L123" i="2" s="1"/>
  <c r="M123" i="2" s="1"/>
  <c r="K124" i="2"/>
  <c r="L124" i="2" s="1"/>
  <c r="M124" i="2" s="1"/>
  <c r="K125" i="2"/>
  <c r="L125" i="2" s="1"/>
  <c r="M125" i="2" s="1"/>
  <c r="K126" i="2"/>
  <c r="L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K106" i="2"/>
  <c r="L106" i="2" s="1"/>
  <c r="M106" i="2" s="1"/>
  <c r="K107" i="2"/>
  <c r="L107" i="2" s="1"/>
  <c r="M107" i="2" s="1"/>
  <c r="K108" i="2"/>
  <c r="L108" i="2" s="1"/>
  <c r="M108" i="2" s="1"/>
  <c r="K109" i="2"/>
  <c r="L109" i="2" s="1"/>
  <c r="M109" i="2" s="1"/>
  <c r="K110" i="2"/>
  <c r="L110" i="2" s="1"/>
  <c r="M110" i="2" s="1"/>
  <c r="K111" i="2"/>
  <c r="L111" i="2" s="1"/>
  <c r="M111" i="2" s="1"/>
  <c r="K112" i="2"/>
  <c r="L112" i="2" s="1"/>
  <c r="K113" i="2"/>
  <c r="L113" i="2" s="1"/>
  <c r="M113" i="2" s="1"/>
  <c r="K114" i="2"/>
  <c r="L114" i="2" s="1"/>
  <c r="M114" i="2" s="1"/>
  <c r="K115" i="2"/>
  <c r="L115" i="2" s="1"/>
  <c r="M115" i="2" s="1"/>
  <c r="K116" i="2"/>
  <c r="L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K102" i="2"/>
  <c r="L102" i="2" s="1"/>
  <c r="K103" i="2"/>
  <c r="L103" i="2" s="1"/>
  <c r="M103" i="2" s="1"/>
  <c r="K104" i="2"/>
  <c r="L104" i="2" s="1"/>
  <c r="M104" i="2" s="1"/>
  <c r="K105" i="2"/>
  <c r="L105" i="2" s="1"/>
  <c r="M105" i="2" s="1"/>
  <c r="K100" i="2"/>
  <c r="L100" i="2" s="1"/>
  <c r="K101" i="2"/>
  <c r="L101" i="2" s="1"/>
  <c r="M101" i="2" s="1"/>
  <c r="K85" i="2"/>
  <c r="L85" i="2" s="1"/>
  <c r="M85" i="2" s="1"/>
  <c r="K86" i="2"/>
  <c r="L86" i="2" s="1"/>
  <c r="K87" i="2"/>
  <c r="L87" i="2" s="1"/>
  <c r="K88" i="2"/>
  <c r="L88" i="2" s="1"/>
  <c r="M88" i="2" s="1"/>
  <c r="K89" i="2"/>
  <c r="L89" i="2" s="1"/>
  <c r="M89" i="2" s="1"/>
  <c r="K90" i="2"/>
  <c r="L90" i="2" s="1"/>
  <c r="K91" i="2"/>
  <c r="L91" i="2" s="1"/>
  <c r="K92" i="2"/>
  <c r="L92" i="2" s="1"/>
  <c r="M92" i="2" s="1"/>
  <c r="K93" i="2"/>
  <c r="L93" i="2" s="1"/>
  <c r="M93" i="2" s="1"/>
  <c r="K94" i="2"/>
  <c r="L94" i="2" s="1"/>
  <c r="M94" i="2" s="1"/>
  <c r="K95" i="2"/>
  <c r="L95" i="2" s="1"/>
  <c r="K96" i="2"/>
  <c r="L96" i="2" s="1"/>
  <c r="M96" i="2" s="1"/>
  <c r="K97" i="2"/>
  <c r="L97" i="2" s="1"/>
  <c r="M97" i="2" s="1"/>
  <c r="K98" i="2"/>
  <c r="L98" i="2" s="1"/>
  <c r="M98" i="2" s="1"/>
  <c r="K99" i="2"/>
  <c r="L99" i="2" s="1"/>
  <c r="K82" i="2"/>
  <c r="L82" i="2" s="1"/>
  <c r="M82" i="2" s="1"/>
  <c r="K83" i="2"/>
  <c r="L83" i="2" s="1"/>
  <c r="M83" i="2" s="1"/>
  <c r="K84" i="2"/>
  <c r="L84" i="2" s="1"/>
  <c r="K59" i="2"/>
  <c r="L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K72" i="2"/>
  <c r="L72" i="2" s="1"/>
  <c r="M72" i="2" s="1"/>
  <c r="K73" i="2"/>
  <c r="L73" i="2" s="1"/>
  <c r="M73" i="2" s="1"/>
  <c r="K74" i="2"/>
  <c r="L74" i="2" s="1"/>
  <c r="K75" i="2"/>
  <c r="L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K80" i="2"/>
  <c r="L80" i="2" s="1"/>
  <c r="M80" i="2" s="1"/>
  <c r="K81" i="2"/>
  <c r="L81" i="2" s="1"/>
  <c r="M81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V162" i="2" l="1"/>
  <c r="V112" i="2"/>
  <c r="V132" i="2"/>
  <c r="V84" i="2"/>
  <c r="N166" i="2"/>
  <c r="N168" i="2"/>
  <c r="N120" i="2"/>
  <c r="N99" i="2"/>
  <c r="N105" i="2"/>
  <c r="N84" i="2"/>
  <c r="V105" i="2"/>
  <c r="N130" i="2"/>
  <c r="V58" i="2"/>
  <c r="N58" i="2"/>
  <c r="O168" i="2" s="1"/>
  <c r="V69" i="3"/>
  <c r="V75" i="3"/>
  <c r="W75" i="3" s="1"/>
  <c r="V53" i="3"/>
  <c r="W59" i="3" s="1"/>
  <c r="T12" i="3"/>
  <c r="S12" i="3"/>
  <c r="C12" i="3"/>
  <c r="B12" i="3"/>
  <c r="T11" i="3"/>
  <c r="S11" i="3"/>
  <c r="C11" i="3"/>
  <c r="B11" i="3"/>
  <c r="T10" i="3"/>
  <c r="S10" i="3"/>
  <c r="C10" i="3"/>
  <c r="B10" i="3"/>
  <c r="T9" i="3"/>
  <c r="S9" i="3"/>
  <c r="C9" i="3"/>
  <c r="B9" i="3"/>
  <c r="T8" i="3"/>
  <c r="S8" i="3"/>
  <c r="C8" i="3"/>
  <c r="B8" i="3"/>
  <c r="T7" i="3"/>
  <c r="S7" i="3"/>
  <c r="C7" i="3"/>
  <c r="B7" i="3"/>
  <c r="T6" i="3"/>
  <c r="S6" i="3"/>
  <c r="C6" i="3"/>
  <c r="B6" i="3"/>
  <c r="T5" i="3"/>
  <c r="S5" i="3"/>
  <c r="C5" i="3"/>
  <c r="B5" i="3"/>
  <c r="T4" i="3"/>
  <c r="S4" i="3"/>
  <c r="C4" i="3"/>
  <c r="B4" i="3"/>
  <c r="T3" i="3"/>
  <c r="S3" i="3"/>
  <c r="C3" i="3"/>
  <c r="B3" i="3"/>
  <c r="T2" i="3"/>
  <c r="S2" i="3"/>
  <c r="C2" i="3"/>
  <c r="B2" i="3"/>
  <c r="T1" i="3"/>
  <c r="S1" i="3"/>
  <c r="C1" i="3"/>
  <c r="B1" i="3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2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C3" i="1"/>
  <c r="B3" i="1" s="1"/>
  <c r="C4" i="1"/>
  <c r="B4" i="1" s="1"/>
  <c r="C5" i="1"/>
  <c r="B5" i="1" s="1"/>
  <c r="C6" i="1"/>
  <c r="C7" i="1"/>
  <c r="B7" i="1" s="1"/>
  <c r="C8" i="1"/>
  <c r="B8" i="1" s="1"/>
  <c r="C9" i="1"/>
  <c r="B9" i="1" s="1"/>
  <c r="C10" i="1"/>
  <c r="C11" i="1"/>
  <c r="B11" i="1" s="1"/>
  <c r="C12" i="1"/>
  <c r="B12" i="1" s="1"/>
  <c r="C13" i="1"/>
  <c r="B13" i="1" s="1"/>
  <c r="C14" i="1"/>
  <c r="C15" i="1"/>
  <c r="B15" i="1" s="1"/>
  <c r="C16" i="1"/>
  <c r="B16" i="1" s="1"/>
  <c r="C17" i="1"/>
  <c r="B17" i="1" s="1"/>
  <c r="C18" i="1"/>
  <c r="C19" i="1"/>
  <c r="B19" i="1" s="1"/>
  <c r="C20" i="1"/>
  <c r="B20" i="1" s="1"/>
  <c r="C21" i="1"/>
  <c r="B21" i="1" s="1"/>
  <c r="C22" i="1"/>
  <c r="C23" i="1"/>
  <c r="B23" i="1" s="1"/>
  <c r="C24" i="1"/>
  <c r="B24" i="1" s="1"/>
  <c r="C25" i="1"/>
  <c r="B25" i="1" s="1"/>
  <c r="C26" i="1"/>
  <c r="C27" i="1"/>
  <c r="B27" i="1" s="1"/>
  <c r="C28" i="1"/>
  <c r="B28" i="1" s="1"/>
  <c r="C29" i="1"/>
  <c r="B29" i="1" s="1"/>
  <c r="C30" i="1"/>
  <c r="C31" i="1"/>
  <c r="B31" i="1" s="1"/>
  <c r="C32" i="1"/>
  <c r="B32" i="1" s="1"/>
  <c r="C33" i="1"/>
  <c r="B33" i="1" s="1"/>
  <c r="C34" i="1"/>
  <c r="C35" i="1"/>
  <c r="B35" i="1" s="1"/>
  <c r="C36" i="1"/>
  <c r="B36" i="1" s="1"/>
  <c r="C37" i="1"/>
  <c r="B37" i="1" s="1"/>
  <c r="C38" i="1"/>
  <c r="C39" i="1"/>
  <c r="B39" i="1" s="1"/>
  <c r="C40" i="1"/>
  <c r="B40" i="1" s="1"/>
  <c r="C41" i="1"/>
  <c r="B41" i="1" s="1"/>
  <c r="C42" i="1"/>
  <c r="C43" i="1"/>
  <c r="B43" i="1" s="1"/>
  <c r="C44" i="1"/>
  <c r="B44" i="1" s="1"/>
  <c r="C45" i="1"/>
  <c r="B45" i="1" s="1"/>
  <c r="C46" i="1"/>
  <c r="C47" i="1"/>
  <c r="B47" i="1" s="1"/>
  <c r="C48" i="1"/>
  <c r="B48" i="1" s="1"/>
  <c r="C49" i="1"/>
  <c r="B49" i="1" s="1"/>
  <c r="C50" i="1"/>
  <c r="C51" i="1"/>
  <c r="B51" i="1" s="1"/>
  <c r="C52" i="1"/>
  <c r="B52" i="1" s="1"/>
  <c r="C53" i="1"/>
  <c r="B53" i="1" s="1"/>
  <c r="C54" i="1"/>
  <c r="C55" i="1"/>
  <c r="B55" i="1" s="1"/>
  <c r="C56" i="1"/>
  <c r="B56" i="1" s="1"/>
  <c r="C57" i="1"/>
  <c r="B57" i="1" s="1"/>
  <c r="C58" i="1"/>
  <c r="C59" i="1"/>
  <c r="B59" i="1" s="1"/>
  <c r="C60" i="1"/>
  <c r="B60" i="1" s="1"/>
  <c r="C61" i="1"/>
  <c r="B61" i="1" s="1"/>
  <c r="C62" i="1"/>
  <c r="C63" i="1"/>
  <c r="B63" i="1" s="1"/>
  <c r="C64" i="1"/>
  <c r="B64" i="1" s="1"/>
  <c r="C65" i="1"/>
  <c r="B65" i="1" s="1"/>
  <c r="C66" i="1"/>
  <c r="C67" i="1"/>
  <c r="B67" i="1" s="1"/>
  <c r="C68" i="1"/>
  <c r="B68" i="1" s="1"/>
  <c r="C69" i="1"/>
  <c r="B69" i="1" s="1"/>
  <c r="C70" i="1"/>
  <c r="C71" i="1"/>
  <c r="B71" i="1" s="1"/>
  <c r="C72" i="1"/>
  <c r="B72" i="1" s="1"/>
  <c r="C73" i="1"/>
  <c r="B73" i="1" s="1"/>
  <c r="C74" i="1"/>
  <c r="C75" i="1"/>
  <c r="B75" i="1" s="1"/>
  <c r="C76" i="1"/>
  <c r="B76" i="1" s="1"/>
  <c r="C77" i="1"/>
  <c r="B77" i="1" s="1"/>
  <c r="C78" i="1"/>
  <c r="C79" i="1"/>
  <c r="B79" i="1" s="1"/>
  <c r="C80" i="1"/>
  <c r="B80" i="1" s="1"/>
  <c r="C81" i="1"/>
  <c r="B81" i="1" s="1"/>
  <c r="C82" i="1"/>
  <c r="C83" i="1"/>
  <c r="B83" i="1" s="1"/>
  <c r="C84" i="1"/>
  <c r="B84" i="1" s="1"/>
  <c r="C85" i="1"/>
  <c r="B85" i="1" s="1"/>
  <c r="C86" i="1"/>
  <c r="C87" i="1"/>
  <c r="B87" i="1" s="1"/>
  <c r="C88" i="1"/>
  <c r="B88" i="1" s="1"/>
  <c r="C89" i="1"/>
  <c r="B89" i="1" s="1"/>
  <c r="C90" i="1"/>
  <c r="C91" i="1"/>
  <c r="B91" i="1" s="1"/>
  <c r="C92" i="1"/>
  <c r="B92" i="1" s="1"/>
  <c r="C93" i="1"/>
  <c r="B93" i="1" s="1"/>
  <c r="C94" i="1"/>
  <c r="C95" i="1"/>
  <c r="B95" i="1" s="1"/>
  <c r="C96" i="1"/>
  <c r="B96" i="1" s="1"/>
  <c r="C97" i="1"/>
  <c r="B97" i="1" s="1"/>
  <c r="C98" i="1"/>
  <c r="C99" i="1"/>
  <c r="B99" i="1" s="1"/>
  <c r="C100" i="1"/>
  <c r="B100" i="1" s="1"/>
  <c r="C101" i="1"/>
  <c r="B101" i="1" s="1"/>
  <c r="C102" i="1"/>
  <c r="C103" i="1"/>
  <c r="B103" i="1" s="1"/>
  <c r="C104" i="1"/>
  <c r="B104" i="1" s="1"/>
  <c r="C105" i="1"/>
  <c r="B105" i="1" s="1"/>
  <c r="C106" i="1"/>
  <c r="C107" i="1"/>
  <c r="B107" i="1" s="1"/>
  <c r="C108" i="1"/>
  <c r="B108" i="1" s="1"/>
  <c r="C109" i="1"/>
  <c r="B109" i="1" s="1"/>
  <c r="C110" i="1"/>
  <c r="C111" i="1"/>
  <c r="B111" i="1" s="1"/>
  <c r="C112" i="1"/>
  <c r="B112" i="1" s="1"/>
  <c r="C113" i="1"/>
  <c r="B113" i="1" s="1"/>
  <c r="C114" i="1"/>
  <c r="C115" i="1"/>
  <c r="B115" i="1" s="1"/>
  <c r="C116" i="1"/>
  <c r="B116" i="1" s="1"/>
  <c r="C117" i="1"/>
  <c r="B117" i="1" s="1"/>
  <c r="C118" i="1"/>
  <c r="C119" i="1"/>
  <c r="B119" i="1" s="1"/>
  <c r="C120" i="1"/>
  <c r="B120" i="1" s="1"/>
  <c r="C121" i="1"/>
  <c r="B121" i="1" s="1"/>
  <c r="C122" i="1"/>
  <c r="C123" i="1"/>
  <c r="B123" i="1" s="1"/>
  <c r="C124" i="1"/>
  <c r="B124" i="1" s="1"/>
  <c r="C125" i="1"/>
  <c r="B125" i="1" s="1"/>
  <c r="C126" i="1"/>
  <c r="C127" i="1"/>
  <c r="B127" i="1" s="1"/>
  <c r="C128" i="1"/>
  <c r="B128" i="1" s="1"/>
  <c r="C129" i="1"/>
  <c r="B129" i="1" s="1"/>
  <c r="C130" i="1"/>
  <c r="C131" i="1"/>
  <c r="B131" i="1" s="1"/>
  <c r="C132" i="1"/>
  <c r="B132" i="1" s="1"/>
  <c r="C133" i="1"/>
  <c r="B133" i="1" s="1"/>
  <c r="C134" i="1"/>
  <c r="C2" i="1"/>
  <c r="B2" i="1" s="1"/>
  <c r="W168" i="2" l="1"/>
</calcChain>
</file>

<file path=xl/connections.xml><?xml version="1.0" encoding="utf-8"?>
<connections xmlns="http://schemas.openxmlformats.org/spreadsheetml/2006/main">
  <connection id="1" name="phpBB" type="6" refreshedVersion="5" background="1" saveData="1">
    <textPr codePage="437" sourceFile="E:\My Documents\workspace\PhaseAnalysisFromTransitionStats\output\phpBB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phpBB.csv" type="6" refreshedVersion="0" background="1" saveData="1">
    <textPr fileType="mac" sourceFile="KINGSTON:PhaseAnalysisFromTransitionStats:input:phpBB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hpBBassessment2" type="6" refreshedVersion="5" background="1" saveData="1">
    <textPr codePage="437" sourceFile="E:\My Documents\workspace\PhaseAnalysisFromTransitionStats\output\phpBB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<sst xmlns="http://schemas.openxmlformats.org/spreadsheetml/2006/main" count="763" uniqueCount="247">
  <si>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</si>
  <si>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</si>
  <si>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</si>
  <si>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</si>
  <si>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</si>
  <si>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</si>
  <si>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</si>
  <si>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</si>
  <si>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</si>
  <si>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</si>
  <si>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</si>
  <si>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</si>
  <si>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</si>
  <si>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</si>
  <si>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</si>
  <si>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</si>
  <si>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1158386826.sql</t>
  </si>
  <si>
    <t>1158530548.sql</t>
  </si>
  <si>
    <t>1159015188.sql</t>
  </si>
  <si>
    <t>1159692512.sql</t>
  </si>
  <si>
    <t>1159900559.sql</t>
  </si>
  <si>
    <t>1160444819.sql</t>
  </si>
  <si>
    <t>1160596587.sql</t>
  </si>
  <si>
    <t>1160777418.sql</t>
  </si>
  <si>
    <t>1163166592.sql</t>
  </si>
  <si>
    <t>1164380366.sql</t>
  </si>
  <si>
    <t>1164484856.sql</t>
  </si>
  <si>
    <t>1165167419.sql</t>
  </si>
  <si>
    <t>1165772685.sql</t>
  </si>
  <si>
    <t>1166896248.sql</t>
  </si>
  <si>
    <t>1167177999.sql</t>
  </si>
  <si>
    <t>1168351844.sql</t>
  </si>
  <si>
    <t>1169059309.sql</t>
  </si>
  <si>
    <t>1169114439.sql</t>
  </si>
  <si>
    <t>1172174285.sql</t>
  </si>
  <si>
    <t>1172437394.sql</t>
  </si>
  <si>
    <t>1173024317.sql</t>
  </si>
  <si>
    <t>1173823255.sql</t>
  </si>
  <si>
    <t>1174098728.sql</t>
  </si>
  <si>
    <t>1174219551.sql</t>
  </si>
  <si>
    <t>1176054036.sql</t>
  </si>
  <si>
    <t>1176095400.sql</t>
  </si>
  <si>
    <t>1177880206.sql</t>
  </si>
  <si>
    <t>1178340823.sql</t>
  </si>
  <si>
    <t>1178543999.sql</t>
  </si>
  <si>
    <t>1179963424.sql</t>
  </si>
  <si>
    <t>1180095724.sql</t>
  </si>
  <si>
    <t>1180119664.sql</t>
  </si>
  <si>
    <t>1183439579.sql</t>
  </si>
  <si>
    <t>1184261208.sql</t>
  </si>
  <si>
    <t>1185623222.sql</t>
  </si>
  <si>
    <t>1185913659.sql</t>
  </si>
  <si>
    <t>1191423954.sql</t>
  </si>
  <si>
    <t>1191472959.sql</t>
  </si>
  <si>
    <t>1191669642.sql</t>
  </si>
  <si>
    <t>1192363952.sql</t>
  </si>
  <si>
    <t>1192376804.sql</t>
  </si>
  <si>
    <t>1196867901.sql</t>
  </si>
  <si>
    <t>1202079310.sql</t>
  </si>
  <si>
    <t>1206189077.sql</t>
  </si>
  <si>
    <t>1214064253.sql</t>
  </si>
  <si>
    <t>1217334967.sql</t>
  </si>
  <si>
    <t>1217427783.sql</t>
  </si>
  <si>
    <t>1222175013.sql</t>
  </si>
  <si>
    <t>1227729515.sql</t>
  </si>
  <si>
    <t>1227793464.sql</t>
  </si>
  <si>
    <t>1237555339.sql</t>
  </si>
  <si>
    <t>1244464586.sql</t>
  </si>
  <si>
    <t>1245405110.sql</t>
  </si>
  <si>
    <t>1245744594.sql</t>
  </si>
  <si>
    <t>1246091800.sql</t>
  </si>
  <si>
    <t>1248209951.sql</t>
  </si>
  <si>
    <t>1249314416.sql</t>
  </si>
  <si>
    <t>1249486126.sql</t>
  </si>
  <si>
    <t>1250089247.sql</t>
  </si>
  <si>
    <t>1252079050.sql</t>
  </si>
  <si>
    <t>1252085233.sql</t>
  </si>
  <si>
    <t>1254680099.sql</t>
  </si>
  <si>
    <t>1264444924.sql</t>
  </si>
  <si>
    <t>1264720525.sql</t>
  </si>
  <si>
    <t>1267655529.sql</t>
  </si>
  <si>
    <t>1278541391.sql</t>
  </si>
  <si>
    <t>1287500783.sql</t>
  </si>
  <si>
    <t>1294765945.sql</t>
  </si>
  <si>
    <t>1297281817.sql</t>
  </si>
  <si>
    <t>1298516622.sql</t>
  </si>
  <si>
    <t>1299016620.sql</t>
  </si>
  <si>
    <t>1307589206.sql</t>
  </si>
  <si>
    <t>1307700179.sql</t>
  </si>
  <si>
    <t>1307814124.sql</t>
  </si>
  <si>
    <t>1307922738.sql</t>
  </si>
  <si>
    <t>1307924435.sql</t>
  </si>
  <si>
    <t>1309673740.sql</t>
  </si>
  <si>
    <t>1309820842.sql</t>
  </si>
  <si>
    <t>1310745473.sql</t>
  </si>
  <si>
    <t>1313910416.sql</t>
  </si>
  <si>
    <t>1314652660.sql</t>
  </si>
  <si>
    <t>1315065330.sql</t>
  </si>
  <si>
    <t>1316545707.sql</t>
  </si>
  <si>
    <t>1318556462.sql</t>
  </si>
  <si>
    <t>1318559368.sql</t>
  </si>
  <si>
    <t>1318559960.sql</t>
  </si>
  <si>
    <t>1321640046.sql</t>
  </si>
  <si>
    <t>1328302464.sql</t>
  </si>
  <si>
    <t>1329343412.sql</t>
  </si>
  <si>
    <t>1331759898.sql</t>
  </si>
  <si>
    <t>1332619774.sql</t>
  </si>
  <si>
    <t>1333049887.sql</t>
  </si>
  <si>
    <t>1333578516.sql</t>
  </si>
  <si>
    <t>1333894266.sql</t>
  </si>
  <si>
    <t>1335433057.sql</t>
  </si>
  <si>
    <t>1338826175.sql</t>
  </si>
  <si>
    <t>1342543690.sql</t>
  </si>
  <si>
    <t>1342823868.sql</t>
  </si>
  <si>
    <t>1343051454.sql</t>
  </si>
  <si>
    <t>1349401699.sql</t>
  </si>
  <si>
    <t>1350188670.sql</t>
  </si>
  <si>
    <t>1350784458.sql</t>
  </si>
  <si>
    <t>1351552160.sql</t>
  </si>
  <si>
    <t>1352237013.sql</t>
  </si>
  <si>
    <t>1352566724.sql</t>
  </si>
  <si>
    <t>1352728648.sql</t>
  </si>
  <si>
    <t>1352802565.sql</t>
  </si>
  <si>
    <t>1352820242.sql</t>
  </si>
  <si>
    <t>1354282578.sql</t>
  </si>
  <si>
    <t>1354484838.sql</t>
  </si>
  <si>
    <t>1354997545.sql</t>
  </si>
  <si>
    <t>1355620706.sql</t>
  </si>
  <si>
    <t>1355626948.sql</t>
  </si>
  <si>
    <t>1355627306.sql</t>
  </si>
  <si>
    <t>1355627825.sql</t>
  </si>
  <si>
    <t>1357704554.sql</t>
  </si>
  <si>
    <t>1357852191.sql</t>
  </si>
  <si>
    <t>1357861263.sql</t>
  </si>
  <si>
    <t>1357910825.sql</t>
  </si>
  <si>
    <t>1358271099.sql</t>
  </si>
  <si>
    <t>1358297651.sql</t>
  </si>
  <si>
    <t>1359648882.sql</t>
  </si>
  <si>
    <t>1359937804.sql</t>
  </si>
  <si>
    <t>1360171513.sql</t>
  </si>
  <si>
    <t>1360192079.sql</t>
  </si>
  <si>
    <t>1360640235.sql</t>
  </si>
  <si>
    <t>1361822614.sql</t>
  </si>
  <si>
    <t>1362352935.sql</t>
  </si>
  <si>
    <t>1362425153.sql</t>
  </si>
  <si>
    <t>1362425622.sql</t>
  </si>
  <si>
    <t>1362446529.sql</t>
  </si>
  <si>
    <t>1362519581.sql</t>
  </si>
  <si>
    <t>1367207585.sql</t>
  </si>
  <si>
    <t>1367288527.sql</t>
  </si>
  <si>
    <t>SUM(CHANGE)</t>
  </si>
  <si>
    <t>DISTANCE</t>
  </si>
  <si>
    <t>0.5 TimeDistance 0.5 ChangeDistance
Preproccessed</t>
  </si>
  <si>
    <t>Preproccessed Zero TimeDistance</t>
  </si>
  <si>
    <t>Preproccessed Zero ChangeDistance</t>
  </si>
  <si>
    <t>0.5 TimeDistance 0.5 ChangeDistance 
Without Preproccessing</t>
  </si>
  <si>
    <t>Preproccessed Time</t>
  </si>
  <si>
    <t>Preproccessed Changes</t>
  </si>
  <si>
    <t>Zero ChangeDistance without
 Preproccessing</t>
  </si>
  <si>
    <t>Zero TimeDistance without 
Preproccessing</t>
  </si>
  <si>
    <t>Preprocessing with normal Weights</t>
  </si>
  <si>
    <t>No preprocessing with normal weights</t>
  </si>
  <si>
    <t>Preprocessing with Zero TimeDistance</t>
  </si>
  <si>
    <t>No preprocessing with Zero TimeDistance</t>
  </si>
  <si>
    <t>Preprocessing with Zero ChangeDistance</t>
  </si>
  <si>
    <t>No preprocessing with Zero ChangeDistance</t>
  </si>
  <si>
    <t>Preprocessing only time and normal weights</t>
  </si>
  <si>
    <t>Preprocessing only changes and normal weights</t>
  </si>
  <si>
    <t>3 Phases</t>
  </si>
  <si>
    <t>2 Phases</t>
  </si>
  <si>
    <t>Pre-Pro Evaluation</t>
  </si>
  <si>
    <t>Evaluation</t>
  </si>
  <si>
    <t>μi</t>
  </si>
  <si>
    <t>ej</t>
  </si>
  <si>
    <t>Sum</t>
  </si>
  <si>
    <t xml:space="preserve">Sum(Sum) </t>
  </si>
  <si>
    <t>0-22</t>
  </si>
  <si>
    <t>23-48</t>
  </si>
  <si>
    <t>49-63</t>
  </si>
  <si>
    <t>64-65</t>
  </si>
  <si>
    <t>66-69</t>
  </si>
  <si>
    <t>70-84</t>
  </si>
  <si>
    <t>85-94</t>
  </si>
  <si>
    <t>95-97</t>
  </si>
  <si>
    <t>98-130</t>
  </si>
  <si>
    <t>131-132</t>
  </si>
  <si>
    <t>No Pre-Pro Evaluation</t>
  </si>
  <si>
    <t>70-76</t>
  </si>
  <si>
    <t>77-96</t>
  </si>
  <si>
    <t>97-97</t>
  </si>
  <si>
    <t>98-126</t>
  </si>
  <si>
    <t>127-132</t>
  </si>
  <si>
    <t>Both Evaluation 2 Phases</t>
  </si>
  <si>
    <t>0-5</t>
  </si>
  <si>
    <t>6-11</t>
  </si>
  <si>
    <t>Both Evaluation 3 Phases</t>
  </si>
  <si>
    <t>6-7</t>
  </si>
  <si>
    <t>8-11</t>
  </si>
  <si>
    <t>Assessment 1 (2 Phases)</t>
  </si>
  <si>
    <t>Assessment 1 (3 Phases)</t>
  </si>
  <si>
    <t>Assesment 2 (3 Phases)</t>
  </si>
  <si>
    <t>No Preprocessing with normal weights</t>
  </si>
  <si>
    <t>Phases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</si>
  <si>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</si>
  <si>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</si>
  <si>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1-2</t>
  </si>
  <si>
    <t>2-3</t>
  </si>
  <si>
    <t>Assesment 2 (2 Phases)</t>
  </si>
  <si>
    <t>Assessment 1</t>
  </si>
  <si>
    <t>Assesment 2</t>
  </si>
  <si>
    <t>3-4</t>
  </si>
  <si>
    <t>4-5</t>
  </si>
  <si>
    <t>5-6</t>
  </si>
  <si>
    <t>7-8</t>
  </si>
  <si>
    <t>8-9</t>
  </si>
  <si>
    <t>9-10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</si>
  <si>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</si>
  <si>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</si>
  <si>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</si>
  <si>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</si>
  <si>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</si>
  <si>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</si>
  <si>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</si>
  <si>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</si>
  <si>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</si>
  <si>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</si>
  <si>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</si>
  <si>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</si>
  <si>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</si>
  <si>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</si>
  <si>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</si>
  <si>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</si>
  <si>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</si>
  <si>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</si>
  <si>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phpBB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</si>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</sst>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5" fillId="3" borderId="0" xfId="6"/>
    <xf numFmtId="0" fontId="2" fillId="2" borderId="0" xfId="1"/>
    <xf numFmtId="0" fontId="0" fillId="0" borderId="0" xfId="0"/>
    <xf numFmtId="0" fontId="7" fillId="5" borderId="1" xfId="8"/>
    <xf numFmtId="0" fontId="0" fillId="0" borderId="0" xfId="0"/>
    <xf numFmtId="0" fontId="8" fillId="0" borderId="0" xfId="0" applyFont="1" applyAlignment="1">
      <alignment horizontal="center" vertical="center"/>
    </xf>
    <xf numFmtId="0" fontId="10" fillId="0" borderId="0" xfId="0" applyFont="1"/>
    <xf numFmtId="49" fontId="0" fillId="0" borderId="0" xfId="0" applyNumberFormat="1"/>
    <xf numFmtId="0" fontId="9" fillId="4" borderId="0" xfId="7" applyFont="1" applyAlignment="1">
      <alignment horizontal="center" vertical="center"/>
    </xf>
    <xf numFmtId="0" fontId="6" fillId="4" borderId="0" xfId="7" applyAlignment="1">
      <alignment horizontal="center" vertical="center"/>
    </xf>
    <xf numFmtId="0" fontId="2" fillId="2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6" fillId="4" borderId="0" xfId="7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/>
  </cellXfs>
  <cellStyles count="9">
    <cellStyle name="Bad" xfId="7" builtinId="27"/>
    <cellStyle name="Calculation" xfId="8" builtinId="22"/>
    <cellStyle name="Followed Hyperlink" xfId="3" builtinId="9" hidden="1"/>
    <cellStyle name="Followed Hyperlink" xfId="5" builtinId="9" hidden="1"/>
    <cellStyle name="Good" xfId="6" builtinId="26"/>
    <cellStyle name="Hyperlink" xfId="2" builtinId="8" hidden="1"/>
    <cellStyle name="Hyperlink" xfId="4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phpBB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Sheet1!$B$2:$B$134</c:f>
              <c:strCache>
                <c:ptCount val="133"/>
                <c:pt idx="0">
                  <c:v>1@2006/9/17</c:v>
                </c:pt>
                <c:pt idx="1">
                  <c:v>2@2006/9/23</c:v>
                </c:pt>
                <c:pt idx="2">
                  <c:v>3@2006/10/1</c:v>
                </c:pt>
                <c:pt idx="3">
                  <c:v>4@2006/10/3</c:v>
                </c:pt>
                <c:pt idx="4">
                  <c:v>5@2006/10/10</c:v>
                </c:pt>
                <c:pt idx="5">
                  <c:v>6@2006/10/11</c:v>
                </c:pt>
                <c:pt idx="6">
                  <c:v>7@2006/10/13</c:v>
                </c:pt>
                <c:pt idx="7">
                  <c:v>8@2006/11/10</c:v>
                </c:pt>
                <c:pt idx="8">
                  <c:v>9@2006/11/24</c:v>
                </c:pt>
                <c:pt idx="9">
                  <c:v>10@2006/11/25</c:v>
                </c:pt>
                <c:pt idx="10">
                  <c:v>11@2006/12/3</c:v>
                </c:pt>
                <c:pt idx="11">
                  <c:v>12@2006/12/10</c:v>
                </c:pt>
                <c:pt idx="12">
                  <c:v>13@2006/12/23</c:v>
                </c:pt>
                <c:pt idx="13">
                  <c:v>14@2006/12/27</c:v>
                </c:pt>
                <c:pt idx="14">
                  <c:v>15@2007/1/9</c:v>
                </c:pt>
                <c:pt idx="15">
                  <c:v>16@2007/1/17</c:v>
                </c:pt>
                <c:pt idx="16">
                  <c:v>17@2007/1/18</c:v>
                </c:pt>
                <c:pt idx="17">
                  <c:v>18@2007/2/22</c:v>
                </c:pt>
                <c:pt idx="18">
                  <c:v>19@2007/2/25</c:v>
                </c:pt>
                <c:pt idx="19">
                  <c:v>20@2007/3/4</c:v>
                </c:pt>
                <c:pt idx="20">
                  <c:v>21@2007/3/13</c:v>
                </c:pt>
                <c:pt idx="21">
                  <c:v>22@2007/3/17</c:v>
                </c:pt>
                <c:pt idx="22">
                  <c:v>23@2007/3/18</c:v>
                </c:pt>
                <c:pt idx="23">
                  <c:v>24@2007/4/8</c:v>
                </c:pt>
                <c:pt idx="24">
                  <c:v>25@2007/4/9</c:v>
                </c:pt>
                <c:pt idx="25">
                  <c:v>26@2007/4/29</c:v>
                </c:pt>
                <c:pt idx="26">
                  <c:v>27@2007/5/5</c:v>
                </c:pt>
                <c:pt idx="27">
                  <c:v>28@2007/5/7</c:v>
                </c:pt>
                <c:pt idx="28">
                  <c:v>29@2007/5/23</c:v>
                </c:pt>
                <c:pt idx="29">
                  <c:v>30@2007/5/25</c:v>
                </c:pt>
                <c:pt idx="30">
                  <c:v>31@2007/5/25</c:v>
                </c:pt>
                <c:pt idx="31">
                  <c:v>32@2007/7/3</c:v>
                </c:pt>
                <c:pt idx="32">
                  <c:v>33@2007/7/12</c:v>
                </c:pt>
                <c:pt idx="33">
                  <c:v>34@2007/7/28</c:v>
                </c:pt>
                <c:pt idx="34">
                  <c:v>35@2007/7/31</c:v>
                </c:pt>
                <c:pt idx="35">
                  <c:v>36@2007/10/3</c:v>
                </c:pt>
                <c:pt idx="36">
                  <c:v>37@2007/10/4</c:v>
                </c:pt>
                <c:pt idx="37">
                  <c:v>38@2007/10/6</c:v>
                </c:pt>
                <c:pt idx="38">
                  <c:v>39@2007/10/14</c:v>
                </c:pt>
                <c:pt idx="39">
                  <c:v>40@2007/10/14</c:v>
                </c:pt>
                <c:pt idx="40">
                  <c:v>41@2007/12/5</c:v>
                </c:pt>
                <c:pt idx="41">
                  <c:v>42@2008/2/3</c:v>
                </c:pt>
                <c:pt idx="42">
                  <c:v>43@2008/3/22</c:v>
                </c:pt>
                <c:pt idx="43">
                  <c:v>44@2008/6/21</c:v>
                </c:pt>
                <c:pt idx="44">
                  <c:v>45@2008/7/29</c:v>
                </c:pt>
                <c:pt idx="45">
                  <c:v>46@2008/7/30</c:v>
                </c:pt>
                <c:pt idx="46">
                  <c:v>47@2008/9/23</c:v>
                </c:pt>
                <c:pt idx="47">
                  <c:v>48@2008/11/26</c:v>
                </c:pt>
                <c:pt idx="48">
                  <c:v>49@2008/11/27</c:v>
                </c:pt>
                <c:pt idx="49">
                  <c:v>50@2009/3/20</c:v>
                </c:pt>
                <c:pt idx="50">
                  <c:v>51@2009/6/8</c:v>
                </c:pt>
                <c:pt idx="51">
                  <c:v>52@2009/6/19</c:v>
                </c:pt>
                <c:pt idx="52">
                  <c:v>53@2009/6/23</c:v>
                </c:pt>
                <c:pt idx="53">
                  <c:v>54@2009/6/27</c:v>
                </c:pt>
                <c:pt idx="54">
                  <c:v>55@2009/7/21</c:v>
                </c:pt>
                <c:pt idx="55">
                  <c:v>56@2009/8/3</c:v>
                </c:pt>
                <c:pt idx="56">
                  <c:v>57@2009/8/5</c:v>
                </c:pt>
                <c:pt idx="57">
                  <c:v>58@2009/8/12</c:v>
                </c:pt>
                <c:pt idx="58">
                  <c:v>59@2009/9/4</c:v>
                </c:pt>
                <c:pt idx="59">
                  <c:v>60@2009/9/4</c:v>
                </c:pt>
                <c:pt idx="60">
                  <c:v>61@2009/10/4</c:v>
                </c:pt>
                <c:pt idx="61">
                  <c:v>62@2010/1/25</c:v>
                </c:pt>
                <c:pt idx="62">
                  <c:v>63@2010/1/28</c:v>
                </c:pt>
                <c:pt idx="63">
                  <c:v>64@2010/3/3</c:v>
                </c:pt>
                <c:pt idx="64">
                  <c:v>65@2010/7/7</c:v>
                </c:pt>
                <c:pt idx="65">
                  <c:v>66@2010/10/19</c:v>
                </c:pt>
                <c:pt idx="66">
                  <c:v>67@2011/1/11</c:v>
                </c:pt>
                <c:pt idx="67">
                  <c:v>68@2011/2/9</c:v>
                </c:pt>
                <c:pt idx="68">
                  <c:v>69@2011/2/24</c:v>
                </c:pt>
                <c:pt idx="69">
                  <c:v>70@2011/3/1</c:v>
                </c:pt>
                <c:pt idx="70">
                  <c:v>71@2011/6/9</c:v>
                </c:pt>
                <c:pt idx="71">
                  <c:v>72@2011/6/10</c:v>
                </c:pt>
                <c:pt idx="72">
                  <c:v>73@2011/6/11</c:v>
                </c:pt>
                <c:pt idx="73">
                  <c:v>74@2011/6/12</c:v>
                </c:pt>
                <c:pt idx="74">
                  <c:v>75@2011/6/13</c:v>
                </c:pt>
                <c:pt idx="75">
                  <c:v>76@2011/7/3</c:v>
                </c:pt>
                <c:pt idx="76">
                  <c:v>77@2011/7/4</c:v>
                </c:pt>
                <c:pt idx="77">
                  <c:v>78@2011/7/15</c:v>
                </c:pt>
                <c:pt idx="78">
                  <c:v>79@2011/8/21</c:v>
                </c:pt>
                <c:pt idx="79">
                  <c:v>80@2011/8/29</c:v>
                </c:pt>
                <c:pt idx="80">
                  <c:v>81@2011/9/3</c:v>
                </c:pt>
                <c:pt idx="81">
                  <c:v>82@2011/9/20</c:v>
                </c:pt>
                <c:pt idx="82">
                  <c:v>83@2011/10/14</c:v>
                </c:pt>
                <c:pt idx="83">
                  <c:v>84@2011/10/14</c:v>
                </c:pt>
                <c:pt idx="84">
                  <c:v>85@2011/10/14</c:v>
                </c:pt>
                <c:pt idx="85">
                  <c:v>86@2011/11/18</c:v>
                </c:pt>
                <c:pt idx="86">
                  <c:v>87@2012/2/3</c:v>
                </c:pt>
                <c:pt idx="87">
                  <c:v>88@2012/2/15</c:v>
                </c:pt>
                <c:pt idx="88">
                  <c:v>89@2012/3/14</c:v>
                </c:pt>
                <c:pt idx="89">
                  <c:v>90@2012/3/24</c:v>
                </c:pt>
                <c:pt idx="90">
                  <c:v>91@2012/3/29</c:v>
                </c:pt>
                <c:pt idx="91">
                  <c:v>92@2012/4/4</c:v>
                </c:pt>
                <c:pt idx="92">
                  <c:v>93@2012/4/8</c:v>
                </c:pt>
                <c:pt idx="93">
                  <c:v>94@2012/4/26</c:v>
                </c:pt>
                <c:pt idx="94">
                  <c:v>95@2012/6/4</c:v>
                </c:pt>
                <c:pt idx="95">
                  <c:v>96@2012/7/17</c:v>
                </c:pt>
                <c:pt idx="96">
                  <c:v>97@2012/7/20</c:v>
                </c:pt>
                <c:pt idx="97">
                  <c:v>98@2012/7/23</c:v>
                </c:pt>
                <c:pt idx="98">
                  <c:v>99@2012/10/5</c:v>
                </c:pt>
                <c:pt idx="99">
                  <c:v>100@2012/10/14</c:v>
                </c:pt>
                <c:pt idx="100">
                  <c:v>101@2012/10/21</c:v>
                </c:pt>
                <c:pt idx="101">
                  <c:v>102@2012/10/29</c:v>
                </c:pt>
                <c:pt idx="102">
                  <c:v>103@2012/11/6</c:v>
                </c:pt>
                <c:pt idx="103">
                  <c:v>104@2012/11/10</c:v>
                </c:pt>
                <c:pt idx="104">
                  <c:v>105@2012/11/12</c:v>
                </c:pt>
                <c:pt idx="105">
                  <c:v>106@2012/11/13</c:v>
                </c:pt>
                <c:pt idx="106">
                  <c:v>107@2012/11/13</c:v>
                </c:pt>
                <c:pt idx="107">
                  <c:v>108@2012/11/30</c:v>
                </c:pt>
                <c:pt idx="108">
                  <c:v>109@2012/12/2</c:v>
                </c:pt>
                <c:pt idx="109">
                  <c:v>110@2012/12/8</c:v>
                </c:pt>
                <c:pt idx="110">
                  <c:v>111@2012/12/16</c:v>
                </c:pt>
                <c:pt idx="111">
                  <c:v>112@2012/12/16</c:v>
                </c:pt>
                <c:pt idx="112">
                  <c:v>113@2012/12/16</c:v>
                </c:pt>
                <c:pt idx="113">
                  <c:v>114@2012/12/16</c:v>
                </c:pt>
                <c:pt idx="114">
                  <c:v>115@2013/1/9</c:v>
                </c:pt>
                <c:pt idx="115">
                  <c:v>116@2013/1/10</c:v>
                </c:pt>
                <c:pt idx="116">
                  <c:v>117@2013/1/10</c:v>
                </c:pt>
                <c:pt idx="117">
                  <c:v>118@2013/1/11</c:v>
                </c:pt>
                <c:pt idx="118">
                  <c:v>119@2013/1/15</c:v>
                </c:pt>
                <c:pt idx="119">
                  <c:v>120@2013/1/16</c:v>
                </c:pt>
                <c:pt idx="120">
                  <c:v>121@2013/1/31</c:v>
                </c:pt>
                <c:pt idx="121">
                  <c:v>122@2013/2/4</c:v>
                </c:pt>
                <c:pt idx="122">
                  <c:v>123@2013/2/6</c:v>
                </c:pt>
                <c:pt idx="123">
                  <c:v>124@2013/2/6</c:v>
                </c:pt>
                <c:pt idx="124">
                  <c:v>125@2013/2/12</c:v>
                </c:pt>
                <c:pt idx="125">
                  <c:v>126@2013/2/25</c:v>
                </c:pt>
                <c:pt idx="126">
                  <c:v>127@2013/3/3</c:v>
                </c:pt>
                <c:pt idx="127">
                  <c:v>128@2013/3/4</c:v>
                </c:pt>
                <c:pt idx="128">
                  <c:v>129@2013/3/4</c:v>
                </c:pt>
                <c:pt idx="129">
                  <c:v>130@2013/3/5</c:v>
                </c:pt>
                <c:pt idx="130">
                  <c:v>131@2013/3/5</c:v>
                </c:pt>
                <c:pt idx="131">
                  <c:v>132@2013/4/29</c:v>
                </c:pt>
                <c:pt idx="132">
                  <c:v>133@2013/4/30</c:v>
                </c:pt>
              </c:strCache>
            </c:strRef>
          </c:cat>
          <c:val>
            <c:numRef>
              <c:f>Sheet1!$S$2:$S$134</c:f>
              <c:numCache>
                <c:formatCode>General</c:formatCode>
                <c:ptCount val="133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11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37</c:v>
                </c:pt>
                <c:pt idx="65">
                  <c:v>33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31</c:v>
                </c:pt>
                <c:pt idx="71">
                  <c:v>27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53</c:v>
                </c:pt>
                <c:pt idx="78">
                  <c:v>30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24</c:v>
                </c:pt>
                <c:pt idx="83">
                  <c:v>0</c:v>
                </c:pt>
                <c:pt idx="84">
                  <c:v>24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18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48</c:v>
                </c:pt>
                <c:pt idx="96">
                  <c:v>50</c:v>
                </c:pt>
                <c:pt idx="97">
                  <c:v>3</c:v>
                </c:pt>
                <c:pt idx="98">
                  <c:v>12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16</c:v>
                </c:pt>
                <c:pt idx="103">
                  <c:v>14</c:v>
                </c:pt>
                <c:pt idx="104">
                  <c:v>16</c:v>
                </c:pt>
                <c:pt idx="105">
                  <c:v>7</c:v>
                </c:pt>
                <c:pt idx="106">
                  <c:v>1</c:v>
                </c:pt>
                <c:pt idx="107">
                  <c:v>8</c:v>
                </c:pt>
                <c:pt idx="108">
                  <c:v>5</c:v>
                </c:pt>
                <c:pt idx="109">
                  <c:v>17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21</c:v>
                </c:pt>
                <c:pt idx="115">
                  <c:v>1</c:v>
                </c:pt>
                <c:pt idx="116">
                  <c:v>8</c:v>
                </c:pt>
                <c:pt idx="117">
                  <c:v>1</c:v>
                </c:pt>
                <c:pt idx="118">
                  <c:v>18</c:v>
                </c:pt>
                <c:pt idx="119">
                  <c:v>16</c:v>
                </c:pt>
                <c:pt idx="120">
                  <c:v>16</c:v>
                </c:pt>
                <c:pt idx="121">
                  <c:v>15</c:v>
                </c:pt>
                <c:pt idx="122">
                  <c:v>7</c:v>
                </c:pt>
                <c:pt idx="123">
                  <c:v>2</c:v>
                </c:pt>
                <c:pt idx="124">
                  <c:v>17</c:v>
                </c:pt>
                <c:pt idx="125">
                  <c:v>21</c:v>
                </c:pt>
                <c:pt idx="126">
                  <c:v>23</c:v>
                </c:pt>
                <c:pt idx="127">
                  <c:v>8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9</c:v>
                </c:pt>
                <c:pt idx="1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854560"/>
        <c:axId val="323855120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Sheet1!$B$2:$B$134</c:f>
              <c:strCache>
                <c:ptCount val="133"/>
                <c:pt idx="0">
                  <c:v>1@2006/9/17</c:v>
                </c:pt>
                <c:pt idx="1">
                  <c:v>2@2006/9/23</c:v>
                </c:pt>
                <c:pt idx="2">
                  <c:v>3@2006/10/1</c:v>
                </c:pt>
                <c:pt idx="3">
                  <c:v>4@2006/10/3</c:v>
                </c:pt>
                <c:pt idx="4">
                  <c:v>5@2006/10/10</c:v>
                </c:pt>
                <c:pt idx="5">
                  <c:v>6@2006/10/11</c:v>
                </c:pt>
                <c:pt idx="6">
                  <c:v>7@2006/10/13</c:v>
                </c:pt>
                <c:pt idx="7">
                  <c:v>8@2006/11/10</c:v>
                </c:pt>
                <c:pt idx="8">
                  <c:v>9@2006/11/24</c:v>
                </c:pt>
                <c:pt idx="9">
                  <c:v>10@2006/11/25</c:v>
                </c:pt>
                <c:pt idx="10">
                  <c:v>11@2006/12/3</c:v>
                </c:pt>
                <c:pt idx="11">
                  <c:v>12@2006/12/10</c:v>
                </c:pt>
                <c:pt idx="12">
                  <c:v>13@2006/12/23</c:v>
                </c:pt>
                <c:pt idx="13">
                  <c:v>14@2006/12/27</c:v>
                </c:pt>
                <c:pt idx="14">
                  <c:v>15@2007/1/9</c:v>
                </c:pt>
                <c:pt idx="15">
                  <c:v>16@2007/1/17</c:v>
                </c:pt>
                <c:pt idx="16">
                  <c:v>17@2007/1/18</c:v>
                </c:pt>
                <c:pt idx="17">
                  <c:v>18@2007/2/22</c:v>
                </c:pt>
                <c:pt idx="18">
                  <c:v>19@2007/2/25</c:v>
                </c:pt>
                <c:pt idx="19">
                  <c:v>20@2007/3/4</c:v>
                </c:pt>
                <c:pt idx="20">
                  <c:v>21@2007/3/13</c:v>
                </c:pt>
                <c:pt idx="21">
                  <c:v>22@2007/3/17</c:v>
                </c:pt>
                <c:pt idx="22">
                  <c:v>23@2007/3/18</c:v>
                </c:pt>
                <c:pt idx="23">
                  <c:v>24@2007/4/8</c:v>
                </c:pt>
                <c:pt idx="24">
                  <c:v>25@2007/4/9</c:v>
                </c:pt>
                <c:pt idx="25">
                  <c:v>26@2007/4/29</c:v>
                </c:pt>
                <c:pt idx="26">
                  <c:v>27@2007/5/5</c:v>
                </c:pt>
                <c:pt idx="27">
                  <c:v>28@2007/5/7</c:v>
                </c:pt>
                <c:pt idx="28">
                  <c:v>29@2007/5/23</c:v>
                </c:pt>
                <c:pt idx="29">
                  <c:v>30@2007/5/25</c:v>
                </c:pt>
                <c:pt idx="30">
                  <c:v>31@2007/5/25</c:v>
                </c:pt>
                <c:pt idx="31">
                  <c:v>32@2007/7/3</c:v>
                </c:pt>
                <c:pt idx="32">
                  <c:v>33@2007/7/12</c:v>
                </c:pt>
                <c:pt idx="33">
                  <c:v>34@2007/7/28</c:v>
                </c:pt>
                <c:pt idx="34">
                  <c:v>35@2007/7/31</c:v>
                </c:pt>
                <c:pt idx="35">
                  <c:v>36@2007/10/3</c:v>
                </c:pt>
                <c:pt idx="36">
                  <c:v>37@2007/10/4</c:v>
                </c:pt>
                <c:pt idx="37">
                  <c:v>38@2007/10/6</c:v>
                </c:pt>
                <c:pt idx="38">
                  <c:v>39@2007/10/14</c:v>
                </c:pt>
                <c:pt idx="39">
                  <c:v>40@2007/10/14</c:v>
                </c:pt>
                <c:pt idx="40">
                  <c:v>41@2007/12/5</c:v>
                </c:pt>
                <c:pt idx="41">
                  <c:v>42@2008/2/3</c:v>
                </c:pt>
                <c:pt idx="42">
                  <c:v>43@2008/3/22</c:v>
                </c:pt>
                <c:pt idx="43">
                  <c:v>44@2008/6/21</c:v>
                </c:pt>
                <c:pt idx="44">
                  <c:v>45@2008/7/29</c:v>
                </c:pt>
                <c:pt idx="45">
                  <c:v>46@2008/7/30</c:v>
                </c:pt>
                <c:pt idx="46">
                  <c:v>47@2008/9/23</c:v>
                </c:pt>
                <c:pt idx="47">
                  <c:v>48@2008/11/26</c:v>
                </c:pt>
                <c:pt idx="48">
                  <c:v>49@2008/11/27</c:v>
                </c:pt>
                <c:pt idx="49">
                  <c:v>50@2009/3/20</c:v>
                </c:pt>
                <c:pt idx="50">
                  <c:v>51@2009/6/8</c:v>
                </c:pt>
                <c:pt idx="51">
                  <c:v>52@2009/6/19</c:v>
                </c:pt>
                <c:pt idx="52">
                  <c:v>53@2009/6/23</c:v>
                </c:pt>
                <c:pt idx="53">
                  <c:v>54@2009/6/27</c:v>
                </c:pt>
                <c:pt idx="54">
                  <c:v>55@2009/7/21</c:v>
                </c:pt>
                <c:pt idx="55">
                  <c:v>56@2009/8/3</c:v>
                </c:pt>
                <c:pt idx="56">
                  <c:v>57@2009/8/5</c:v>
                </c:pt>
                <c:pt idx="57">
                  <c:v>58@2009/8/12</c:v>
                </c:pt>
                <c:pt idx="58">
                  <c:v>59@2009/9/4</c:v>
                </c:pt>
                <c:pt idx="59">
                  <c:v>60@2009/9/4</c:v>
                </c:pt>
                <c:pt idx="60">
                  <c:v>61@2009/10/4</c:v>
                </c:pt>
                <c:pt idx="61">
                  <c:v>62@2010/1/25</c:v>
                </c:pt>
                <c:pt idx="62">
                  <c:v>63@2010/1/28</c:v>
                </c:pt>
                <c:pt idx="63">
                  <c:v>64@2010/3/3</c:v>
                </c:pt>
                <c:pt idx="64">
                  <c:v>65@2010/7/7</c:v>
                </c:pt>
                <c:pt idx="65">
                  <c:v>66@2010/10/19</c:v>
                </c:pt>
                <c:pt idx="66">
                  <c:v>67@2011/1/11</c:v>
                </c:pt>
                <c:pt idx="67">
                  <c:v>68@2011/2/9</c:v>
                </c:pt>
                <c:pt idx="68">
                  <c:v>69@2011/2/24</c:v>
                </c:pt>
                <c:pt idx="69">
                  <c:v>70@2011/3/1</c:v>
                </c:pt>
                <c:pt idx="70">
                  <c:v>71@2011/6/9</c:v>
                </c:pt>
                <c:pt idx="71">
                  <c:v>72@2011/6/10</c:v>
                </c:pt>
                <c:pt idx="72">
                  <c:v>73@2011/6/11</c:v>
                </c:pt>
                <c:pt idx="73">
                  <c:v>74@2011/6/12</c:v>
                </c:pt>
                <c:pt idx="74">
                  <c:v>75@2011/6/13</c:v>
                </c:pt>
                <c:pt idx="75">
                  <c:v>76@2011/7/3</c:v>
                </c:pt>
                <c:pt idx="76">
                  <c:v>77@2011/7/4</c:v>
                </c:pt>
                <c:pt idx="77">
                  <c:v>78@2011/7/15</c:v>
                </c:pt>
                <c:pt idx="78">
                  <c:v>79@2011/8/21</c:v>
                </c:pt>
                <c:pt idx="79">
                  <c:v>80@2011/8/29</c:v>
                </c:pt>
                <c:pt idx="80">
                  <c:v>81@2011/9/3</c:v>
                </c:pt>
                <c:pt idx="81">
                  <c:v>82@2011/9/20</c:v>
                </c:pt>
                <c:pt idx="82">
                  <c:v>83@2011/10/14</c:v>
                </c:pt>
                <c:pt idx="83">
                  <c:v>84@2011/10/14</c:v>
                </c:pt>
                <c:pt idx="84">
                  <c:v>85@2011/10/14</c:v>
                </c:pt>
                <c:pt idx="85">
                  <c:v>86@2011/11/18</c:v>
                </c:pt>
                <c:pt idx="86">
                  <c:v>87@2012/2/3</c:v>
                </c:pt>
                <c:pt idx="87">
                  <c:v>88@2012/2/15</c:v>
                </c:pt>
                <c:pt idx="88">
                  <c:v>89@2012/3/14</c:v>
                </c:pt>
                <c:pt idx="89">
                  <c:v>90@2012/3/24</c:v>
                </c:pt>
                <c:pt idx="90">
                  <c:v>91@2012/3/29</c:v>
                </c:pt>
                <c:pt idx="91">
                  <c:v>92@2012/4/4</c:v>
                </c:pt>
                <c:pt idx="92">
                  <c:v>93@2012/4/8</c:v>
                </c:pt>
                <c:pt idx="93">
                  <c:v>94@2012/4/26</c:v>
                </c:pt>
                <c:pt idx="94">
                  <c:v>95@2012/6/4</c:v>
                </c:pt>
                <c:pt idx="95">
                  <c:v>96@2012/7/17</c:v>
                </c:pt>
                <c:pt idx="96">
                  <c:v>97@2012/7/20</c:v>
                </c:pt>
                <c:pt idx="97">
                  <c:v>98@2012/7/23</c:v>
                </c:pt>
                <c:pt idx="98">
                  <c:v>99@2012/10/5</c:v>
                </c:pt>
                <c:pt idx="99">
                  <c:v>100@2012/10/14</c:v>
                </c:pt>
                <c:pt idx="100">
                  <c:v>101@2012/10/21</c:v>
                </c:pt>
                <c:pt idx="101">
                  <c:v>102@2012/10/29</c:v>
                </c:pt>
                <c:pt idx="102">
                  <c:v>103@2012/11/6</c:v>
                </c:pt>
                <c:pt idx="103">
                  <c:v>104@2012/11/10</c:v>
                </c:pt>
                <c:pt idx="104">
                  <c:v>105@2012/11/12</c:v>
                </c:pt>
                <c:pt idx="105">
                  <c:v>106@2012/11/13</c:v>
                </c:pt>
                <c:pt idx="106">
                  <c:v>107@2012/11/13</c:v>
                </c:pt>
                <c:pt idx="107">
                  <c:v>108@2012/11/30</c:v>
                </c:pt>
                <c:pt idx="108">
                  <c:v>109@2012/12/2</c:v>
                </c:pt>
                <c:pt idx="109">
                  <c:v>110@2012/12/8</c:v>
                </c:pt>
                <c:pt idx="110">
                  <c:v>111@2012/12/16</c:v>
                </c:pt>
                <c:pt idx="111">
                  <c:v>112@2012/12/16</c:v>
                </c:pt>
                <c:pt idx="112">
                  <c:v>113@2012/12/16</c:v>
                </c:pt>
                <c:pt idx="113">
                  <c:v>114@2012/12/16</c:v>
                </c:pt>
                <c:pt idx="114">
                  <c:v>115@2013/1/9</c:v>
                </c:pt>
                <c:pt idx="115">
                  <c:v>116@2013/1/10</c:v>
                </c:pt>
                <c:pt idx="116">
                  <c:v>117@2013/1/10</c:v>
                </c:pt>
                <c:pt idx="117">
                  <c:v>118@2013/1/11</c:v>
                </c:pt>
                <c:pt idx="118">
                  <c:v>119@2013/1/15</c:v>
                </c:pt>
                <c:pt idx="119">
                  <c:v>120@2013/1/16</c:v>
                </c:pt>
                <c:pt idx="120">
                  <c:v>121@2013/1/31</c:v>
                </c:pt>
                <c:pt idx="121">
                  <c:v>122@2013/2/4</c:v>
                </c:pt>
                <c:pt idx="122">
                  <c:v>123@2013/2/6</c:v>
                </c:pt>
                <c:pt idx="123">
                  <c:v>124@2013/2/6</c:v>
                </c:pt>
                <c:pt idx="124">
                  <c:v>125@2013/2/12</c:v>
                </c:pt>
                <c:pt idx="125">
                  <c:v>126@2013/2/25</c:v>
                </c:pt>
                <c:pt idx="126">
                  <c:v>127@2013/3/3</c:v>
                </c:pt>
                <c:pt idx="127">
                  <c:v>128@2013/3/4</c:v>
                </c:pt>
                <c:pt idx="128">
                  <c:v>129@2013/3/4</c:v>
                </c:pt>
                <c:pt idx="129">
                  <c:v>130@2013/3/5</c:v>
                </c:pt>
                <c:pt idx="130">
                  <c:v>131@2013/3/5</c:v>
                </c:pt>
                <c:pt idx="131">
                  <c:v>132@2013/4/29</c:v>
                </c:pt>
                <c:pt idx="132">
                  <c:v>133@2013/4/30</c:v>
                </c:pt>
              </c:strCache>
            </c:strRef>
          </c:cat>
          <c:val>
            <c:numRef>
              <c:f>Sheet1!$H$2:$H$134</c:f>
              <c:numCache>
                <c:formatCode>General</c:formatCode>
                <c:ptCount val="133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61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60</c:v>
                </c:pt>
                <c:pt idx="82">
                  <c:v>63</c:v>
                </c:pt>
                <c:pt idx="83">
                  <c:v>63</c:v>
                </c:pt>
                <c:pt idx="84">
                  <c:v>60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63</c:v>
                </c:pt>
                <c:pt idx="96">
                  <c:v>59</c:v>
                </c:pt>
                <c:pt idx="97">
                  <c:v>59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59</c:v>
                </c:pt>
                <c:pt idx="103">
                  <c:v>61</c:v>
                </c:pt>
                <c:pt idx="104">
                  <c:v>59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59</c:v>
                </c:pt>
                <c:pt idx="109">
                  <c:v>61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60</c:v>
                </c:pt>
                <c:pt idx="115">
                  <c:v>60</c:v>
                </c:pt>
                <c:pt idx="116">
                  <c:v>59</c:v>
                </c:pt>
                <c:pt idx="117">
                  <c:v>59</c:v>
                </c:pt>
                <c:pt idx="118">
                  <c:v>62</c:v>
                </c:pt>
                <c:pt idx="119">
                  <c:v>59</c:v>
                </c:pt>
                <c:pt idx="120">
                  <c:v>62</c:v>
                </c:pt>
                <c:pt idx="121">
                  <c:v>59</c:v>
                </c:pt>
                <c:pt idx="122">
                  <c:v>60</c:v>
                </c:pt>
                <c:pt idx="123">
                  <c:v>60</c:v>
                </c:pt>
                <c:pt idx="124">
                  <c:v>63</c:v>
                </c:pt>
                <c:pt idx="125">
                  <c:v>61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6800"/>
        <c:axId val="323856240"/>
      </c:lineChart>
      <c:catAx>
        <c:axId val="3238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23855120"/>
        <c:crosses val="autoZero"/>
        <c:auto val="1"/>
        <c:lblAlgn val="ctr"/>
        <c:lblOffset val="100"/>
        <c:noMultiLvlLbl val="0"/>
      </c:catAx>
      <c:valAx>
        <c:axId val="32385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854560"/>
        <c:crosses val="autoZero"/>
        <c:crossBetween val="between"/>
      </c:valAx>
      <c:valAx>
        <c:axId val="32385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3856800"/>
        <c:crosses val="max"/>
        <c:crossBetween val="between"/>
      </c:valAx>
      <c:catAx>
        <c:axId val="3238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8562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36.407634999999999</c:v>
                </c:pt>
                <c:pt idx="6">
                  <c:v>43.942256999999998</c:v>
                </c:pt>
                <c:pt idx="7">
                  <c:v>75.061999999999998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37</c:v>
                </c:pt>
                <c:pt idx="3">
                  <c:v>30</c:v>
                </c:pt>
                <c:pt idx="4">
                  <c:v>29</c:v>
                </c:pt>
                <c:pt idx="5">
                  <c:v>21</c:v>
                </c:pt>
                <c:pt idx="6">
                  <c:v>44</c:v>
                </c:pt>
                <c:pt idx="7">
                  <c:v>9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8400"/>
        <c:axId val="199078960"/>
      </c:scatterChart>
      <c:valAx>
        <c:axId val="199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8960"/>
        <c:crosses val="autoZero"/>
        <c:crossBetween val="midCat"/>
      </c:valAx>
      <c:valAx>
        <c:axId val="19907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0.48893616000000001</c:v>
                </c:pt>
                <c:pt idx="1">
                  <c:v>2.4016074999999999</c:v>
                </c:pt>
                <c:pt idx="2">
                  <c:v>2.0296690000000002</c:v>
                </c:pt>
                <c:pt idx="3">
                  <c:v>128.67447999999999</c:v>
                </c:pt>
                <c:pt idx="4">
                  <c:v>85.876620000000003</c:v>
                </c:pt>
                <c:pt idx="5">
                  <c:v>101.3308</c:v>
                </c:pt>
                <c:pt idx="6">
                  <c:v>8.7735699999999994</c:v>
                </c:pt>
                <c:pt idx="7">
                  <c:v>43.942256999999998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101</c:v>
                </c:pt>
                <c:pt idx="1">
                  <c:v>3</c:v>
                </c:pt>
                <c:pt idx="2">
                  <c:v>3</c:v>
                </c:pt>
                <c:pt idx="3">
                  <c:v>37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44</c:v>
                </c:pt>
                <c:pt idx="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1200"/>
        <c:axId val="199081760"/>
      </c:scatterChart>
      <c:valAx>
        <c:axId val="1990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1760"/>
        <c:crosses val="autoZero"/>
        <c:crossBetween val="midCat"/>
      </c:valAx>
      <c:valAx>
        <c:axId val="1990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0.48893616000000001</c:v>
                </c:pt>
                <c:pt idx="1">
                  <c:v>2.4016074999999999</c:v>
                </c:pt>
                <c:pt idx="2">
                  <c:v>2.0296690000000002</c:v>
                </c:pt>
                <c:pt idx="3">
                  <c:v>128.67447999999999</c:v>
                </c:pt>
                <c:pt idx="4">
                  <c:v>85.876620000000003</c:v>
                </c:pt>
                <c:pt idx="5">
                  <c:v>101.3308</c:v>
                </c:pt>
                <c:pt idx="6">
                  <c:v>8.7735699999999994</c:v>
                </c:pt>
                <c:pt idx="7">
                  <c:v>43.942256999999998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101</c:v>
                </c:pt>
                <c:pt idx="1">
                  <c:v>3</c:v>
                </c:pt>
                <c:pt idx="2">
                  <c:v>3</c:v>
                </c:pt>
                <c:pt idx="3">
                  <c:v>37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44</c:v>
                </c:pt>
                <c:pt idx="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4000"/>
        <c:axId val="199084560"/>
      </c:scatterChart>
      <c:valAx>
        <c:axId val="1990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560"/>
        <c:crosses val="autoZero"/>
        <c:crossBetween val="midCat"/>
      </c:valAx>
      <c:valAx>
        <c:axId val="19908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21.096997999999999</c:v>
                </c:pt>
                <c:pt idx="1">
                  <c:v>5.4446453999999997</c:v>
                </c:pt>
                <c:pt idx="2">
                  <c:v>128.67447999999999</c:v>
                </c:pt>
                <c:pt idx="3">
                  <c:v>20.677364000000001</c:v>
                </c:pt>
                <c:pt idx="4">
                  <c:v>10.929444</c:v>
                </c:pt>
                <c:pt idx="5">
                  <c:v>23.767790000000002</c:v>
                </c:pt>
                <c:pt idx="6">
                  <c:v>75.061999999999998</c:v>
                </c:pt>
                <c:pt idx="7">
                  <c:v>24.547625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1</c:v>
                </c:pt>
                <c:pt idx="4">
                  <c:v>50</c:v>
                </c:pt>
                <c:pt idx="5">
                  <c:v>15</c:v>
                </c:pt>
                <c:pt idx="6">
                  <c:v>9</c:v>
                </c:pt>
                <c:pt idx="7">
                  <c:v>19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6800"/>
        <c:axId val="199087360"/>
      </c:scatterChart>
      <c:valAx>
        <c:axId val="1990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7360"/>
        <c:crosses val="autoZero"/>
        <c:crossBetween val="midCat"/>
      </c:valAx>
      <c:valAx>
        <c:axId val="19908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21.68422</c:v>
                </c:pt>
                <c:pt idx="1">
                  <c:v>7.1290899999999997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20.677364000000001</c:v>
                </c:pt>
                <c:pt idx="5">
                  <c:v>10.929444</c:v>
                </c:pt>
                <c:pt idx="6">
                  <c:v>23.767790000000002</c:v>
                </c:pt>
                <c:pt idx="7">
                  <c:v>3.4151536999999998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100</c:v>
                </c:pt>
                <c:pt idx="1">
                  <c:v>1</c:v>
                </c:pt>
                <c:pt idx="2">
                  <c:v>37</c:v>
                </c:pt>
                <c:pt idx="3">
                  <c:v>30</c:v>
                </c:pt>
                <c:pt idx="4">
                  <c:v>1</c:v>
                </c:pt>
                <c:pt idx="5">
                  <c:v>50</c:v>
                </c:pt>
                <c:pt idx="6">
                  <c:v>15</c:v>
                </c:pt>
                <c:pt idx="7">
                  <c:v>1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9600"/>
        <c:axId val="199090160"/>
      </c:scatterChart>
      <c:valAx>
        <c:axId val="1990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0160"/>
        <c:crosses val="autoZero"/>
        <c:crossBetween val="midCat"/>
      </c:valAx>
      <c:valAx>
        <c:axId val="19909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93.087190000000007</c:v>
                </c:pt>
                <c:pt idx="1">
                  <c:v>115.38859600000001</c:v>
                </c:pt>
                <c:pt idx="2">
                  <c:v>81.669585999999995</c:v>
                </c:pt>
                <c:pt idx="3">
                  <c:v>115.42346000000001</c:v>
                </c:pt>
                <c:pt idx="4">
                  <c:v>128.67447999999999</c:v>
                </c:pt>
                <c:pt idx="5">
                  <c:v>105.90298</c:v>
                </c:pt>
                <c:pt idx="6">
                  <c:v>85.876620000000003</c:v>
                </c:pt>
                <c:pt idx="7">
                  <c:v>101.3308</c:v>
                </c:pt>
                <c:pt idx="8">
                  <c:v>78.751980000000003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1.0351967E-3</c:v>
                </c:pt>
                <c:pt idx="1">
                  <c:v>3.1055901000000001E-3</c:v>
                </c:pt>
                <c:pt idx="2">
                  <c:v>0</c:v>
                </c:pt>
                <c:pt idx="3">
                  <c:v>0</c:v>
                </c:pt>
                <c:pt idx="4">
                  <c:v>3.8302276000000003E-2</c:v>
                </c:pt>
                <c:pt idx="5">
                  <c:v>4.1407869999999999E-3</c:v>
                </c:pt>
                <c:pt idx="6">
                  <c:v>3.2091096E-2</c:v>
                </c:pt>
                <c:pt idx="7">
                  <c:v>1.24223605E-2</c:v>
                </c:pt>
                <c:pt idx="8">
                  <c:v>5.1759835000000001E-3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79792"/>
        <c:axId val="542980352"/>
      </c:scatterChart>
      <c:valAx>
        <c:axId val="5429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0352"/>
        <c:crosses val="autoZero"/>
        <c:crossBetween val="midCat"/>
      </c:valAx>
      <c:valAx>
        <c:axId val="54298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65.133514000000005</c:v>
                </c:pt>
                <c:pt idx="1">
                  <c:v>93.087190000000007</c:v>
                </c:pt>
                <c:pt idx="2">
                  <c:v>115.38859600000001</c:v>
                </c:pt>
                <c:pt idx="3">
                  <c:v>128.67447999999999</c:v>
                </c:pt>
                <c:pt idx="4">
                  <c:v>105.90298</c:v>
                </c:pt>
                <c:pt idx="5">
                  <c:v>85.876620000000003</c:v>
                </c:pt>
                <c:pt idx="6">
                  <c:v>101.3308</c:v>
                </c:pt>
                <c:pt idx="7">
                  <c:v>78.751980000000003</c:v>
                </c:pt>
                <c:pt idx="8">
                  <c:v>75.061999999999998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2.0703933999999999E-3</c:v>
                </c:pt>
                <c:pt idx="2">
                  <c:v>3.1055901000000001E-3</c:v>
                </c:pt>
                <c:pt idx="3">
                  <c:v>3.8302276000000003E-2</c:v>
                </c:pt>
                <c:pt idx="4">
                  <c:v>4.1407869999999999E-3</c:v>
                </c:pt>
                <c:pt idx="5">
                  <c:v>3.2091096E-2</c:v>
                </c:pt>
                <c:pt idx="6">
                  <c:v>1.24223605E-2</c:v>
                </c:pt>
                <c:pt idx="7">
                  <c:v>3.1055901000000001E-3</c:v>
                </c:pt>
                <c:pt idx="8">
                  <c:v>3.1055901000000001E-3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2592"/>
        <c:axId val="542983152"/>
      </c:scatterChart>
      <c:valAx>
        <c:axId val="5429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3152"/>
        <c:crosses val="autoZero"/>
        <c:crossBetween val="midCat"/>
      </c:valAx>
      <c:valAx>
        <c:axId val="54298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93.087190000000007</c:v>
                </c:pt>
                <c:pt idx="1">
                  <c:v>115.38859600000001</c:v>
                </c:pt>
                <c:pt idx="2">
                  <c:v>81.669585999999995</c:v>
                </c:pt>
                <c:pt idx="3">
                  <c:v>115.42346000000001</c:v>
                </c:pt>
                <c:pt idx="4">
                  <c:v>128.67447999999999</c:v>
                </c:pt>
                <c:pt idx="5">
                  <c:v>105.90298</c:v>
                </c:pt>
                <c:pt idx="6">
                  <c:v>85.876620000000003</c:v>
                </c:pt>
                <c:pt idx="7">
                  <c:v>101.3308</c:v>
                </c:pt>
                <c:pt idx="8">
                  <c:v>78.751980000000003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1.0351967E-3</c:v>
                </c:pt>
                <c:pt idx="1">
                  <c:v>3.1055901000000001E-3</c:v>
                </c:pt>
                <c:pt idx="2">
                  <c:v>0</c:v>
                </c:pt>
                <c:pt idx="3">
                  <c:v>0</c:v>
                </c:pt>
                <c:pt idx="4">
                  <c:v>3.8302276000000003E-2</c:v>
                </c:pt>
                <c:pt idx="5">
                  <c:v>4.1407869999999999E-3</c:v>
                </c:pt>
                <c:pt idx="6">
                  <c:v>3.2091096E-2</c:v>
                </c:pt>
                <c:pt idx="7">
                  <c:v>1.24223605E-2</c:v>
                </c:pt>
                <c:pt idx="8">
                  <c:v>5.1759835000000001E-3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5392"/>
        <c:axId val="542985952"/>
      </c:scatterChart>
      <c:valAx>
        <c:axId val="5429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5952"/>
        <c:crosses val="autoZero"/>
        <c:crossBetween val="midCat"/>
      </c:valAx>
      <c:valAx>
        <c:axId val="54298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65.133514000000005</c:v>
                </c:pt>
                <c:pt idx="1">
                  <c:v>93.087190000000007</c:v>
                </c:pt>
                <c:pt idx="2">
                  <c:v>115.38859600000001</c:v>
                </c:pt>
                <c:pt idx="3">
                  <c:v>128.67447999999999</c:v>
                </c:pt>
                <c:pt idx="4">
                  <c:v>105.90298</c:v>
                </c:pt>
                <c:pt idx="5">
                  <c:v>85.876620000000003</c:v>
                </c:pt>
                <c:pt idx="6">
                  <c:v>101.3308</c:v>
                </c:pt>
                <c:pt idx="7">
                  <c:v>78.751980000000003</c:v>
                </c:pt>
                <c:pt idx="8">
                  <c:v>75.061999999999998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2.0703933999999999E-3</c:v>
                </c:pt>
                <c:pt idx="2">
                  <c:v>3.1055901000000001E-3</c:v>
                </c:pt>
                <c:pt idx="3">
                  <c:v>3.8302276000000003E-2</c:v>
                </c:pt>
                <c:pt idx="4">
                  <c:v>4.1407869999999999E-3</c:v>
                </c:pt>
                <c:pt idx="5">
                  <c:v>3.2091096E-2</c:v>
                </c:pt>
                <c:pt idx="6">
                  <c:v>1.24223605E-2</c:v>
                </c:pt>
                <c:pt idx="7">
                  <c:v>3.1055901000000001E-3</c:v>
                </c:pt>
                <c:pt idx="8">
                  <c:v>3.1055901000000001E-3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8192"/>
        <c:axId val="542988752"/>
      </c:scatterChart>
      <c:valAx>
        <c:axId val="542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8752"/>
        <c:crosses val="autoZero"/>
        <c:crossBetween val="midCat"/>
      </c:valAx>
      <c:valAx>
        <c:axId val="5429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10.929444</c:v>
                </c:pt>
                <c:pt idx="6">
                  <c:v>2.6901419999999998</c:v>
                </c:pt>
                <c:pt idx="7">
                  <c:v>75.061999999999998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6.2111802000000002E-3</c:v>
                </c:pt>
                <c:pt idx="2">
                  <c:v>3.6231882999999999E-2</c:v>
                </c:pt>
                <c:pt idx="3">
                  <c:v>3.4161490000000003E-2</c:v>
                </c:pt>
                <c:pt idx="4">
                  <c:v>8.2815739999999999E-3</c:v>
                </c:pt>
                <c:pt idx="5">
                  <c:v>4.1407869999999999E-3</c:v>
                </c:pt>
                <c:pt idx="6">
                  <c:v>1.1387164E-2</c:v>
                </c:pt>
                <c:pt idx="7">
                  <c:v>6.2111802000000002E-3</c:v>
                </c:pt>
                <c:pt idx="8">
                  <c:v>5.1759835000000001E-3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0992"/>
        <c:axId val="542991552"/>
      </c:scatterChart>
      <c:valAx>
        <c:axId val="5429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1552"/>
        <c:crosses val="autoZero"/>
        <c:crossBetween val="midCat"/>
      </c:valAx>
      <c:valAx>
        <c:axId val="54299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phpBB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SUM(CHANGE)</c:v>
                </c:pt>
              </c:strCache>
            </c:strRef>
          </c:tx>
          <c:invertIfNegative val="0"/>
          <c:cat>
            <c:strRef>
              <c:f>'phpBB short 1'!$B$1:$B$12</c:f>
              <c:strCache>
                <c:ptCount val="12"/>
                <c:pt idx="0">
                  <c:v>59@2009/9/4</c:v>
                </c:pt>
                <c:pt idx="1">
                  <c:v>60@2009/9/4</c:v>
                </c:pt>
                <c:pt idx="2">
                  <c:v>61@2009/10/4</c:v>
                </c:pt>
                <c:pt idx="3">
                  <c:v>62@2010/1/25</c:v>
                </c:pt>
                <c:pt idx="4">
                  <c:v>63@2010/1/28</c:v>
                </c:pt>
                <c:pt idx="5">
                  <c:v>64@2010/3/3</c:v>
                </c:pt>
                <c:pt idx="6">
                  <c:v>65@2010/7/7</c:v>
                </c:pt>
                <c:pt idx="7">
                  <c:v>66@2010/10/19</c:v>
                </c:pt>
                <c:pt idx="8">
                  <c:v>67@2011/1/11</c:v>
                </c:pt>
                <c:pt idx="9">
                  <c:v>68@2011/2/9</c:v>
                </c:pt>
                <c:pt idx="10">
                  <c:v>69@2011/2/24</c:v>
                </c:pt>
                <c:pt idx="11">
                  <c:v>70@2011/3/1</c:v>
                </c:pt>
              </c:strCache>
            </c:strRef>
          </c:cat>
          <c:val>
            <c:numRef>
              <c:f>'phpBB short 1'!$S$1:$S$12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33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218864"/>
        <c:axId val="477219424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'phpBB short 1'!$B$1:$B$12</c:f>
              <c:strCache>
                <c:ptCount val="12"/>
                <c:pt idx="0">
                  <c:v>59@2009/9/4</c:v>
                </c:pt>
                <c:pt idx="1">
                  <c:v>60@2009/9/4</c:v>
                </c:pt>
                <c:pt idx="2">
                  <c:v>61@2009/10/4</c:v>
                </c:pt>
                <c:pt idx="3">
                  <c:v>62@2010/1/25</c:v>
                </c:pt>
                <c:pt idx="4">
                  <c:v>63@2010/1/28</c:v>
                </c:pt>
                <c:pt idx="5">
                  <c:v>64@2010/3/3</c:v>
                </c:pt>
                <c:pt idx="6">
                  <c:v>65@2010/7/7</c:v>
                </c:pt>
                <c:pt idx="7">
                  <c:v>66@2010/10/19</c:v>
                </c:pt>
                <c:pt idx="8">
                  <c:v>67@2011/1/11</c:v>
                </c:pt>
                <c:pt idx="9">
                  <c:v>68@2011/2/9</c:v>
                </c:pt>
                <c:pt idx="10">
                  <c:v>69@2011/2/24</c:v>
                </c:pt>
                <c:pt idx="11">
                  <c:v>70@2011/3/1</c:v>
                </c:pt>
              </c:strCache>
            </c:strRef>
          </c:cat>
          <c:val>
            <c:numRef>
              <c:f>'phpBB short 1'!$H$1:$H$12</c:f>
              <c:numCache>
                <c:formatCode>General</c:formatCode>
                <c:ptCount val="1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61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20544"/>
        <c:axId val="477219984"/>
      </c:lineChart>
      <c:catAx>
        <c:axId val="47721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77219424"/>
        <c:crosses val="autoZero"/>
        <c:auto val="1"/>
        <c:lblAlgn val="ctr"/>
        <c:lblOffset val="100"/>
        <c:noMultiLvlLbl val="0"/>
      </c:catAx>
      <c:valAx>
        <c:axId val="477219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7218864"/>
        <c:crosses val="autoZero"/>
        <c:crossBetween val="between"/>
      </c:valAx>
      <c:valAx>
        <c:axId val="47721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77220544"/>
        <c:crosses val="max"/>
        <c:crossBetween val="between"/>
      </c:valAx>
      <c:catAx>
        <c:axId val="4772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72199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101.3308</c:v>
                </c:pt>
                <c:pt idx="4">
                  <c:v>10.929444</c:v>
                </c:pt>
                <c:pt idx="5">
                  <c:v>2.6901419999999998</c:v>
                </c:pt>
                <c:pt idx="6">
                  <c:v>75.061999999999998</c:v>
                </c:pt>
                <c:pt idx="7">
                  <c:v>17.285295000000001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6.2111802000000002E-3</c:v>
                </c:pt>
                <c:pt idx="2">
                  <c:v>1.3457557E-2</c:v>
                </c:pt>
                <c:pt idx="3">
                  <c:v>3.1055901000000001E-3</c:v>
                </c:pt>
                <c:pt idx="4">
                  <c:v>4.1407869999999999E-3</c:v>
                </c:pt>
                <c:pt idx="5">
                  <c:v>1.1387164E-2</c:v>
                </c:pt>
                <c:pt idx="6">
                  <c:v>5.1759835000000001E-3</c:v>
                </c:pt>
                <c:pt idx="7">
                  <c:v>2.0703933999999999E-3</c:v>
                </c:pt>
                <c:pt idx="8">
                  <c:v>6.2111802000000002E-3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93792"/>
        <c:axId val="324333952"/>
      </c:scatterChart>
      <c:valAx>
        <c:axId val="5429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3952"/>
        <c:crosses val="autoZero"/>
        <c:crossBetween val="midCat"/>
      </c:valAx>
      <c:valAx>
        <c:axId val="32433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36.407634999999999</c:v>
                </c:pt>
                <c:pt idx="6">
                  <c:v>15.971997</c:v>
                </c:pt>
                <c:pt idx="7">
                  <c:v>3.4151536999999998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6.2111802000000002E-3</c:v>
                </c:pt>
                <c:pt idx="2">
                  <c:v>3.6231882999999999E-2</c:v>
                </c:pt>
                <c:pt idx="3">
                  <c:v>3.4161490000000003E-2</c:v>
                </c:pt>
                <c:pt idx="4">
                  <c:v>1.3457557E-2</c:v>
                </c:pt>
                <c:pt idx="5">
                  <c:v>6.2111802000000002E-3</c:v>
                </c:pt>
                <c:pt idx="6">
                  <c:v>7.246377E-3</c:v>
                </c:pt>
                <c:pt idx="7">
                  <c:v>7.246377E-3</c:v>
                </c:pt>
                <c:pt idx="8">
                  <c:v>4.1407869999999999E-3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36192"/>
        <c:axId val="324336752"/>
      </c:scatterChart>
      <c:valAx>
        <c:axId val="3243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6752"/>
        <c:crosses val="autoZero"/>
        <c:crossBetween val="midCat"/>
      </c:valAx>
      <c:valAx>
        <c:axId val="32433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36.407634999999999</c:v>
                </c:pt>
                <c:pt idx="6">
                  <c:v>43.942256999999998</c:v>
                </c:pt>
                <c:pt idx="7">
                  <c:v>75.061999999999998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4.1407869999999999E-3</c:v>
                </c:pt>
                <c:pt idx="1">
                  <c:v>6.2111802000000002E-3</c:v>
                </c:pt>
                <c:pt idx="2">
                  <c:v>3.6231882999999999E-2</c:v>
                </c:pt>
                <c:pt idx="3">
                  <c:v>3.4161490000000003E-2</c:v>
                </c:pt>
                <c:pt idx="4">
                  <c:v>1.3457557E-2</c:v>
                </c:pt>
                <c:pt idx="5">
                  <c:v>1.24223605E-2</c:v>
                </c:pt>
                <c:pt idx="6">
                  <c:v>3.1055901E-2</c:v>
                </c:pt>
                <c:pt idx="7">
                  <c:v>2.5879917999999998E-2</c:v>
                </c:pt>
                <c:pt idx="8">
                  <c:v>3.1055901000000001E-3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38992"/>
        <c:axId val="324339552"/>
      </c:scatterChart>
      <c:valAx>
        <c:axId val="324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9552"/>
        <c:crosses val="autoZero"/>
        <c:crossBetween val="midCat"/>
      </c:valAx>
      <c:valAx>
        <c:axId val="32433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0.48893616000000001</c:v>
                </c:pt>
                <c:pt idx="1">
                  <c:v>2.4016074999999999</c:v>
                </c:pt>
                <c:pt idx="2">
                  <c:v>2.0296690000000002</c:v>
                </c:pt>
                <c:pt idx="3">
                  <c:v>128.67447999999999</c:v>
                </c:pt>
                <c:pt idx="4">
                  <c:v>85.876620000000003</c:v>
                </c:pt>
                <c:pt idx="5">
                  <c:v>101.3308</c:v>
                </c:pt>
                <c:pt idx="6">
                  <c:v>8.7735699999999994</c:v>
                </c:pt>
                <c:pt idx="7">
                  <c:v>43.942256999999998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6.2111802000000002E-3</c:v>
                </c:pt>
                <c:pt idx="1">
                  <c:v>2.0703933999999999E-3</c:v>
                </c:pt>
                <c:pt idx="2">
                  <c:v>2.0703933999999999E-3</c:v>
                </c:pt>
                <c:pt idx="3">
                  <c:v>3.6231882999999999E-2</c:v>
                </c:pt>
                <c:pt idx="4">
                  <c:v>3.4161490000000003E-2</c:v>
                </c:pt>
                <c:pt idx="5">
                  <c:v>1.5527951E-2</c:v>
                </c:pt>
                <c:pt idx="6">
                  <c:v>1.1387164E-2</c:v>
                </c:pt>
                <c:pt idx="7">
                  <c:v>5.1759835000000001E-3</c:v>
                </c:pt>
                <c:pt idx="8">
                  <c:v>7.246377E-3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1792"/>
        <c:axId val="324342352"/>
      </c:scatterChart>
      <c:valAx>
        <c:axId val="3243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2352"/>
        <c:crosses val="autoZero"/>
        <c:crossBetween val="midCat"/>
      </c:valAx>
      <c:valAx>
        <c:axId val="32434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dTime-avgDChange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0.48893616000000001</c:v>
                </c:pt>
                <c:pt idx="1">
                  <c:v>2.4016074999999999</c:v>
                </c:pt>
                <c:pt idx="2">
                  <c:v>2.0296690000000002</c:v>
                </c:pt>
                <c:pt idx="3">
                  <c:v>128.67447999999999</c:v>
                </c:pt>
                <c:pt idx="4">
                  <c:v>85.876620000000003</c:v>
                </c:pt>
                <c:pt idx="5">
                  <c:v>101.3308</c:v>
                </c:pt>
                <c:pt idx="6">
                  <c:v>8.7735699999999994</c:v>
                </c:pt>
                <c:pt idx="7">
                  <c:v>43.942256999999998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6.2111802000000002E-3</c:v>
                </c:pt>
                <c:pt idx="1">
                  <c:v>2.0703933999999999E-3</c:v>
                </c:pt>
                <c:pt idx="2">
                  <c:v>2.0703933999999999E-3</c:v>
                </c:pt>
                <c:pt idx="3">
                  <c:v>3.6231882999999999E-2</c:v>
                </c:pt>
                <c:pt idx="4">
                  <c:v>3.4161490000000003E-2</c:v>
                </c:pt>
                <c:pt idx="5">
                  <c:v>1.5527951E-2</c:v>
                </c:pt>
                <c:pt idx="6">
                  <c:v>1.1387164E-2</c:v>
                </c:pt>
                <c:pt idx="7">
                  <c:v>5.1759835000000001E-3</c:v>
                </c:pt>
                <c:pt idx="8">
                  <c:v>7.246377E-3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4592"/>
        <c:axId val="324345152"/>
      </c:scatterChart>
      <c:valAx>
        <c:axId val="3243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5152"/>
        <c:crosses val="autoZero"/>
        <c:crossBetween val="midCat"/>
      </c:valAx>
      <c:valAx>
        <c:axId val="32434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21.096997999999999</c:v>
                </c:pt>
                <c:pt idx="1">
                  <c:v>5.4446453999999997</c:v>
                </c:pt>
                <c:pt idx="2">
                  <c:v>128.67447999999999</c:v>
                </c:pt>
                <c:pt idx="3">
                  <c:v>20.677364000000001</c:v>
                </c:pt>
                <c:pt idx="4">
                  <c:v>10.929444</c:v>
                </c:pt>
                <c:pt idx="5">
                  <c:v>23.767790000000002</c:v>
                </c:pt>
                <c:pt idx="6">
                  <c:v>75.061999999999998</c:v>
                </c:pt>
                <c:pt idx="7">
                  <c:v>24.547625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6.2111802000000002E-3</c:v>
                </c:pt>
                <c:pt idx="1">
                  <c:v>1.0351967E-3</c:v>
                </c:pt>
                <c:pt idx="2">
                  <c:v>1.24223605E-2</c:v>
                </c:pt>
                <c:pt idx="3">
                  <c:v>1.0351967E-2</c:v>
                </c:pt>
                <c:pt idx="4">
                  <c:v>1.8633540000000001E-2</c:v>
                </c:pt>
                <c:pt idx="5">
                  <c:v>1.0351967E-2</c:v>
                </c:pt>
                <c:pt idx="6">
                  <c:v>4.1407869999999999E-3</c:v>
                </c:pt>
                <c:pt idx="7">
                  <c:v>3.1055901000000001E-3</c:v>
                </c:pt>
                <c:pt idx="8">
                  <c:v>5.1759835000000001E-3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7392"/>
        <c:axId val="324347952"/>
      </c:scatterChart>
      <c:valAx>
        <c:axId val="3243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952"/>
        <c:crosses val="autoZero"/>
        <c:crossBetween val="midCat"/>
      </c:valAx>
      <c:valAx>
        <c:axId val="32434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21.68422</c:v>
                </c:pt>
                <c:pt idx="1">
                  <c:v>7.1290899999999997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20.677364000000001</c:v>
                </c:pt>
                <c:pt idx="5">
                  <c:v>10.929444</c:v>
                </c:pt>
                <c:pt idx="6">
                  <c:v>23.767790000000002</c:v>
                </c:pt>
                <c:pt idx="7">
                  <c:v>3.4151536999999998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2.0703933999999999E-3</c:v>
                </c:pt>
                <c:pt idx="1">
                  <c:v>4.1407869999999999E-3</c:v>
                </c:pt>
                <c:pt idx="2">
                  <c:v>3.6231882999999999E-2</c:v>
                </c:pt>
                <c:pt idx="3">
                  <c:v>2.7950310999999999E-2</c:v>
                </c:pt>
                <c:pt idx="4">
                  <c:v>5.1759835000000001E-3</c:v>
                </c:pt>
                <c:pt idx="5">
                  <c:v>1.8633540000000001E-2</c:v>
                </c:pt>
                <c:pt idx="6">
                  <c:v>1.24223605E-2</c:v>
                </c:pt>
                <c:pt idx="7">
                  <c:v>0</c:v>
                </c:pt>
                <c:pt idx="8">
                  <c:v>4.1407869999999999E-3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15504"/>
        <c:axId val="477216064"/>
      </c:scatterChart>
      <c:valAx>
        <c:axId val="4772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6064"/>
        <c:crosses val="autoZero"/>
        <c:crossBetween val="midCat"/>
      </c:valAx>
      <c:valAx>
        <c:axId val="47721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93.087190000000007</c:v>
                </c:pt>
                <c:pt idx="1">
                  <c:v>115.38859600000001</c:v>
                </c:pt>
                <c:pt idx="2">
                  <c:v>81.669585999999995</c:v>
                </c:pt>
                <c:pt idx="3">
                  <c:v>115.42346000000001</c:v>
                </c:pt>
                <c:pt idx="4">
                  <c:v>128.67447999999999</c:v>
                </c:pt>
                <c:pt idx="5">
                  <c:v>105.90298</c:v>
                </c:pt>
                <c:pt idx="6">
                  <c:v>85.876620000000003</c:v>
                </c:pt>
                <c:pt idx="7">
                  <c:v>101.3308</c:v>
                </c:pt>
                <c:pt idx="8">
                  <c:v>78.751980000000003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</c:v>
                </c:pt>
                <c:pt idx="6">
                  <c:v>30</c:v>
                </c:pt>
                <c:pt idx="7">
                  <c:v>29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38512"/>
        <c:axId val="231339072"/>
      </c:scatterChart>
      <c:valAx>
        <c:axId val="2313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39072"/>
        <c:crosses val="autoZero"/>
        <c:crossBetween val="midCat"/>
      </c:valAx>
      <c:valAx>
        <c:axId val="23133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65.133514000000005</c:v>
                </c:pt>
                <c:pt idx="1">
                  <c:v>93.087190000000007</c:v>
                </c:pt>
                <c:pt idx="2">
                  <c:v>115.38859600000001</c:v>
                </c:pt>
                <c:pt idx="3">
                  <c:v>128.67447999999999</c:v>
                </c:pt>
                <c:pt idx="4">
                  <c:v>105.90298</c:v>
                </c:pt>
                <c:pt idx="5">
                  <c:v>85.876620000000003</c:v>
                </c:pt>
                <c:pt idx="6">
                  <c:v>101.3308</c:v>
                </c:pt>
                <c:pt idx="7">
                  <c:v>78.751980000000003</c:v>
                </c:pt>
                <c:pt idx="8">
                  <c:v>75.061999999999998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37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2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41312"/>
        <c:axId val="231341872"/>
      </c:scatterChart>
      <c:valAx>
        <c:axId val="231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1872"/>
        <c:crosses val="autoZero"/>
        <c:crossBetween val="midCat"/>
      </c:valAx>
      <c:valAx>
        <c:axId val="2313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93.087190000000007</c:v>
                </c:pt>
                <c:pt idx="1">
                  <c:v>115.38859600000001</c:v>
                </c:pt>
                <c:pt idx="2">
                  <c:v>81.669585999999995</c:v>
                </c:pt>
                <c:pt idx="3">
                  <c:v>115.42346000000001</c:v>
                </c:pt>
                <c:pt idx="4">
                  <c:v>128.67447999999999</c:v>
                </c:pt>
                <c:pt idx="5">
                  <c:v>105.90298</c:v>
                </c:pt>
                <c:pt idx="6">
                  <c:v>85.876620000000003</c:v>
                </c:pt>
                <c:pt idx="7">
                  <c:v>101.3308</c:v>
                </c:pt>
                <c:pt idx="8">
                  <c:v>78.751980000000003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</c:v>
                </c:pt>
                <c:pt idx="6">
                  <c:v>30</c:v>
                </c:pt>
                <c:pt idx="7">
                  <c:v>29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44112"/>
        <c:axId val="231344672"/>
      </c:scatterChart>
      <c:valAx>
        <c:axId val="2313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4672"/>
        <c:crosses val="autoZero"/>
        <c:crossBetween val="midCat"/>
      </c:valAx>
      <c:valAx>
        <c:axId val="23134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65.133514000000005</c:v>
                </c:pt>
                <c:pt idx="1">
                  <c:v>93.087190000000007</c:v>
                </c:pt>
                <c:pt idx="2">
                  <c:v>115.38859600000001</c:v>
                </c:pt>
                <c:pt idx="3">
                  <c:v>128.67447999999999</c:v>
                </c:pt>
                <c:pt idx="4">
                  <c:v>105.90298</c:v>
                </c:pt>
                <c:pt idx="5">
                  <c:v>85.876620000000003</c:v>
                </c:pt>
                <c:pt idx="6">
                  <c:v>101.3308</c:v>
                </c:pt>
                <c:pt idx="7">
                  <c:v>78.751980000000003</c:v>
                </c:pt>
                <c:pt idx="8">
                  <c:v>75.061999999999998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37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2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1520"/>
        <c:axId val="266692080"/>
      </c:scatterChart>
      <c:valAx>
        <c:axId val="2666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2080"/>
        <c:crosses val="autoZero"/>
        <c:crossBetween val="midCat"/>
      </c:valAx>
      <c:valAx>
        <c:axId val="26669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10.929444</c:v>
                </c:pt>
                <c:pt idx="6">
                  <c:v>2.6901419999999998</c:v>
                </c:pt>
                <c:pt idx="7">
                  <c:v>75.061999999999998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37</c:v>
                </c:pt>
                <c:pt idx="3">
                  <c:v>30</c:v>
                </c:pt>
                <c:pt idx="4">
                  <c:v>29</c:v>
                </c:pt>
                <c:pt idx="5">
                  <c:v>50</c:v>
                </c:pt>
                <c:pt idx="6">
                  <c:v>47</c:v>
                </c:pt>
                <c:pt idx="7">
                  <c:v>9</c:v>
                </c:pt>
                <c:pt idx="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4320"/>
        <c:axId val="266694880"/>
      </c:scatterChart>
      <c:valAx>
        <c:axId val="2666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4880"/>
        <c:crosses val="autoZero"/>
        <c:crossBetween val="midCat"/>
      </c:valAx>
      <c:valAx>
        <c:axId val="26669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101.3308</c:v>
                </c:pt>
                <c:pt idx="4">
                  <c:v>10.929444</c:v>
                </c:pt>
                <c:pt idx="5">
                  <c:v>2.6901419999999998</c:v>
                </c:pt>
                <c:pt idx="6">
                  <c:v>75.061999999999998</c:v>
                </c:pt>
                <c:pt idx="7">
                  <c:v>17.285295000000001</c:v>
                </c:pt>
                <c:pt idx="8">
                  <c:v>0.85364070000000003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37</c:v>
                </c:pt>
                <c:pt idx="3">
                  <c:v>29</c:v>
                </c:pt>
                <c:pt idx="4">
                  <c:v>50</c:v>
                </c:pt>
                <c:pt idx="5">
                  <c:v>47</c:v>
                </c:pt>
                <c:pt idx="6">
                  <c:v>9</c:v>
                </c:pt>
                <c:pt idx="7">
                  <c:v>7</c:v>
                </c:pt>
                <c:pt idx="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7120"/>
        <c:axId val="266697680"/>
      </c:scatterChart>
      <c:valAx>
        <c:axId val="2666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7680"/>
        <c:crosses val="autoZero"/>
        <c:crossBetween val="midCat"/>
      </c:valAx>
      <c:valAx>
        <c:axId val="26669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21.68422</c:v>
                </c:pt>
                <c:pt idx="1">
                  <c:v>115.38859600000001</c:v>
                </c:pt>
                <c:pt idx="2">
                  <c:v>128.67447999999999</c:v>
                </c:pt>
                <c:pt idx="3">
                  <c:v>85.876620000000003</c:v>
                </c:pt>
                <c:pt idx="4">
                  <c:v>101.3308</c:v>
                </c:pt>
                <c:pt idx="5">
                  <c:v>36.407634999999999</c:v>
                </c:pt>
                <c:pt idx="6">
                  <c:v>15.971997</c:v>
                </c:pt>
                <c:pt idx="7">
                  <c:v>3.4151536999999998</c:v>
                </c:pt>
                <c:pt idx="8">
                  <c:v>55.413756999999997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37</c:v>
                </c:pt>
                <c:pt idx="3">
                  <c:v>30</c:v>
                </c:pt>
                <c:pt idx="4">
                  <c:v>29</c:v>
                </c:pt>
                <c:pt idx="5">
                  <c:v>21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5600"/>
        <c:axId val="199076160"/>
      </c:scatterChart>
      <c:valAx>
        <c:axId val="1990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6160"/>
        <c:crosses val="autoZero"/>
        <c:crossBetween val="midCat"/>
      </c:valAx>
      <c:valAx>
        <c:axId val="1990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603249</xdr:colOff>
      <xdr:row>30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22</xdr:col>
      <xdr:colOff>603249</xdr:colOff>
      <xdr:row>43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10</xdr:col>
      <xdr:colOff>666750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657225</xdr:colOff>
      <xdr:row>26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10</xdr:col>
      <xdr:colOff>657225</xdr:colOff>
      <xdr:row>40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10</xdr:col>
      <xdr:colOff>657225</xdr:colOff>
      <xdr:row>54</xdr:row>
      <xdr:rowOff>166688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10</xdr:col>
      <xdr:colOff>657225</xdr:colOff>
      <xdr:row>68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10</xdr:col>
      <xdr:colOff>657225</xdr:colOff>
      <xdr:row>82</xdr:row>
      <xdr:rowOff>166688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10</xdr:col>
      <xdr:colOff>657225</xdr:colOff>
      <xdr:row>96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10</xdr:col>
      <xdr:colOff>657225</xdr:colOff>
      <xdr:row>110</xdr:row>
      <xdr:rowOff>166688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10</xdr:col>
      <xdr:colOff>657225</xdr:colOff>
      <xdr:row>124</xdr:row>
      <xdr:rowOff>166688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10</xdr:col>
      <xdr:colOff>657225</xdr:colOff>
      <xdr:row>138</xdr:row>
      <xdr:rowOff>166688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10</xdr:col>
      <xdr:colOff>657225</xdr:colOff>
      <xdr:row>152</xdr:row>
      <xdr:rowOff>166688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657225</xdr:colOff>
      <xdr:row>166</xdr:row>
      <xdr:rowOff>166688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657225</xdr:colOff>
      <xdr:row>12</xdr:row>
      <xdr:rowOff>166688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657225</xdr:colOff>
      <xdr:row>26</xdr:row>
      <xdr:rowOff>166688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17</xdr:col>
      <xdr:colOff>657225</xdr:colOff>
      <xdr:row>40</xdr:row>
      <xdr:rowOff>166688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17</xdr:col>
      <xdr:colOff>657225</xdr:colOff>
      <xdr:row>54</xdr:row>
      <xdr:rowOff>166688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17</xdr:col>
      <xdr:colOff>657225</xdr:colOff>
      <xdr:row>68</xdr:row>
      <xdr:rowOff>166688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17</xdr:col>
      <xdr:colOff>657225</xdr:colOff>
      <xdr:row>82</xdr:row>
      <xdr:rowOff>166688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17</xdr:col>
      <xdr:colOff>657225</xdr:colOff>
      <xdr:row>96</xdr:row>
      <xdr:rowOff>166688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17</xdr:col>
      <xdr:colOff>657225</xdr:colOff>
      <xdr:row>110</xdr:row>
      <xdr:rowOff>166688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17</xdr:col>
      <xdr:colOff>657225</xdr:colOff>
      <xdr:row>124</xdr:row>
      <xdr:rowOff>166688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17</xdr:col>
      <xdr:colOff>657225</xdr:colOff>
      <xdr:row>138</xdr:row>
      <xdr:rowOff>166688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17</xdr:col>
      <xdr:colOff>657225</xdr:colOff>
      <xdr:row>152</xdr:row>
      <xdr:rowOff>166688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17</xdr:col>
      <xdr:colOff>657225</xdr:colOff>
      <xdr:row>166</xdr:row>
      <xdr:rowOff>166688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pBB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hpBB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hpBBassessmen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workbookViewId="0">
      <selection activeCell="A60" sqref="A60:XFD71"/>
    </sheetView>
  </sheetViews>
  <sheetFormatPr defaultColWidth="11" defaultRowHeight="15.75" x14ac:dyDescent="0.25"/>
  <cols>
    <col min="1" max="1" width="4.375" bestFit="1" customWidth="1"/>
    <col min="2" max="2" width="15.625" bestFit="1" customWidth="1"/>
    <col min="3" max="3" width="8.87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</cols>
  <sheetData>
    <row r="1" spans="1:20" x14ac:dyDescent="0.25">
      <c r="A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150</v>
      </c>
      <c r="T1" t="s">
        <v>151</v>
      </c>
    </row>
    <row r="2" spans="1:20" x14ac:dyDescent="0.25">
      <c r="A2">
        <v>1</v>
      </c>
      <c r="B2" t="str">
        <f>CONCATENATE(A2,"@",YEAR(C2),"/",MONTH(C2),"/",DAY(C2))</f>
        <v>1@2006/9/17</v>
      </c>
      <c r="C2" s="1">
        <f>(D2/86400)+25569</f>
        <v>38977.918379629627</v>
      </c>
      <c r="D2">
        <v>1158530548</v>
      </c>
      <c r="E2" t="s">
        <v>16</v>
      </c>
      <c r="F2" t="s">
        <v>17</v>
      </c>
      <c r="G2">
        <v>61</v>
      </c>
      <c r="H2">
        <v>61</v>
      </c>
      <c r="I2">
        <v>613</v>
      </c>
      <c r="J2">
        <v>611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f>SUM(M2:R2)</f>
        <v>2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2@2006/9/23</v>
      </c>
      <c r="C3" s="1">
        <f t="shared" ref="C3:C66" si="1">(D3/86400)+25569</f>
        <v>38983.527638888889</v>
      </c>
      <c r="D3">
        <v>1159015188</v>
      </c>
      <c r="E3" t="s">
        <v>17</v>
      </c>
      <c r="F3" t="s">
        <v>18</v>
      </c>
      <c r="G3">
        <v>61</v>
      </c>
      <c r="H3">
        <v>61</v>
      </c>
      <c r="I3">
        <v>611</v>
      </c>
      <c r="J3">
        <v>613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2">SUM(M3:R3)</f>
        <v>2</v>
      </c>
      <c r="T3">
        <f>(D3-D2)/84600</f>
        <v>5.7286052009456263</v>
      </c>
    </row>
    <row r="4" spans="1:20" x14ac:dyDescent="0.25">
      <c r="A4">
        <v>3</v>
      </c>
      <c r="B4" t="str">
        <f t="shared" si="0"/>
        <v>3@2006/10/1</v>
      </c>
      <c r="C4" s="1">
        <f t="shared" si="1"/>
        <v>38991.367037037038</v>
      </c>
      <c r="D4">
        <v>1159692512</v>
      </c>
      <c r="E4" t="s">
        <v>18</v>
      </c>
      <c r="F4" t="s">
        <v>19</v>
      </c>
      <c r="G4">
        <v>61</v>
      </c>
      <c r="H4">
        <v>61</v>
      </c>
      <c r="I4">
        <v>613</v>
      </c>
      <c r="J4">
        <v>613</v>
      </c>
      <c r="K4">
        <v>0</v>
      </c>
      <c r="L4">
        <v>0</v>
      </c>
      <c r="M4">
        <v>0</v>
      </c>
      <c r="N4">
        <v>0</v>
      </c>
      <c r="O4">
        <v>28</v>
      </c>
      <c r="P4">
        <v>0</v>
      </c>
      <c r="Q4">
        <v>0</v>
      </c>
      <c r="R4">
        <v>0</v>
      </c>
      <c r="S4">
        <f t="shared" si="2"/>
        <v>28</v>
      </c>
      <c r="T4">
        <f t="shared" ref="T4:T67" si="3">(D4-D3)/84600</f>
        <v>8.0061938534278951</v>
      </c>
    </row>
    <row r="5" spans="1:20" x14ac:dyDescent="0.25">
      <c r="A5">
        <v>4</v>
      </c>
      <c r="B5" t="str">
        <f t="shared" si="0"/>
        <v>4@2006/10/3</v>
      </c>
      <c r="C5" s="1">
        <f t="shared" si="1"/>
        <v>38993.774988425925</v>
      </c>
      <c r="D5">
        <v>1159900559</v>
      </c>
      <c r="E5" t="s">
        <v>19</v>
      </c>
      <c r="F5" t="s">
        <v>20</v>
      </c>
      <c r="G5">
        <v>61</v>
      </c>
      <c r="H5">
        <v>61</v>
      </c>
      <c r="I5">
        <v>613</v>
      </c>
      <c r="J5">
        <v>612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f t="shared" si="2"/>
        <v>1</v>
      </c>
      <c r="T5">
        <f t="shared" si="3"/>
        <v>2.4591843971631207</v>
      </c>
    </row>
    <row r="6" spans="1:20" x14ac:dyDescent="0.25">
      <c r="A6">
        <v>5</v>
      </c>
      <c r="B6" t="str">
        <f t="shared" si="0"/>
        <v>5@2006/10/10</v>
      </c>
      <c r="C6" s="1">
        <f t="shared" si="1"/>
        <v>39000.074293981481</v>
      </c>
      <c r="D6">
        <v>1160444819</v>
      </c>
      <c r="E6" t="s">
        <v>20</v>
      </c>
      <c r="F6" t="s">
        <v>21</v>
      </c>
      <c r="G6">
        <v>61</v>
      </c>
      <c r="H6">
        <v>61</v>
      </c>
      <c r="I6">
        <v>612</v>
      </c>
      <c r="J6">
        <v>612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6.4333333333333336</v>
      </c>
    </row>
    <row r="7" spans="1:20" x14ac:dyDescent="0.25">
      <c r="A7">
        <v>6</v>
      </c>
      <c r="B7" t="str">
        <f t="shared" si="0"/>
        <v>6@2006/10/11</v>
      </c>
      <c r="C7" s="1">
        <f t="shared" si="1"/>
        <v>39001.830868055556</v>
      </c>
      <c r="D7">
        <v>1160596587</v>
      </c>
      <c r="E7" t="s">
        <v>21</v>
      </c>
      <c r="F7" t="s">
        <v>22</v>
      </c>
      <c r="G7">
        <v>61</v>
      </c>
      <c r="H7">
        <v>61</v>
      </c>
      <c r="I7">
        <v>612</v>
      </c>
      <c r="J7">
        <v>612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0</v>
      </c>
      <c r="T7">
        <f t="shared" si="3"/>
        <v>1.7939479905437352</v>
      </c>
    </row>
    <row r="8" spans="1:20" x14ac:dyDescent="0.25">
      <c r="A8">
        <v>7</v>
      </c>
      <c r="B8" t="str">
        <f t="shared" si="0"/>
        <v>7@2006/10/13</v>
      </c>
      <c r="C8" s="1">
        <f t="shared" si="1"/>
        <v>39003.923819444448</v>
      </c>
      <c r="D8">
        <v>1160777418</v>
      </c>
      <c r="E8" t="s">
        <v>22</v>
      </c>
      <c r="F8" t="s">
        <v>23</v>
      </c>
      <c r="G8">
        <v>61</v>
      </c>
      <c r="H8">
        <v>61</v>
      </c>
      <c r="I8">
        <v>612</v>
      </c>
      <c r="J8">
        <v>613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1</v>
      </c>
      <c r="T8">
        <f t="shared" si="3"/>
        <v>2.137482269503546</v>
      </c>
    </row>
    <row r="9" spans="1:20" x14ac:dyDescent="0.25">
      <c r="A9">
        <v>8</v>
      </c>
      <c r="B9" t="str">
        <f t="shared" si="0"/>
        <v>8@2006/11/10</v>
      </c>
      <c r="C9" s="1">
        <f t="shared" si="1"/>
        <v>39031.576296296298</v>
      </c>
      <c r="D9">
        <v>1163166592</v>
      </c>
      <c r="E9" t="s">
        <v>23</v>
      </c>
      <c r="F9" t="s">
        <v>24</v>
      </c>
      <c r="G9">
        <v>61</v>
      </c>
      <c r="H9">
        <v>61</v>
      </c>
      <c r="I9">
        <v>613</v>
      </c>
      <c r="J9">
        <v>613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0</v>
      </c>
      <c r="T9">
        <f t="shared" si="3"/>
        <v>28.24082742316785</v>
      </c>
    </row>
    <row r="10" spans="1:20" x14ac:dyDescent="0.25">
      <c r="A10">
        <v>9</v>
      </c>
      <c r="B10" t="str">
        <f t="shared" si="0"/>
        <v>9@2006/11/24</v>
      </c>
      <c r="C10" s="1">
        <f t="shared" si="1"/>
        <v>39045.624606481484</v>
      </c>
      <c r="D10">
        <v>1164380366</v>
      </c>
      <c r="E10" t="s">
        <v>24</v>
      </c>
      <c r="F10" t="s">
        <v>25</v>
      </c>
      <c r="G10">
        <v>61</v>
      </c>
      <c r="H10">
        <v>61</v>
      </c>
      <c r="I10">
        <v>613</v>
      </c>
      <c r="J10">
        <v>614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2"/>
        <v>2</v>
      </c>
      <c r="T10">
        <f t="shared" si="3"/>
        <v>14.347210401891253</v>
      </c>
    </row>
    <row r="11" spans="1:20" x14ac:dyDescent="0.25">
      <c r="A11">
        <v>10</v>
      </c>
      <c r="B11" t="str">
        <f t="shared" si="0"/>
        <v>10@2006/11/25</v>
      </c>
      <c r="C11" s="1">
        <f t="shared" si="1"/>
        <v>39046.833981481483</v>
      </c>
      <c r="D11">
        <v>1164484856</v>
      </c>
      <c r="E11" t="s">
        <v>25</v>
      </c>
      <c r="F11" t="s">
        <v>26</v>
      </c>
      <c r="G11">
        <v>61</v>
      </c>
      <c r="H11">
        <v>61</v>
      </c>
      <c r="I11">
        <v>614</v>
      </c>
      <c r="J11">
        <v>615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2"/>
        <v>1</v>
      </c>
      <c r="T11">
        <f t="shared" si="3"/>
        <v>1.2351063829787234</v>
      </c>
    </row>
    <row r="12" spans="1:20" x14ac:dyDescent="0.25">
      <c r="A12">
        <v>11</v>
      </c>
      <c r="B12" t="str">
        <f t="shared" si="0"/>
        <v>11@2006/12/3</v>
      </c>
      <c r="C12" s="1">
        <f t="shared" si="1"/>
        <v>39054.7340162037</v>
      </c>
      <c r="D12">
        <v>1165167419</v>
      </c>
      <c r="E12" t="s">
        <v>26</v>
      </c>
      <c r="F12" t="s">
        <v>27</v>
      </c>
      <c r="G12">
        <v>61</v>
      </c>
      <c r="H12">
        <v>61</v>
      </c>
      <c r="I12">
        <v>615</v>
      </c>
      <c r="J12">
        <v>616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1</v>
      </c>
      <c r="T12">
        <f t="shared" si="3"/>
        <v>8.0681205673758871</v>
      </c>
    </row>
    <row r="13" spans="1:20" x14ac:dyDescent="0.25">
      <c r="A13">
        <v>12</v>
      </c>
      <c r="B13" t="str">
        <f t="shared" si="0"/>
        <v>12@2006/12/10</v>
      </c>
      <c r="C13" s="1">
        <f t="shared" si="1"/>
        <v>39061.73940972222</v>
      </c>
      <c r="D13">
        <v>1165772685</v>
      </c>
      <c r="E13" t="s">
        <v>27</v>
      </c>
      <c r="F13" t="s">
        <v>28</v>
      </c>
      <c r="G13">
        <v>61</v>
      </c>
      <c r="H13">
        <v>61</v>
      </c>
      <c r="I13">
        <v>616</v>
      </c>
      <c r="J13">
        <v>617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1</v>
      </c>
      <c r="T13">
        <f t="shared" si="3"/>
        <v>7.1544444444444446</v>
      </c>
    </row>
    <row r="14" spans="1:20" x14ac:dyDescent="0.25">
      <c r="A14">
        <v>13</v>
      </c>
      <c r="B14" t="str">
        <f t="shared" si="0"/>
        <v>13@2006/12/23</v>
      </c>
      <c r="C14" s="1">
        <f t="shared" si="1"/>
        <v>39074.743611111109</v>
      </c>
      <c r="D14">
        <v>1166896248</v>
      </c>
      <c r="E14" t="s">
        <v>28</v>
      </c>
      <c r="F14" t="s">
        <v>29</v>
      </c>
      <c r="G14">
        <v>61</v>
      </c>
      <c r="H14">
        <v>61</v>
      </c>
      <c r="I14">
        <v>617</v>
      </c>
      <c r="J14">
        <v>617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f t="shared" si="2"/>
        <v>2</v>
      </c>
      <c r="T14">
        <f t="shared" si="3"/>
        <v>13.280886524822694</v>
      </c>
    </row>
    <row r="15" spans="1:20" x14ac:dyDescent="0.25">
      <c r="A15">
        <v>14</v>
      </c>
      <c r="B15" t="str">
        <f t="shared" si="0"/>
        <v>14@2006/12/27</v>
      </c>
      <c r="C15" s="1">
        <f t="shared" si="1"/>
        <v>39078.004618055558</v>
      </c>
      <c r="D15">
        <v>1167177999</v>
      </c>
      <c r="E15" t="s">
        <v>29</v>
      </c>
      <c r="F15" t="s">
        <v>30</v>
      </c>
      <c r="G15">
        <v>61</v>
      </c>
      <c r="H15">
        <v>61</v>
      </c>
      <c r="I15">
        <v>617</v>
      </c>
      <c r="J15">
        <v>617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2"/>
        <v>0</v>
      </c>
      <c r="T15">
        <f t="shared" si="3"/>
        <v>3.330390070921986</v>
      </c>
    </row>
    <row r="16" spans="1:20" x14ac:dyDescent="0.25">
      <c r="A16">
        <v>15</v>
      </c>
      <c r="B16" t="str">
        <f t="shared" si="0"/>
        <v>15@2007/1/9</v>
      </c>
      <c r="C16" s="1">
        <f t="shared" si="1"/>
        <v>39091.590787037036</v>
      </c>
      <c r="D16">
        <v>1168351844</v>
      </c>
      <c r="E16" t="s">
        <v>30</v>
      </c>
      <c r="F16" t="s">
        <v>31</v>
      </c>
      <c r="G16">
        <v>61</v>
      </c>
      <c r="H16">
        <v>61</v>
      </c>
      <c r="I16">
        <v>617</v>
      </c>
      <c r="J16">
        <v>617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f t="shared" si="2"/>
        <v>3</v>
      </c>
      <c r="T16">
        <f t="shared" si="3"/>
        <v>13.875236406619385</v>
      </c>
    </row>
    <row r="17" spans="1:20" x14ac:dyDescent="0.25">
      <c r="A17">
        <v>16</v>
      </c>
      <c r="B17" t="str">
        <f t="shared" si="0"/>
        <v>16@2007/1/17</v>
      </c>
      <c r="C17" s="1">
        <f t="shared" si="1"/>
        <v>39099.779039351852</v>
      </c>
      <c r="D17">
        <v>1169059309</v>
      </c>
      <c r="E17" t="s">
        <v>31</v>
      </c>
      <c r="F17" t="s">
        <v>32</v>
      </c>
      <c r="G17">
        <v>61</v>
      </c>
      <c r="H17">
        <v>61</v>
      </c>
      <c r="I17">
        <v>617</v>
      </c>
      <c r="J17">
        <v>617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f t="shared" si="2"/>
        <v>2</v>
      </c>
      <c r="T17">
        <f t="shared" si="3"/>
        <v>8.3624704491725765</v>
      </c>
    </row>
    <row r="18" spans="1:20" x14ac:dyDescent="0.25">
      <c r="A18">
        <v>17</v>
      </c>
      <c r="B18" t="str">
        <f t="shared" si="0"/>
        <v>17@2007/1/18</v>
      </c>
      <c r="C18" s="1">
        <f t="shared" si="1"/>
        <v>39100.417118055557</v>
      </c>
      <c r="D18">
        <v>1169114439</v>
      </c>
      <c r="E18" t="s">
        <v>32</v>
      </c>
      <c r="F18" t="s">
        <v>33</v>
      </c>
      <c r="G18">
        <v>61</v>
      </c>
      <c r="H18">
        <v>61</v>
      </c>
      <c r="I18">
        <v>617</v>
      </c>
      <c r="J18">
        <v>617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f t="shared" si="2"/>
        <v>2</v>
      </c>
      <c r="T18">
        <f t="shared" si="3"/>
        <v>0.65165484633569737</v>
      </c>
    </row>
    <row r="19" spans="1:20" x14ac:dyDescent="0.25">
      <c r="A19">
        <v>18</v>
      </c>
      <c r="B19" t="str">
        <f t="shared" si="0"/>
        <v>18@2007/2/22</v>
      </c>
      <c r="C19" s="1">
        <f t="shared" si="1"/>
        <v>39135.832002314812</v>
      </c>
      <c r="D19">
        <v>1172174285</v>
      </c>
      <c r="E19" t="s">
        <v>33</v>
      </c>
      <c r="F19" t="s">
        <v>34</v>
      </c>
      <c r="G19">
        <v>61</v>
      </c>
      <c r="H19">
        <v>61</v>
      </c>
      <c r="I19">
        <v>617</v>
      </c>
      <c r="J19">
        <v>617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f t="shared" si="2"/>
        <v>1</v>
      </c>
      <c r="T19">
        <f t="shared" si="3"/>
        <v>36.168392434988178</v>
      </c>
    </row>
    <row r="20" spans="1:20" x14ac:dyDescent="0.25">
      <c r="A20">
        <v>19</v>
      </c>
      <c r="B20" t="str">
        <f t="shared" si="0"/>
        <v>19@2007/2/25</v>
      </c>
      <c r="C20" s="1">
        <f t="shared" si="1"/>
        <v>39138.877245370371</v>
      </c>
      <c r="D20">
        <v>1172437394</v>
      </c>
      <c r="E20" t="s">
        <v>34</v>
      </c>
      <c r="F20" t="s">
        <v>35</v>
      </c>
      <c r="G20">
        <v>61</v>
      </c>
      <c r="H20">
        <v>61</v>
      </c>
      <c r="I20">
        <v>617</v>
      </c>
      <c r="J20">
        <v>617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2"/>
        <v>0</v>
      </c>
      <c r="T20">
        <f t="shared" si="3"/>
        <v>3.1100354609929077</v>
      </c>
    </row>
    <row r="21" spans="1:20" x14ac:dyDescent="0.25">
      <c r="A21">
        <v>20</v>
      </c>
      <c r="B21" t="str">
        <f t="shared" si="0"/>
        <v>20@2007/3/4</v>
      </c>
      <c r="C21" s="1">
        <f t="shared" si="1"/>
        <v>39145.670335648145</v>
      </c>
      <c r="D21">
        <v>1173024317</v>
      </c>
      <c r="E21" t="s">
        <v>35</v>
      </c>
      <c r="F21" t="s">
        <v>36</v>
      </c>
      <c r="G21">
        <v>61</v>
      </c>
      <c r="H21">
        <v>61</v>
      </c>
      <c r="I21">
        <v>617</v>
      </c>
      <c r="J21">
        <v>617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2"/>
        <v>0</v>
      </c>
      <c r="T21">
        <f t="shared" si="3"/>
        <v>6.9376241134751773</v>
      </c>
    </row>
    <row r="22" spans="1:20" x14ac:dyDescent="0.25">
      <c r="A22">
        <v>21</v>
      </c>
      <c r="B22" t="str">
        <f t="shared" si="0"/>
        <v>21@2007/3/13</v>
      </c>
      <c r="C22" s="1">
        <f t="shared" si="1"/>
        <v>39154.917303240742</v>
      </c>
      <c r="D22">
        <v>1173823255</v>
      </c>
      <c r="E22" t="s">
        <v>36</v>
      </c>
      <c r="F22" t="s">
        <v>37</v>
      </c>
      <c r="G22">
        <v>61</v>
      </c>
      <c r="H22">
        <v>61</v>
      </c>
      <c r="I22">
        <v>617</v>
      </c>
      <c r="J22">
        <v>618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2"/>
        <v>1</v>
      </c>
      <c r="T22">
        <f t="shared" si="3"/>
        <v>9.4437115839243493</v>
      </c>
    </row>
    <row r="23" spans="1:20" x14ac:dyDescent="0.25">
      <c r="A23">
        <v>22</v>
      </c>
      <c r="B23" t="str">
        <f t="shared" si="0"/>
        <v>22@2007/3/17</v>
      </c>
      <c r="C23" s="1">
        <f t="shared" si="1"/>
        <v>39158.10564814815</v>
      </c>
      <c r="D23">
        <v>1174098728</v>
      </c>
      <c r="E23" t="s">
        <v>37</v>
      </c>
      <c r="F23" t="s">
        <v>38</v>
      </c>
      <c r="G23">
        <v>61</v>
      </c>
      <c r="H23">
        <v>61</v>
      </c>
      <c r="I23">
        <v>618</v>
      </c>
      <c r="J23">
        <v>619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1</v>
      </c>
      <c r="T23">
        <f t="shared" si="3"/>
        <v>3.2561820330969269</v>
      </c>
    </row>
    <row r="24" spans="1:20" x14ac:dyDescent="0.25">
      <c r="A24">
        <v>23</v>
      </c>
      <c r="B24" t="str">
        <f t="shared" si="0"/>
        <v>23@2007/3/18</v>
      </c>
      <c r="C24" s="1">
        <f t="shared" si="1"/>
        <v>39159.504062499997</v>
      </c>
      <c r="D24">
        <v>1174219551</v>
      </c>
      <c r="E24" t="s">
        <v>38</v>
      </c>
      <c r="F24" t="s">
        <v>39</v>
      </c>
      <c r="G24">
        <v>61</v>
      </c>
      <c r="H24">
        <v>61</v>
      </c>
      <c r="I24">
        <v>619</v>
      </c>
      <c r="J24">
        <v>619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f t="shared" si="2"/>
        <v>1</v>
      </c>
      <c r="T24">
        <f t="shared" si="3"/>
        <v>1.4281678486997635</v>
      </c>
    </row>
    <row r="25" spans="1:20" x14ac:dyDescent="0.25">
      <c r="A25">
        <v>24</v>
      </c>
      <c r="B25" t="str">
        <f t="shared" si="0"/>
        <v>24@2007/4/8</v>
      </c>
      <c r="C25" s="1">
        <f t="shared" si="1"/>
        <v>39180.736527777779</v>
      </c>
      <c r="D25">
        <v>1176054036</v>
      </c>
      <c r="E25" t="s">
        <v>39</v>
      </c>
      <c r="F25" t="s">
        <v>40</v>
      </c>
      <c r="G25">
        <v>61</v>
      </c>
      <c r="H25">
        <v>62</v>
      </c>
      <c r="I25">
        <v>619</v>
      </c>
      <c r="J25">
        <v>532</v>
      </c>
      <c r="K25">
        <v>1</v>
      </c>
      <c r="L25">
        <v>0</v>
      </c>
      <c r="M25">
        <v>0</v>
      </c>
      <c r="N25">
        <v>94</v>
      </c>
      <c r="O25">
        <v>0</v>
      </c>
      <c r="P25">
        <v>0</v>
      </c>
      <c r="Q25">
        <v>7</v>
      </c>
      <c r="R25">
        <v>0</v>
      </c>
      <c r="S25">
        <f t="shared" si="2"/>
        <v>101</v>
      </c>
      <c r="T25">
        <f t="shared" si="3"/>
        <v>21.684219858156027</v>
      </c>
    </row>
    <row r="26" spans="1:20" x14ac:dyDescent="0.25">
      <c r="A26">
        <v>25</v>
      </c>
      <c r="B26" t="str">
        <f t="shared" si="0"/>
        <v>25@2007/4/9</v>
      </c>
      <c r="C26" s="1">
        <f t="shared" si="1"/>
        <v>39181.215277777781</v>
      </c>
      <c r="D26">
        <v>1176095400</v>
      </c>
      <c r="E26" t="s">
        <v>40</v>
      </c>
      <c r="F26" t="s">
        <v>41</v>
      </c>
      <c r="G26">
        <v>62</v>
      </c>
      <c r="H26">
        <v>62</v>
      </c>
      <c r="I26">
        <v>532</v>
      </c>
      <c r="J26">
        <v>532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0</v>
      </c>
      <c r="T26">
        <f t="shared" si="3"/>
        <v>0.48893617021276597</v>
      </c>
    </row>
    <row r="27" spans="1:20" x14ac:dyDescent="0.25">
      <c r="A27">
        <v>26</v>
      </c>
      <c r="B27" t="str">
        <f t="shared" si="0"/>
        <v>26@2007/4/29</v>
      </c>
      <c r="C27" s="1">
        <f t="shared" si="1"/>
        <v>39201.872754629629</v>
      </c>
      <c r="D27">
        <v>1177880206</v>
      </c>
      <c r="E27" t="s">
        <v>41</v>
      </c>
      <c r="F27" t="s">
        <v>42</v>
      </c>
      <c r="G27">
        <v>62</v>
      </c>
      <c r="H27">
        <v>62</v>
      </c>
      <c r="I27">
        <v>532</v>
      </c>
      <c r="J27">
        <v>532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2"/>
        <v>0</v>
      </c>
      <c r="T27">
        <f t="shared" si="3"/>
        <v>21.096997635933807</v>
      </c>
    </row>
    <row r="28" spans="1:20" x14ac:dyDescent="0.25">
      <c r="A28">
        <v>27</v>
      </c>
      <c r="B28" t="str">
        <f t="shared" si="0"/>
        <v>27@2007/5/5</v>
      </c>
      <c r="C28" s="1">
        <f t="shared" si="1"/>
        <v>39207.203969907408</v>
      </c>
      <c r="D28">
        <v>1178340823</v>
      </c>
      <c r="E28" t="s">
        <v>42</v>
      </c>
      <c r="F28" t="s">
        <v>43</v>
      </c>
      <c r="G28">
        <v>62</v>
      </c>
      <c r="H28">
        <v>62</v>
      </c>
      <c r="I28">
        <v>532</v>
      </c>
      <c r="J28">
        <v>532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0</v>
      </c>
      <c r="T28">
        <f t="shared" si="3"/>
        <v>5.4446453900709217</v>
      </c>
    </row>
    <row r="29" spans="1:20" x14ac:dyDescent="0.25">
      <c r="A29">
        <v>28</v>
      </c>
      <c r="B29" t="str">
        <f t="shared" si="0"/>
        <v>28@2007/5/7</v>
      </c>
      <c r="C29" s="1">
        <f t="shared" si="1"/>
        <v>39209.555543981478</v>
      </c>
      <c r="D29">
        <v>1178543999</v>
      </c>
      <c r="E29" t="s">
        <v>43</v>
      </c>
      <c r="F29" t="s">
        <v>44</v>
      </c>
      <c r="G29">
        <v>62</v>
      </c>
      <c r="H29">
        <v>62</v>
      </c>
      <c r="I29">
        <v>532</v>
      </c>
      <c r="J29">
        <v>531</v>
      </c>
      <c r="K29">
        <v>0</v>
      </c>
      <c r="L29">
        <v>0</v>
      </c>
      <c r="M29">
        <v>0</v>
      </c>
      <c r="N29">
        <v>1</v>
      </c>
      <c r="O29">
        <v>0</v>
      </c>
      <c r="P29">
        <v>2</v>
      </c>
      <c r="Q29">
        <v>0</v>
      </c>
      <c r="R29">
        <v>0</v>
      </c>
      <c r="S29">
        <f t="shared" si="2"/>
        <v>3</v>
      </c>
      <c r="T29">
        <f t="shared" si="3"/>
        <v>2.4016075650118203</v>
      </c>
    </row>
    <row r="30" spans="1:20" x14ac:dyDescent="0.25">
      <c r="A30">
        <v>29</v>
      </c>
      <c r="B30" t="str">
        <f t="shared" si="0"/>
        <v>29@2007/5/23</v>
      </c>
      <c r="C30" s="1">
        <f t="shared" si="1"/>
        <v>39225.984074074076</v>
      </c>
      <c r="D30">
        <v>1179963424</v>
      </c>
      <c r="E30" t="s">
        <v>44</v>
      </c>
      <c r="F30" t="s">
        <v>45</v>
      </c>
      <c r="G30">
        <v>62</v>
      </c>
      <c r="H30">
        <v>62</v>
      </c>
      <c r="I30">
        <v>531</v>
      </c>
      <c r="J30">
        <v>531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2"/>
        <v>0</v>
      </c>
      <c r="T30">
        <f t="shared" si="3"/>
        <v>16.77807328605201</v>
      </c>
    </row>
    <row r="31" spans="1:20" x14ac:dyDescent="0.25">
      <c r="A31">
        <v>30</v>
      </c>
      <c r="B31" t="str">
        <f t="shared" si="0"/>
        <v>30@2007/5/25</v>
      </c>
      <c r="C31" s="1">
        <f t="shared" si="1"/>
        <v>39227.515324074076</v>
      </c>
      <c r="D31">
        <v>1180095724</v>
      </c>
      <c r="E31" t="s">
        <v>45</v>
      </c>
      <c r="F31" t="s">
        <v>46</v>
      </c>
      <c r="G31">
        <v>62</v>
      </c>
      <c r="H31">
        <v>62</v>
      </c>
      <c r="I31">
        <v>531</v>
      </c>
      <c r="J31">
        <v>532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1</v>
      </c>
      <c r="T31">
        <f t="shared" si="3"/>
        <v>1.5638297872340425</v>
      </c>
    </row>
    <row r="32" spans="1:20" x14ac:dyDescent="0.25">
      <c r="A32">
        <v>31</v>
      </c>
      <c r="B32" t="str">
        <f t="shared" si="0"/>
        <v>31@2007/5/25</v>
      </c>
      <c r="C32" s="1">
        <f t="shared" si="1"/>
        <v>39227.792407407411</v>
      </c>
      <c r="D32">
        <v>1180119664</v>
      </c>
      <c r="E32" t="s">
        <v>46</v>
      </c>
      <c r="F32" t="s">
        <v>47</v>
      </c>
      <c r="G32">
        <v>62</v>
      </c>
      <c r="H32">
        <v>62</v>
      </c>
      <c r="I32">
        <v>532</v>
      </c>
      <c r="J32">
        <v>532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f t="shared" si="2"/>
        <v>2</v>
      </c>
      <c r="T32">
        <f t="shared" si="3"/>
        <v>0.28297872340425534</v>
      </c>
    </row>
    <row r="33" spans="1:20" x14ac:dyDescent="0.25">
      <c r="A33">
        <v>32</v>
      </c>
      <c r="B33" t="str">
        <f t="shared" si="0"/>
        <v>32@2007/7/3</v>
      </c>
      <c r="C33" s="1">
        <f t="shared" si="1"/>
        <v>39266.217349537037</v>
      </c>
      <c r="D33">
        <v>1183439579</v>
      </c>
      <c r="E33" t="s">
        <v>47</v>
      </c>
      <c r="F33" t="s">
        <v>48</v>
      </c>
      <c r="G33">
        <v>62</v>
      </c>
      <c r="H33">
        <v>62</v>
      </c>
      <c r="I33">
        <v>532</v>
      </c>
      <c r="J33">
        <v>532</v>
      </c>
      <c r="K33">
        <v>0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0</v>
      </c>
      <c r="S33">
        <f t="shared" si="2"/>
        <v>2</v>
      </c>
      <c r="T33">
        <f t="shared" si="3"/>
        <v>39.242494089834516</v>
      </c>
    </row>
    <row r="34" spans="1:20" x14ac:dyDescent="0.25">
      <c r="A34">
        <v>33</v>
      </c>
      <c r="B34" t="str">
        <f t="shared" si="0"/>
        <v>33@2007/7/12</v>
      </c>
      <c r="C34" s="1">
        <f t="shared" si="1"/>
        <v>39275.726944444446</v>
      </c>
      <c r="D34">
        <v>1184261208</v>
      </c>
      <c r="E34" t="s">
        <v>48</v>
      </c>
      <c r="F34" t="s">
        <v>49</v>
      </c>
      <c r="G34">
        <v>62</v>
      </c>
      <c r="H34">
        <v>62</v>
      </c>
      <c r="I34">
        <v>532</v>
      </c>
      <c r="J34">
        <v>532</v>
      </c>
      <c r="K34">
        <v>0</v>
      </c>
      <c r="L34">
        <v>0</v>
      </c>
      <c r="M34">
        <v>0</v>
      </c>
      <c r="N34">
        <v>0</v>
      </c>
      <c r="O34">
        <v>11</v>
      </c>
      <c r="P34">
        <v>0</v>
      </c>
      <c r="Q34">
        <v>0</v>
      </c>
      <c r="R34">
        <v>0</v>
      </c>
      <c r="S34">
        <f t="shared" si="2"/>
        <v>11</v>
      </c>
      <c r="T34">
        <f t="shared" si="3"/>
        <v>9.7119267139479906</v>
      </c>
    </row>
    <row r="35" spans="1:20" x14ac:dyDescent="0.25">
      <c r="A35">
        <v>34</v>
      </c>
      <c r="B35" t="str">
        <f t="shared" si="0"/>
        <v>34@2007/7/28</v>
      </c>
      <c r="C35" s="1">
        <f t="shared" si="1"/>
        <v>39291.490995370368</v>
      </c>
      <c r="D35">
        <v>1185623222</v>
      </c>
      <c r="E35" t="s">
        <v>49</v>
      </c>
      <c r="F35" t="s">
        <v>50</v>
      </c>
      <c r="G35">
        <v>62</v>
      </c>
      <c r="H35">
        <v>62</v>
      </c>
      <c r="I35">
        <v>532</v>
      </c>
      <c r="J35">
        <v>532</v>
      </c>
      <c r="K35">
        <v>0</v>
      </c>
      <c r="L35">
        <v>0</v>
      </c>
      <c r="M35">
        <v>0</v>
      </c>
      <c r="N35">
        <v>0</v>
      </c>
      <c r="O35">
        <v>3</v>
      </c>
      <c r="P35">
        <v>0</v>
      </c>
      <c r="Q35">
        <v>0</v>
      </c>
      <c r="R35">
        <v>0</v>
      </c>
      <c r="S35">
        <f t="shared" si="2"/>
        <v>3</v>
      </c>
      <c r="T35">
        <f t="shared" si="3"/>
        <v>16.099456264775412</v>
      </c>
    </row>
    <row r="36" spans="1:20" x14ac:dyDescent="0.25">
      <c r="A36">
        <v>35</v>
      </c>
      <c r="B36" t="str">
        <f t="shared" si="0"/>
        <v>35@2007/7/31</v>
      </c>
      <c r="C36" s="1">
        <f t="shared" si="1"/>
        <v>39294.852534722224</v>
      </c>
      <c r="D36">
        <v>1185913659</v>
      </c>
      <c r="E36" t="s">
        <v>50</v>
      </c>
      <c r="F36" t="s">
        <v>51</v>
      </c>
      <c r="G36">
        <v>62</v>
      </c>
      <c r="H36">
        <v>62</v>
      </c>
      <c r="I36">
        <v>532</v>
      </c>
      <c r="J36">
        <v>532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2"/>
        <v>0</v>
      </c>
      <c r="T36">
        <f t="shared" si="3"/>
        <v>3.4330614657210403</v>
      </c>
    </row>
    <row r="37" spans="1:20" x14ac:dyDescent="0.25">
      <c r="A37">
        <v>36</v>
      </c>
      <c r="B37" t="str">
        <f t="shared" si="0"/>
        <v>36@2007/10/3</v>
      </c>
      <c r="C37" s="1">
        <f t="shared" si="1"/>
        <v>39358.62909722222</v>
      </c>
      <c r="D37">
        <v>1191423954</v>
      </c>
      <c r="E37" t="s">
        <v>51</v>
      </c>
      <c r="F37" t="s">
        <v>52</v>
      </c>
      <c r="G37">
        <v>62</v>
      </c>
      <c r="H37">
        <v>62</v>
      </c>
      <c r="I37">
        <v>532</v>
      </c>
      <c r="J37">
        <v>533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1</v>
      </c>
      <c r="T37">
        <f t="shared" si="3"/>
        <v>65.133510638297878</v>
      </c>
    </row>
    <row r="38" spans="1:20" x14ac:dyDescent="0.25">
      <c r="A38">
        <v>37</v>
      </c>
      <c r="B38" t="str">
        <f t="shared" si="0"/>
        <v>37@2007/10/4</v>
      </c>
      <c r="C38" s="1">
        <f t="shared" si="1"/>
        <v>39359.196284722224</v>
      </c>
      <c r="D38">
        <v>1191472959</v>
      </c>
      <c r="E38" t="s">
        <v>52</v>
      </c>
      <c r="F38" t="s">
        <v>53</v>
      </c>
      <c r="G38">
        <v>62</v>
      </c>
      <c r="H38">
        <v>62</v>
      </c>
      <c r="I38">
        <v>533</v>
      </c>
      <c r="J38">
        <v>533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f t="shared" si="2"/>
        <v>1</v>
      </c>
      <c r="T38">
        <f t="shared" si="3"/>
        <v>0.57925531914893613</v>
      </c>
    </row>
    <row r="39" spans="1:20" x14ac:dyDescent="0.25">
      <c r="A39">
        <v>38</v>
      </c>
      <c r="B39" t="str">
        <f t="shared" si="0"/>
        <v>38@2007/10/6</v>
      </c>
      <c r="C39" s="1">
        <f t="shared" si="1"/>
        <v>39361.472708333335</v>
      </c>
      <c r="D39">
        <v>1191669642</v>
      </c>
      <c r="E39" t="s">
        <v>53</v>
      </c>
      <c r="F39" t="s">
        <v>54</v>
      </c>
      <c r="G39">
        <v>62</v>
      </c>
      <c r="H39">
        <v>62</v>
      </c>
      <c r="I39">
        <v>533</v>
      </c>
      <c r="J39">
        <v>533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f t="shared" si="2"/>
        <v>2</v>
      </c>
      <c r="T39">
        <f t="shared" si="3"/>
        <v>2.3248581560283688</v>
      </c>
    </row>
    <row r="40" spans="1:20" x14ac:dyDescent="0.25">
      <c r="A40">
        <v>39</v>
      </c>
      <c r="B40" t="str">
        <f t="shared" si="0"/>
        <v>39@2007/10/14</v>
      </c>
      <c r="C40" s="1">
        <f t="shared" si="1"/>
        <v>39369.508703703701</v>
      </c>
      <c r="D40">
        <v>1192363952</v>
      </c>
      <c r="E40" t="s">
        <v>54</v>
      </c>
      <c r="F40" t="s">
        <v>55</v>
      </c>
      <c r="G40">
        <v>62</v>
      </c>
      <c r="H40">
        <v>62</v>
      </c>
      <c r="I40">
        <v>533</v>
      </c>
      <c r="J40">
        <v>533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f t="shared" si="2"/>
        <v>3</v>
      </c>
      <c r="T40">
        <f t="shared" si="3"/>
        <v>8.2069739952718681</v>
      </c>
    </row>
    <row r="41" spans="1:20" x14ac:dyDescent="0.25">
      <c r="A41">
        <v>40</v>
      </c>
      <c r="B41" t="str">
        <f t="shared" si="0"/>
        <v>40@2007/10/14</v>
      </c>
      <c r="C41" s="1">
        <f t="shared" si="1"/>
        <v>39369.657453703701</v>
      </c>
      <c r="D41">
        <v>1192376804</v>
      </c>
      <c r="E41" t="s">
        <v>55</v>
      </c>
      <c r="F41" t="s">
        <v>56</v>
      </c>
      <c r="G41">
        <v>62</v>
      </c>
      <c r="H41">
        <v>62</v>
      </c>
      <c r="I41">
        <v>533</v>
      </c>
      <c r="J41">
        <v>533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f t="shared" si="2"/>
        <v>1</v>
      </c>
      <c r="T41">
        <f t="shared" si="3"/>
        <v>0.15191489361702129</v>
      </c>
    </row>
    <row r="42" spans="1:20" x14ac:dyDescent="0.25">
      <c r="A42">
        <v>41</v>
      </c>
      <c r="B42" t="str">
        <f t="shared" si="0"/>
        <v>41@2007/12/5</v>
      </c>
      <c r="C42" s="1">
        <f t="shared" si="1"/>
        <v>39421.637743055559</v>
      </c>
      <c r="D42">
        <v>1196867901</v>
      </c>
      <c r="E42" t="s">
        <v>56</v>
      </c>
      <c r="F42" t="s">
        <v>57</v>
      </c>
      <c r="G42">
        <v>62</v>
      </c>
      <c r="H42">
        <v>62</v>
      </c>
      <c r="I42">
        <v>533</v>
      </c>
      <c r="J42">
        <v>533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f t="shared" si="2"/>
        <v>2</v>
      </c>
      <c r="T42">
        <f t="shared" si="3"/>
        <v>53.086252955082742</v>
      </c>
    </row>
    <row r="43" spans="1:20" x14ac:dyDescent="0.25">
      <c r="A43">
        <v>42</v>
      </c>
      <c r="B43" t="str">
        <f t="shared" si="0"/>
        <v>42@2008/2/3</v>
      </c>
      <c r="C43" s="1">
        <f t="shared" si="1"/>
        <v>39481.954976851848</v>
      </c>
      <c r="D43">
        <v>1202079310</v>
      </c>
      <c r="E43" t="s">
        <v>57</v>
      </c>
      <c r="F43" t="s">
        <v>58</v>
      </c>
      <c r="G43">
        <v>62</v>
      </c>
      <c r="H43">
        <v>62</v>
      </c>
      <c r="I43">
        <v>533</v>
      </c>
      <c r="J43">
        <v>534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1</v>
      </c>
      <c r="T43">
        <f t="shared" si="3"/>
        <v>61.600579196217495</v>
      </c>
    </row>
    <row r="44" spans="1:20" x14ac:dyDescent="0.25">
      <c r="A44">
        <v>43</v>
      </c>
      <c r="B44" t="str">
        <f t="shared" si="0"/>
        <v>43@2008/3/22</v>
      </c>
      <c r="C44" s="1">
        <f t="shared" si="1"/>
        <v>39529.521724537037</v>
      </c>
      <c r="D44">
        <v>1206189077</v>
      </c>
      <c r="E44" t="s">
        <v>58</v>
      </c>
      <c r="F44" t="s">
        <v>59</v>
      </c>
      <c r="G44">
        <v>62</v>
      </c>
      <c r="H44">
        <v>62</v>
      </c>
      <c r="I44">
        <v>534</v>
      </c>
      <c r="J44">
        <v>535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1</v>
      </c>
      <c r="T44">
        <f t="shared" si="3"/>
        <v>48.578806146572106</v>
      </c>
    </row>
    <row r="45" spans="1:20" x14ac:dyDescent="0.25">
      <c r="A45">
        <v>44</v>
      </c>
      <c r="B45" t="str">
        <f t="shared" si="0"/>
        <v>44@2008/6/21</v>
      </c>
      <c r="C45" s="1">
        <f t="shared" si="1"/>
        <v>39620.669594907406</v>
      </c>
      <c r="D45">
        <v>1214064253</v>
      </c>
      <c r="E45" t="s">
        <v>59</v>
      </c>
      <c r="F45" t="s">
        <v>60</v>
      </c>
      <c r="G45">
        <v>62</v>
      </c>
      <c r="H45">
        <v>62</v>
      </c>
      <c r="I45">
        <v>535</v>
      </c>
      <c r="J45">
        <v>535</v>
      </c>
      <c r="K45">
        <v>0</v>
      </c>
      <c r="L45">
        <v>0</v>
      </c>
      <c r="M45">
        <v>0</v>
      </c>
      <c r="N45">
        <v>0</v>
      </c>
      <c r="O45">
        <v>6</v>
      </c>
      <c r="P45">
        <v>0</v>
      </c>
      <c r="Q45">
        <v>0</v>
      </c>
      <c r="R45">
        <v>0</v>
      </c>
      <c r="S45">
        <f t="shared" si="2"/>
        <v>6</v>
      </c>
      <c r="T45">
        <f t="shared" si="3"/>
        <v>93.087186761229319</v>
      </c>
    </row>
    <row r="46" spans="1:20" x14ac:dyDescent="0.25">
      <c r="A46">
        <v>45</v>
      </c>
      <c r="B46" t="str">
        <f t="shared" si="0"/>
        <v>45@2008/7/29</v>
      </c>
      <c r="C46" s="1">
        <f t="shared" si="1"/>
        <v>39658.525081018517</v>
      </c>
      <c r="D46">
        <v>1217334967</v>
      </c>
      <c r="E46" t="s">
        <v>60</v>
      </c>
      <c r="F46" t="s">
        <v>61</v>
      </c>
      <c r="G46">
        <v>62</v>
      </c>
      <c r="H46">
        <v>62</v>
      </c>
      <c r="I46">
        <v>535</v>
      </c>
      <c r="J46">
        <v>537</v>
      </c>
      <c r="K46">
        <v>0</v>
      </c>
      <c r="L46">
        <v>0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2</v>
      </c>
      <c r="T46">
        <f t="shared" si="3"/>
        <v>38.660921985815605</v>
      </c>
    </row>
    <row r="47" spans="1:20" x14ac:dyDescent="0.25">
      <c r="A47">
        <v>46</v>
      </c>
      <c r="B47" t="str">
        <f t="shared" si="0"/>
        <v>46@2008/7/30</v>
      </c>
      <c r="C47" s="1">
        <f t="shared" si="1"/>
        <v>39659.599340277782</v>
      </c>
      <c r="D47">
        <v>1217427783</v>
      </c>
      <c r="E47" t="s">
        <v>61</v>
      </c>
      <c r="F47" t="s">
        <v>62</v>
      </c>
      <c r="G47">
        <v>62</v>
      </c>
      <c r="H47">
        <v>62</v>
      </c>
      <c r="I47">
        <v>537</v>
      </c>
      <c r="J47">
        <v>537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1.0971158392434988</v>
      </c>
    </row>
    <row r="48" spans="1:20" x14ac:dyDescent="0.25">
      <c r="A48">
        <v>47</v>
      </c>
      <c r="B48" t="str">
        <f t="shared" si="0"/>
        <v>47@2008/9/23</v>
      </c>
      <c r="C48" s="1">
        <f t="shared" si="1"/>
        <v>39714.544131944444</v>
      </c>
      <c r="D48">
        <v>1222175013</v>
      </c>
      <c r="E48" t="s">
        <v>62</v>
      </c>
      <c r="F48" t="s">
        <v>63</v>
      </c>
      <c r="G48">
        <v>62</v>
      </c>
      <c r="H48">
        <v>62</v>
      </c>
      <c r="I48">
        <v>537</v>
      </c>
      <c r="J48">
        <v>538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1</v>
      </c>
      <c r="T48">
        <f t="shared" si="3"/>
        <v>56.113829787234046</v>
      </c>
    </row>
    <row r="49" spans="1:20" x14ac:dyDescent="0.25">
      <c r="A49">
        <v>48</v>
      </c>
      <c r="B49" t="str">
        <f t="shared" si="0"/>
        <v>48@2008/11/26</v>
      </c>
      <c r="C49" s="1">
        <f t="shared" si="1"/>
        <v>39778.832349537035</v>
      </c>
      <c r="D49">
        <v>1227729515</v>
      </c>
      <c r="E49" t="s">
        <v>63</v>
      </c>
      <c r="F49" t="s">
        <v>64</v>
      </c>
      <c r="G49">
        <v>62</v>
      </c>
      <c r="H49">
        <v>62</v>
      </c>
      <c r="I49">
        <v>538</v>
      </c>
      <c r="J49">
        <v>539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1</v>
      </c>
      <c r="T49">
        <f t="shared" si="3"/>
        <v>65.656052009456261</v>
      </c>
    </row>
    <row r="50" spans="1:20" x14ac:dyDescent="0.25">
      <c r="A50">
        <v>49</v>
      </c>
      <c r="B50" t="str">
        <f t="shared" si="0"/>
        <v>49@2008/11/27</v>
      </c>
      <c r="C50" s="1">
        <f t="shared" si="1"/>
        <v>39779.572500000002</v>
      </c>
      <c r="D50">
        <v>1227793464</v>
      </c>
      <c r="E50" t="s">
        <v>64</v>
      </c>
      <c r="F50" t="s">
        <v>65</v>
      </c>
      <c r="G50">
        <v>62</v>
      </c>
      <c r="H50">
        <v>62</v>
      </c>
      <c r="I50">
        <v>539</v>
      </c>
      <c r="J50">
        <v>539</v>
      </c>
      <c r="K50">
        <v>0</v>
      </c>
      <c r="L50">
        <v>0</v>
      </c>
      <c r="M50">
        <v>0</v>
      </c>
      <c r="N50">
        <v>0</v>
      </c>
      <c r="O50">
        <v>12</v>
      </c>
      <c r="P50">
        <v>0</v>
      </c>
      <c r="Q50">
        <v>0</v>
      </c>
      <c r="R50">
        <v>0</v>
      </c>
      <c r="S50">
        <f t="shared" si="2"/>
        <v>12</v>
      </c>
      <c r="T50">
        <f t="shared" si="3"/>
        <v>0.75589834515366428</v>
      </c>
    </row>
    <row r="51" spans="1:20" x14ac:dyDescent="0.25">
      <c r="A51">
        <v>50</v>
      </c>
      <c r="B51" t="str">
        <f t="shared" si="0"/>
        <v>50@2009/3/20</v>
      </c>
      <c r="C51" s="1">
        <f t="shared" si="1"/>
        <v>39892.557164351849</v>
      </c>
      <c r="D51">
        <v>1237555339</v>
      </c>
      <c r="E51" t="s">
        <v>65</v>
      </c>
      <c r="F51" t="s">
        <v>66</v>
      </c>
      <c r="G51">
        <v>62</v>
      </c>
      <c r="H51">
        <v>62</v>
      </c>
      <c r="I51">
        <v>539</v>
      </c>
      <c r="J51">
        <v>539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0</v>
      </c>
      <c r="T51">
        <f t="shared" si="3"/>
        <v>115.38859338061465</v>
      </c>
    </row>
    <row r="52" spans="1:20" x14ac:dyDescent="0.25">
      <c r="A52">
        <v>51</v>
      </c>
      <c r="B52" t="str">
        <f t="shared" si="0"/>
        <v>51@2009/6/8</v>
      </c>
      <c r="C52" s="1">
        <f t="shared" si="1"/>
        <v>39972.525300925925</v>
      </c>
      <c r="D52">
        <v>1244464586</v>
      </c>
      <c r="E52" t="s">
        <v>66</v>
      </c>
      <c r="F52" t="s">
        <v>67</v>
      </c>
      <c r="G52">
        <v>62</v>
      </c>
      <c r="H52">
        <v>62</v>
      </c>
      <c r="I52">
        <v>539</v>
      </c>
      <c r="J52">
        <v>539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0</v>
      </c>
      <c r="T52">
        <f t="shared" si="3"/>
        <v>81.66958628841607</v>
      </c>
    </row>
    <row r="53" spans="1:20" x14ac:dyDescent="0.25">
      <c r="A53">
        <v>52</v>
      </c>
      <c r="B53" t="str">
        <f t="shared" si="0"/>
        <v>52@2009/6/19</v>
      </c>
      <c r="C53" s="1">
        <f t="shared" si="1"/>
        <v>39983.410995370374</v>
      </c>
      <c r="D53">
        <v>1245405110</v>
      </c>
      <c r="E53" t="s">
        <v>67</v>
      </c>
      <c r="F53" t="s">
        <v>68</v>
      </c>
      <c r="G53">
        <v>62</v>
      </c>
      <c r="H53">
        <v>62</v>
      </c>
      <c r="I53">
        <v>539</v>
      </c>
      <c r="J53">
        <v>540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1</v>
      </c>
      <c r="T53">
        <f t="shared" si="3"/>
        <v>11.117304964539008</v>
      </c>
    </row>
    <row r="54" spans="1:20" x14ac:dyDescent="0.25">
      <c r="A54">
        <v>53</v>
      </c>
      <c r="B54" t="str">
        <f t="shared" si="0"/>
        <v>53@2009/6/23</v>
      </c>
      <c r="C54" s="1">
        <f t="shared" si="1"/>
        <v>39987.340208333335</v>
      </c>
      <c r="D54">
        <v>1245744594</v>
      </c>
      <c r="E54" t="s">
        <v>68</v>
      </c>
      <c r="F54" t="s">
        <v>69</v>
      </c>
      <c r="G54">
        <v>62</v>
      </c>
      <c r="H54">
        <v>62</v>
      </c>
      <c r="I54">
        <v>540</v>
      </c>
      <c r="J54">
        <v>542</v>
      </c>
      <c r="K54">
        <v>0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2</v>
      </c>
      <c r="T54">
        <f t="shared" si="3"/>
        <v>4.0128132387706854</v>
      </c>
    </row>
    <row r="55" spans="1:20" x14ac:dyDescent="0.25">
      <c r="A55">
        <v>54</v>
      </c>
      <c r="B55" t="str">
        <f t="shared" si="0"/>
        <v>54@2009/6/27</v>
      </c>
      <c r="C55" s="1">
        <f t="shared" si="1"/>
        <v>39991.358796296292</v>
      </c>
      <c r="D55">
        <v>1246091800</v>
      </c>
      <c r="E55" t="s">
        <v>69</v>
      </c>
      <c r="F55" t="s">
        <v>70</v>
      </c>
      <c r="G55">
        <v>62</v>
      </c>
      <c r="H55">
        <v>62</v>
      </c>
      <c r="I55">
        <v>542</v>
      </c>
      <c r="J55">
        <v>542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2"/>
        <v>0</v>
      </c>
      <c r="T55">
        <f t="shared" si="3"/>
        <v>4.1040898345153662</v>
      </c>
    </row>
    <row r="56" spans="1:20" x14ac:dyDescent="0.25">
      <c r="A56">
        <v>55</v>
      </c>
      <c r="B56" t="str">
        <f t="shared" si="0"/>
        <v>55@2009/7/21</v>
      </c>
      <c r="C56" s="1">
        <f t="shared" si="1"/>
        <v>40015.874432870369</v>
      </c>
      <c r="D56">
        <v>1248209951</v>
      </c>
      <c r="E56" t="s">
        <v>70</v>
      </c>
      <c r="F56" t="s">
        <v>71</v>
      </c>
      <c r="G56">
        <v>62</v>
      </c>
      <c r="H56">
        <v>62</v>
      </c>
      <c r="I56">
        <v>542</v>
      </c>
      <c r="J56">
        <v>544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2</v>
      </c>
      <c r="T56">
        <f t="shared" si="3"/>
        <v>25.037245862884159</v>
      </c>
    </row>
    <row r="57" spans="1:20" x14ac:dyDescent="0.25">
      <c r="A57">
        <v>56</v>
      </c>
      <c r="B57" t="str">
        <f t="shared" si="0"/>
        <v>56@2009/8/3</v>
      </c>
      <c r="C57" s="1">
        <f t="shared" si="1"/>
        <v>40028.657592592594</v>
      </c>
      <c r="D57">
        <v>1249314416</v>
      </c>
      <c r="E57" t="s">
        <v>71</v>
      </c>
      <c r="F57" t="s">
        <v>72</v>
      </c>
      <c r="G57">
        <v>62</v>
      </c>
      <c r="H57">
        <v>62</v>
      </c>
      <c r="I57">
        <v>544</v>
      </c>
      <c r="J57">
        <v>547</v>
      </c>
      <c r="K57">
        <v>0</v>
      </c>
      <c r="L57">
        <v>0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3</v>
      </c>
      <c r="T57">
        <f t="shared" si="3"/>
        <v>13.055141843971631</v>
      </c>
    </row>
    <row r="58" spans="1:20" x14ac:dyDescent="0.25">
      <c r="A58">
        <v>57</v>
      </c>
      <c r="B58" t="str">
        <f t="shared" si="0"/>
        <v>57@2009/8/5</v>
      </c>
      <c r="C58" s="1">
        <f t="shared" si="1"/>
        <v>40030.644976851851</v>
      </c>
      <c r="D58">
        <v>1249486126</v>
      </c>
      <c r="E58" t="s">
        <v>72</v>
      </c>
      <c r="F58" t="s">
        <v>73</v>
      </c>
      <c r="G58">
        <v>62</v>
      </c>
      <c r="H58">
        <v>62</v>
      </c>
      <c r="I58">
        <v>547</v>
      </c>
      <c r="J58">
        <v>547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2"/>
        <v>0</v>
      </c>
      <c r="T58">
        <f t="shared" si="3"/>
        <v>2.0296690307328604</v>
      </c>
    </row>
    <row r="59" spans="1:20" x14ac:dyDescent="0.25">
      <c r="A59">
        <v>58</v>
      </c>
      <c r="B59" t="str">
        <f t="shared" si="0"/>
        <v>58@2009/8/12</v>
      </c>
      <c r="C59" s="1">
        <f t="shared" si="1"/>
        <v>40037.625543981485</v>
      </c>
      <c r="D59">
        <v>1250089247</v>
      </c>
      <c r="E59" t="s">
        <v>73</v>
      </c>
      <c r="F59" t="s">
        <v>74</v>
      </c>
      <c r="G59">
        <v>62</v>
      </c>
      <c r="H59">
        <v>62</v>
      </c>
      <c r="I59">
        <v>547</v>
      </c>
      <c r="J59">
        <v>548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1</v>
      </c>
      <c r="T59">
        <f t="shared" si="3"/>
        <v>7.1290898345153666</v>
      </c>
    </row>
    <row r="60" spans="1:20" x14ac:dyDescent="0.25">
      <c r="A60">
        <v>59</v>
      </c>
      <c r="B60" t="str">
        <f t="shared" si="0"/>
        <v>59@2009/9/4</v>
      </c>
      <c r="C60" s="1">
        <f t="shared" si="1"/>
        <v>40060.655671296292</v>
      </c>
      <c r="D60">
        <v>1252079050</v>
      </c>
      <c r="E60" t="s">
        <v>74</v>
      </c>
      <c r="F60" t="s">
        <v>75</v>
      </c>
      <c r="G60">
        <v>62</v>
      </c>
      <c r="H60">
        <v>62</v>
      </c>
      <c r="I60">
        <v>548</v>
      </c>
      <c r="J60">
        <v>548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2"/>
        <v>0</v>
      </c>
      <c r="T60">
        <f t="shared" si="3"/>
        <v>23.520130023640661</v>
      </c>
    </row>
    <row r="61" spans="1:20" x14ac:dyDescent="0.25">
      <c r="A61">
        <v>60</v>
      </c>
      <c r="B61" t="str">
        <f t="shared" si="0"/>
        <v>60@2009/9/4</v>
      </c>
      <c r="C61" s="1">
        <f t="shared" si="1"/>
        <v>40060.727233796293</v>
      </c>
      <c r="D61">
        <v>1252085233</v>
      </c>
      <c r="E61" t="s">
        <v>75</v>
      </c>
      <c r="F61" t="s">
        <v>76</v>
      </c>
      <c r="G61">
        <v>62</v>
      </c>
      <c r="H61">
        <v>62</v>
      </c>
      <c r="I61">
        <v>548</v>
      </c>
      <c r="J61">
        <v>548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2"/>
        <v>0</v>
      </c>
      <c r="T61">
        <f t="shared" si="3"/>
        <v>7.3085106382978729E-2</v>
      </c>
    </row>
    <row r="62" spans="1:20" x14ac:dyDescent="0.25">
      <c r="A62">
        <v>61</v>
      </c>
      <c r="B62" t="str">
        <f t="shared" si="0"/>
        <v>61@2009/10/4</v>
      </c>
      <c r="C62" s="1">
        <f t="shared" si="1"/>
        <v>40090.760405092595</v>
      </c>
      <c r="D62">
        <v>1254680099</v>
      </c>
      <c r="E62" t="s">
        <v>76</v>
      </c>
      <c r="F62" t="s">
        <v>77</v>
      </c>
      <c r="G62">
        <v>62</v>
      </c>
      <c r="H62">
        <v>62</v>
      </c>
      <c r="I62">
        <v>548</v>
      </c>
      <c r="J62">
        <v>548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2"/>
        <v>0</v>
      </c>
      <c r="T62">
        <f t="shared" si="3"/>
        <v>30.672174940898344</v>
      </c>
    </row>
    <row r="63" spans="1:20" x14ac:dyDescent="0.25">
      <c r="A63">
        <v>62</v>
      </c>
      <c r="B63" t="str">
        <f t="shared" si="0"/>
        <v>62@2010/1/25</v>
      </c>
      <c r="C63" s="1">
        <f t="shared" si="1"/>
        <v>40203.779212962967</v>
      </c>
      <c r="D63">
        <v>1264444924</v>
      </c>
      <c r="E63" t="s">
        <v>77</v>
      </c>
      <c r="F63" t="s">
        <v>78</v>
      </c>
      <c r="G63">
        <v>62</v>
      </c>
      <c r="H63">
        <v>62</v>
      </c>
      <c r="I63">
        <v>548</v>
      </c>
      <c r="J63">
        <v>548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2"/>
        <v>0</v>
      </c>
      <c r="T63">
        <f t="shared" si="3"/>
        <v>115.423463356974</v>
      </c>
    </row>
    <row r="64" spans="1:20" x14ac:dyDescent="0.25">
      <c r="A64">
        <v>63</v>
      </c>
      <c r="B64" t="str">
        <f t="shared" si="0"/>
        <v>63@2010/1/28</v>
      </c>
      <c r="C64" s="1">
        <f t="shared" si="1"/>
        <v>40206.969039351854</v>
      </c>
      <c r="D64">
        <v>1264720525</v>
      </c>
      <c r="E64" t="s">
        <v>78</v>
      </c>
      <c r="F64" t="s">
        <v>79</v>
      </c>
      <c r="G64">
        <v>62</v>
      </c>
      <c r="H64">
        <v>62</v>
      </c>
      <c r="I64">
        <v>548</v>
      </c>
      <c r="J64">
        <v>548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2"/>
        <v>0</v>
      </c>
      <c r="T64">
        <f t="shared" si="3"/>
        <v>3.2576950354609928</v>
      </c>
    </row>
    <row r="65" spans="1:20" x14ac:dyDescent="0.25">
      <c r="A65">
        <v>64</v>
      </c>
      <c r="B65" t="str">
        <f t="shared" si="0"/>
        <v>64@2010/3/3</v>
      </c>
      <c r="C65" s="1">
        <f t="shared" si="1"/>
        <v>40240.938993055555</v>
      </c>
      <c r="D65">
        <v>1267655529</v>
      </c>
      <c r="E65" t="s">
        <v>79</v>
      </c>
      <c r="F65" t="s">
        <v>80</v>
      </c>
      <c r="G65">
        <v>62</v>
      </c>
      <c r="H65">
        <v>62</v>
      </c>
      <c r="I65">
        <v>548</v>
      </c>
      <c r="J65">
        <v>548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0</v>
      </c>
      <c r="T65">
        <f t="shared" si="3"/>
        <v>34.692718676122929</v>
      </c>
    </row>
    <row r="66" spans="1:20" x14ac:dyDescent="0.25">
      <c r="A66">
        <v>65</v>
      </c>
      <c r="B66" t="str">
        <f t="shared" si="0"/>
        <v>65@2010/7/7</v>
      </c>
      <c r="C66" s="1">
        <f t="shared" si="1"/>
        <v>40366.932766203703</v>
      </c>
      <c r="D66">
        <v>1278541391</v>
      </c>
      <c r="E66" t="s">
        <v>80</v>
      </c>
      <c r="F66" t="s">
        <v>81</v>
      </c>
      <c r="G66">
        <v>62</v>
      </c>
      <c r="H66">
        <v>61</v>
      </c>
      <c r="I66">
        <v>548</v>
      </c>
      <c r="J66">
        <v>538</v>
      </c>
      <c r="K66">
        <v>2</v>
      </c>
      <c r="L66">
        <v>3</v>
      </c>
      <c r="M66">
        <v>2</v>
      </c>
      <c r="N66">
        <v>6</v>
      </c>
      <c r="O66">
        <v>3</v>
      </c>
      <c r="P66">
        <v>0</v>
      </c>
      <c r="Q66">
        <v>10</v>
      </c>
      <c r="R66">
        <v>16</v>
      </c>
      <c r="S66">
        <f t="shared" si="2"/>
        <v>37</v>
      </c>
      <c r="T66">
        <f t="shared" si="3"/>
        <v>128.67449172576832</v>
      </c>
    </row>
    <row r="67" spans="1:20" x14ac:dyDescent="0.25">
      <c r="A67">
        <v>66</v>
      </c>
      <c r="B67" t="str">
        <f t="shared" ref="B67:B130" si="4">CONCATENATE(A67,"@",YEAR(C67),"/",MONTH(C67),"/",DAY(C67))</f>
        <v>66@2010/10/19</v>
      </c>
      <c r="C67" s="1">
        <f t="shared" ref="C67:C130" si="5">(D67/86400)+25569</f>
        <v>40470.629432870366</v>
      </c>
      <c r="D67">
        <v>1287500783</v>
      </c>
      <c r="E67" t="s">
        <v>81</v>
      </c>
      <c r="F67" t="s">
        <v>82</v>
      </c>
      <c r="G67">
        <v>61</v>
      </c>
      <c r="H67">
        <v>62</v>
      </c>
      <c r="I67">
        <v>538</v>
      </c>
      <c r="J67">
        <v>550</v>
      </c>
      <c r="K67">
        <v>3</v>
      </c>
      <c r="L67">
        <v>2</v>
      </c>
      <c r="M67">
        <v>6</v>
      </c>
      <c r="N67">
        <v>0</v>
      </c>
      <c r="O67">
        <v>1</v>
      </c>
      <c r="P67">
        <v>0</v>
      </c>
      <c r="Q67">
        <v>16</v>
      </c>
      <c r="R67">
        <v>10</v>
      </c>
      <c r="S67">
        <f t="shared" ref="S67:S130" si="6">SUM(M67:R67)</f>
        <v>33</v>
      </c>
      <c r="T67">
        <f t="shared" si="3"/>
        <v>105.90297872340426</v>
      </c>
    </row>
    <row r="68" spans="1:20" x14ac:dyDescent="0.25">
      <c r="A68">
        <v>67</v>
      </c>
      <c r="B68" t="str">
        <f t="shared" si="4"/>
        <v>67@2011/1/11</v>
      </c>
      <c r="C68" s="1">
        <f t="shared" si="5"/>
        <v>40554.716956018521</v>
      </c>
      <c r="D68">
        <v>1294765945</v>
      </c>
      <c r="E68" t="s">
        <v>82</v>
      </c>
      <c r="F68" t="s">
        <v>83</v>
      </c>
      <c r="G68">
        <v>62</v>
      </c>
      <c r="H68">
        <v>62</v>
      </c>
      <c r="I68">
        <v>550</v>
      </c>
      <c r="J68">
        <v>548</v>
      </c>
      <c r="K68">
        <v>0</v>
      </c>
      <c r="L68">
        <v>0</v>
      </c>
      <c r="M68">
        <v>0</v>
      </c>
      <c r="N68">
        <v>2</v>
      </c>
      <c r="O68">
        <v>1</v>
      </c>
      <c r="P68">
        <v>0</v>
      </c>
      <c r="Q68">
        <v>0</v>
      </c>
      <c r="R68">
        <v>0</v>
      </c>
      <c r="S68">
        <f t="shared" si="6"/>
        <v>3</v>
      </c>
      <c r="T68">
        <f t="shared" ref="T68:T131" si="7">(D68-D67)/84600</f>
        <v>85.876619385342792</v>
      </c>
    </row>
    <row r="69" spans="1:20" x14ac:dyDescent="0.25">
      <c r="A69">
        <v>68</v>
      </c>
      <c r="B69" t="str">
        <f t="shared" si="4"/>
        <v>68@2011/2/9</v>
      </c>
      <c r="C69" s="1">
        <f t="shared" si="5"/>
        <v>40583.835844907408</v>
      </c>
      <c r="D69">
        <v>1297281817</v>
      </c>
      <c r="E69" t="s">
        <v>83</v>
      </c>
      <c r="F69" t="s">
        <v>84</v>
      </c>
      <c r="G69">
        <v>62</v>
      </c>
      <c r="H69">
        <v>62</v>
      </c>
      <c r="I69">
        <v>548</v>
      </c>
      <c r="J69">
        <v>549</v>
      </c>
      <c r="K69">
        <v>0</v>
      </c>
      <c r="L69">
        <v>0</v>
      </c>
      <c r="M69">
        <v>1</v>
      </c>
      <c r="N69">
        <v>0</v>
      </c>
      <c r="O69">
        <v>2</v>
      </c>
      <c r="P69">
        <v>0</v>
      </c>
      <c r="Q69">
        <v>0</v>
      </c>
      <c r="R69">
        <v>0</v>
      </c>
      <c r="S69">
        <f t="shared" si="6"/>
        <v>3</v>
      </c>
      <c r="T69">
        <f t="shared" si="7"/>
        <v>29.738439716312058</v>
      </c>
    </row>
    <row r="70" spans="1:20" x14ac:dyDescent="0.25">
      <c r="A70">
        <v>69</v>
      </c>
      <c r="B70" t="str">
        <f t="shared" si="4"/>
        <v>69@2011/2/24</v>
      </c>
      <c r="C70" s="1">
        <f t="shared" si="5"/>
        <v>40598.127569444448</v>
      </c>
      <c r="D70">
        <v>1298516622</v>
      </c>
      <c r="E70" t="s">
        <v>84</v>
      </c>
      <c r="F70" t="s">
        <v>85</v>
      </c>
      <c r="G70">
        <v>62</v>
      </c>
      <c r="H70">
        <v>62</v>
      </c>
      <c r="I70">
        <v>549</v>
      </c>
      <c r="J70">
        <v>548</v>
      </c>
      <c r="K70">
        <v>0</v>
      </c>
      <c r="L70">
        <v>0</v>
      </c>
      <c r="M70">
        <v>0</v>
      </c>
      <c r="N70">
        <v>1</v>
      </c>
      <c r="O70">
        <v>2</v>
      </c>
      <c r="P70">
        <v>0</v>
      </c>
      <c r="Q70">
        <v>0</v>
      </c>
      <c r="R70">
        <v>0</v>
      </c>
      <c r="S70">
        <f t="shared" si="6"/>
        <v>3</v>
      </c>
      <c r="T70">
        <f t="shared" si="7"/>
        <v>14.595803782505911</v>
      </c>
    </row>
    <row r="71" spans="1:20" x14ac:dyDescent="0.25">
      <c r="A71">
        <v>70</v>
      </c>
      <c r="B71" t="str">
        <f t="shared" si="4"/>
        <v>70@2011/3/1</v>
      </c>
      <c r="C71" s="1">
        <f t="shared" si="5"/>
        <v>40603.914583333331</v>
      </c>
      <c r="D71">
        <v>1299016620</v>
      </c>
      <c r="E71" t="s">
        <v>85</v>
      </c>
      <c r="F71" t="s">
        <v>86</v>
      </c>
      <c r="G71">
        <v>62</v>
      </c>
      <c r="H71">
        <v>62</v>
      </c>
      <c r="I71">
        <v>548</v>
      </c>
      <c r="J71">
        <v>549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  <c r="S71">
        <f t="shared" si="6"/>
        <v>2</v>
      </c>
      <c r="T71">
        <f t="shared" si="7"/>
        <v>5.9101418439716316</v>
      </c>
    </row>
    <row r="72" spans="1:20" x14ac:dyDescent="0.25">
      <c r="A72">
        <v>71</v>
      </c>
      <c r="B72" t="str">
        <f t="shared" si="4"/>
        <v>71@2011/6/9</v>
      </c>
      <c r="C72" s="1">
        <f t="shared" si="5"/>
        <v>40703.134328703702</v>
      </c>
      <c r="D72">
        <v>1307589206</v>
      </c>
      <c r="E72" t="s">
        <v>86</v>
      </c>
      <c r="F72" t="s">
        <v>87</v>
      </c>
      <c r="G72">
        <v>62</v>
      </c>
      <c r="H72">
        <v>61</v>
      </c>
      <c r="I72">
        <v>549</v>
      </c>
      <c r="J72">
        <v>538</v>
      </c>
      <c r="K72">
        <v>2</v>
      </c>
      <c r="L72">
        <v>3</v>
      </c>
      <c r="M72">
        <v>1</v>
      </c>
      <c r="N72">
        <v>5</v>
      </c>
      <c r="O72">
        <v>0</v>
      </c>
      <c r="P72">
        <v>0</v>
      </c>
      <c r="Q72">
        <v>9</v>
      </c>
      <c r="R72">
        <v>16</v>
      </c>
      <c r="S72">
        <f t="shared" si="6"/>
        <v>31</v>
      </c>
      <c r="T72">
        <f t="shared" si="7"/>
        <v>101.33080378250591</v>
      </c>
    </row>
    <row r="73" spans="1:20" x14ac:dyDescent="0.25">
      <c r="A73">
        <v>72</v>
      </c>
      <c r="B73" t="str">
        <f t="shared" si="4"/>
        <v>72@2011/6/10</v>
      </c>
      <c r="C73" s="1">
        <f t="shared" si="5"/>
        <v>40704.418738425928</v>
      </c>
      <c r="D73">
        <v>1307700179</v>
      </c>
      <c r="E73" t="s">
        <v>87</v>
      </c>
      <c r="F73" t="s">
        <v>88</v>
      </c>
      <c r="G73">
        <v>61</v>
      </c>
      <c r="H73">
        <v>63</v>
      </c>
      <c r="I73">
        <v>538</v>
      </c>
      <c r="J73">
        <v>556</v>
      </c>
      <c r="K73">
        <v>3</v>
      </c>
      <c r="L73">
        <v>1</v>
      </c>
      <c r="M73">
        <v>6</v>
      </c>
      <c r="N73">
        <v>2</v>
      </c>
      <c r="O73">
        <v>1</v>
      </c>
      <c r="P73">
        <v>0</v>
      </c>
      <c r="Q73">
        <v>16</v>
      </c>
      <c r="R73">
        <v>2</v>
      </c>
      <c r="S73">
        <f t="shared" si="6"/>
        <v>27</v>
      </c>
      <c r="T73">
        <f t="shared" si="7"/>
        <v>1.3117375886524822</v>
      </c>
    </row>
    <row r="74" spans="1:20" x14ac:dyDescent="0.25">
      <c r="A74">
        <v>73</v>
      </c>
      <c r="B74" t="str">
        <f t="shared" si="4"/>
        <v>73@2011/6/11</v>
      </c>
      <c r="C74" s="1">
        <f t="shared" si="5"/>
        <v>40705.737546296295</v>
      </c>
      <c r="D74">
        <v>1307814124</v>
      </c>
      <c r="E74" t="s">
        <v>88</v>
      </c>
      <c r="F74" t="s">
        <v>89</v>
      </c>
      <c r="G74">
        <v>63</v>
      </c>
      <c r="H74">
        <v>63</v>
      </c>
      <c r="I74">
        <v>556</v>
      </c>
      <c r="J74">
        <v>558</v>
      </c>
      <c r="K74">
        <v>0</v>
      </c>
      <c r="L74">
        <v>0</v>
      </c>
      <c r="M74">
        <v>2</v>
      </c>
      <c r="N74">
        <v>0</v>
      </c>
      <c r="O74">
        <v>1</v>
      </c>
      <c r="P74">
        <v>0</v>
      </c>
      <c r="Q74">
        <v>0</v>
      </c>
      <c r="R74">
        <v>0</v>
      </c>
      <c r="S74">
        <f t="shared" si="6"/>
        <v>3</v>
      </c>
      <c r="T74">
        <f t="shared" si="7"/>
        <v>1.3468676122931442</v>
      </c>
    </row>
    <row r="75" spans="1:20" x14ac:dyDescent="0.25">
      <c r="A75">
        <v>74</v>
      </c>
      <c r="B75" t="str">
        <f t="shared" si="4"/>
        <v>74@2011/6/12</v>
      </c>
      <c r="C75" s="1">
        <f t="shared" si="5"/>
        <v>40706.994652777779</v>
      </c>
      <c r="D75">
        <v>1307922738</v>
      </c>
      <c r="E75" t="s">
        <v>89</v>
      </c>
      <c r="F75" t="s">
        <v>90</v>
      </c>
      <c r="G75">
        <v>63</v>
      </c>
      <c r="H75">
        <v>63</v>
      </c>
      <c r="I75">
        <v>558</v>
      </c>
      <c r="J75">
        <v>556</v>
      </c>
      <c r="K75">
        <v>0</v>
      </c>
      <c r="L75">
        <v>0</v>
      </c>
      <c r="M75">
        <v>0</v>
      </c>
      <c r="N75">
        <v>2</v>
      </c>
      <c r="O75">
        <v>1</v>
      </c>
      <c r="P75">
        <v>0</v>
      </c>
      <c r="Q75">
        <v>0</v>
      </c>
      <c r="R75">
        <v>0</v>
      </c>
      <c r="S75">
        <f t="shared" si="6"/>
        <v>3</v>
      </c>
      <c r="T75">
        <f t="shared" si="7"/>
        <v>1.283853427895981</v>
      </c>
    </row>
    <row r="76" spans="1:20" x14ac:dyDescent="0.25">
      <c r="A76">
        <v>75</v>
      </c>
      <c r="B76" t="str">
        <f t="shared" si="4"/>
        <v>75@2011/6/13</v>
      </c>
      <c r="C76" s="1">
        <f t="shared" si="5"/>
        <v>40707.014293981483</v>
      </c>
      <c r="D76">
        <v>1307924435</v>
      </c>
      <c r="E76" t="s">
        <v>90</v>
      </c>
      <c r="F76" t="s">
        <v>91</v>
      </c>
      <c r="G76">
        <v>63</v>
      </c>
      <c r="H76">
        <v>63</v>
      </c>
      <c r="I76">
        <v>556</v>
      </c>
      <c r="J76">
        <v>558</v>
      </c>
      <c r="K76">
        <v>0</v>
      </c>
      <c r="L76">
        <v>0</v>
      </c>
      <c r="M76">
        <v>2</v>
      </c>
      <c r="N76">
        <v>0</v>
      </c>
      <c r="O76">
        <v>1</v>
      </c>
      <c r="P76">
        <v>0</v>
      </c>
      <c r="Q76">
        <v>0</v>
      </c>
      <c r="R76">
        <v>0</v>
      </c>
      <c r="S76">
        <f t="shared" si="6"/>
        <v>3</v>
      </c>
      <c r="T76">
        <f t="shared" si="7"/>
        <v>2.0059101654846336E-2</v>
      </c>
    </row>
    <row r="77" spans="1:20" x14ac:dyDescent="0.25">
      <c r="A77">
        <v>76</v>
      </c>
      <c r="B77" t="str">
        <f t="shared" si="4"/>
        <v>76@2011/7/3</v>
      </c>
      <c r="C77" s="1">
        <f t="shared" si="5"/>
        <v>40727.260879629626</v>
      </c>
      <c r="D77">
        <v>1309673740</v>
      </c>
      <c r="E77" t="s">
        <v>91</v>
      </c>
      <c r="F77" t="s">
        <v>92</v>
      </c>
      <c r="G77">
        <v>63</v>
      </c>
      <c r="H77">
        <v>63</v>
      </c>
      <c r="I77">
        <v>558</v>
      </c>
      <c r="J77">
        <v>555</v>
      </c>
      <c r="K77">
        <v>0</v>
      </c>
      <c r="L77">
        <v>0</v>
      </c>
      <c r="M77">
        <v>0</v>
      </c>
      <c r="N77">
        <v>3</v>
      </c>
      <c r="O77">
        <v>1</v>
      </c>
      <c r="P77">
        <v>0</v>
      </c>
      <c r="Q77">
        <v>0</v>
      </c>
      <c r="R77">
        <v>0</v>
      </c>
      <c r="S77">
        <f t="shared" si="6"/>
        <v>4</v>
      </c>
      <c r="T77">
        <f t="shared" si="7"/>
        <v>20.677364066193853</v>
      </c>
    </row>
    <row r="78" spans="1:20" x14ac:dyDescent="0.25">
      <c r="A78">
        <v>77</v>
      </c>
      <c r="B78" t="str">
        <f t="shared" si="4"/>
        <v>77@2011/7/4</v>
      </c>
      <c r="C78" s="1">
        <f t="shared" si="5"/>
        <v>40728.963449074072</v>
      </c>
      <c r="D78">
        <v>1309820842</v>
      </c>
      <c r="E78" t="s">
        <v>92</v>
      </c>
      <c r="F78" t="s">
        <v>93</v>
      </c>
      <c r="G78">
        <v>63</v>
      </c>
      <c r="H78">
        <v>63</v>
      </c>
      <c r="I78">
        <v>555</v>
      </c>
      <c r="J78">
        <v>557</v>
      </c>
      <c r="K78">
        <v>0</v>
      </c>
      <c r="L78">
        <v>0</v>
      </c>
      <c r="M78">
        <v>2</v>
      </c>
      <c r="N78">
        <v>0</v>
      </c>
      <c r="O78">
        <v>1</v>
      </c>
      <c r="P78">
        <v>0</v>
      </c>
      <c r="Q78">
        <v>0</v>
      </c>
      <c r="R78">
        <v>0</v>
      </c>
      <c r="S78">
        <f t="shared" si="6"/>
        <v>3</v>
      </c>
      <c r="T78">
        <f t="shared" si="7"/>
        <v>1.7387943262411347</v>
      </c>
    </row>
    <row r="79" spans="1:20" x14ac:dyDescent="0.25">
      <c r="A79">
        <v>78</v>
      </c>
      <c r="B79" t="str">
        <f t="shared" si="4"/>
        <v>78@2011/7/15</v>
      </c>
      <c r="C79" s="1">
        <f t="shared" si="5"/>
        <v>40739.665196759262</v>
      </c>
      <c r="D79">
        <v>1310745473</v>
      </c>
      <c r="E79" t="s">
        <v>93</v>
      </c>
      <c r="F79" t="s">
        <v>94</v>
      </c>
      <c r="G79">
        <v>63</v>
      </c>
      <c r="H79">
        <v>60</v>
      </c>
      <c r="I79">
        <v>557</v>
      </c>
      <c r="J79">
        <v>539</v>
      </c>
      <c r="K79">
        <v>2</v>
      </c>
      <c r="L79">
        <v>5</v>
      </c>
      <c r="M79">
        <v>8</v>
      </c>
      <c r="N79">
        <v>4</v>
      </c>
      <c r="O79">
        <v>1</v>
      </c>
      <c r="P79">
        <v>0</v>
      </c>
      <c r="Q79">
        <v>9</v>
      </c>
      <c r="R79">
        <v>31</v>
      </c>
      <c r="S79">
        <f t="shared" si="6"/>
        <v>53</v>
      </c>
      <c r="T79">
        <f t="shared" si="7"/>
        <v>10.929444444444444</v>
      </c>
    </row>
    <row r="80" spans="1:20" x14ac:dyDescent="0.25">
      <c r="A80">
        <v>79</v>
      </c>
      <c r="B80" t="str">
        <f t="shared" si="4"/>
        <v>79@2011/8/21</v>
      </c>
      <c r="C80" s="1">
        <f t="shared" si="5"/>
        <v>40776.296481481484</v>
      </c>
      <c r="D80">
        <v>1313910416</v>
      </c>
      <c r="E80" t="s">
        <v>94</v>
      </c>
      <c r="F80" t="s">
        <v>95</v>
      </c>
      <c r="G80">
        <v>60</v>
      </c>
      <c r="H80">
        <v>61</v>
      </c>
      <c r="I80">
        <v>539</v>
      </c>
      <c r="J80">
        <v>538</v>
      </c>
      <c r="K80">
        <v>2</v>
      </c>
      <c r="L80">
        <v>1</v>
      </c>
      <c r="M80">
        <v>3</v>
      </c>
      <c r="N80">
        <v>9</v>
      </c>
      <c r="O80">
        <v>1</v>
      </c>
      <c r="P80">
        <v>0</v>
      </c>
      <c r="Q80">
        <v>11</v>
      </c>
      <c r="R80">
        <v>6</v>
      </c>
      <c r="S80">
        <f t="shared" si="6"/>
        <v>30</v>
      </c>
      <c r="T80">
        <f t="shared" si="7"/>
        <v>37.410673758865251</v>
      </c>
    </row>
    <row r="81" spans="1:20" x14ac:dyDescent="0.25">
      <c r="A81">
        <v>80</v>
      </c>
      <c r="B81" t="str">
        <f t="shared" si="4"/>
        <v>80@2011/8/29</v>
      </c>
      <c r="C81" s="1">
        <f t="shared" si="5"/>
        <v>40784.88726851852</v>
      </c>
      <c r="D81">
        <v>1314652660</v>
      </c>
      <c r="E81" t="s">
        <v>95</v>
      </c>
      <c r="F81" t="s">
        <v>96</v>
      </c>
      <c r="G81">
        <v>61</v>
      </c>
      <c r="H81">
        <v>61</v>
      </c>
      <c r="I81">
        <v>538</v>
      </c>
      <c r="J81">
        <v>539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6"/>
        <v>1</v>
      </c>
      <c r="T81">
        <f t="shared" si="7"/>
        <v>8.7735697399527179</v>
      </c>
    </row>
    <row r="82" spans="1:20" x14ac:dyDescent="0.25">
      <c r="A82">
        <v>81</v>
      </c>
      <c r="B82" t="str">
        <f t="shared" si="4"/>
        <v>81@2011/9/3</v>
      </c>
      <c r="C82" s="1">
        <f t="shared" si="5"/>
        <v>40789.663541666669</v>
      </c>
      <c r="D82">
        <v>1315065330</v>
      </c>
      <c r="E82" t="s">
        <v>96</v>
      </c>
      <c r="F82" t="s">
        <v>97</v>
      </c>
      <c r="G82">
        <v>61</v>
      </c>
      <c r="H82">
        <v>61</v>
      </c>
      <c r="I82">
        <v>539</v>
      </c>
      <c r="J82">
        <v>545</v>
      </c>
      <c r="K82">
        <v>1</v>
      </c>
      <c r="L82">
        <v>1</v>
      </c>
      <c r="M82">
        <v>4</v>
      </c>
      <c r="N82">
        <v>0</v>
      </c>
      <c r="O82">
        <v>0</v>
      </c>
      <c r="P82">
        <v>0</v>
      </c>
      <c r="Q82">
        <v>5</v>
      </c>
      <c r="R82">
        <v>3</v>
      </c>
      <c r="S82">
        <f t="shared" si="6"/>
        <v>12</v>
      </c>
      <c r="T82">
        <f t="shared" si="7"/>
        <v>4.8778959810874705</v>
      </c>
    </row>
    <row r="83" spans="1:20" x14ac:dyDescent="0.25">
      <c r="A83">
        <v>82</v>
      </c>
      <c r="B83" t="str">
        <f t="shared" si="4"/>
        <v>82@2011/9/20</v>
      </c>
      <c r="C83" s="1">
        <f t="shared" si="5"/>
        <v>40806.797534722224</v>
      </c>
      <c r="D83">
        <v>1316545707</v>
      </c>
      <c r="E83" t="s">
        <v>97</v>
      </c>
      <c r="F83" t="s">
        <v>98</v>
      </c>
      <c r="G83">
        <v>61</v>
      </c>
      <c r="H83">
        <v>60</v>
      </c>
      <c r="I83">
        <v>545</v>
      </c>
      <c r="J83">
        <v>536</v>
      </c>
      <c r="K83">
        <v>0</v>
      </c>
      <c r="L83">
        <v>1</v>
      </c>
      <c r="M83">
        <v>0</v>
      </c>
      <c r="N83">
        <v>4</v>
      </c>
      <c r="O83">
        <v>0</v>
      </c>
      <c r="P83">
        <v>0</v>
      </c>
      <c r="Q83">
        <v>0</v>
      </c>
      <c r="R83">
        <v>5</v>
      </c>
      <c r="S83">
        <f t="shared" si="6"/>
        <v>9</v>
      </c>
      <c r="T83">
        <f t="shared" si="7"/>
        <v>17.498546099290781</v>
      </c>
    </row>
    <row r="84" spans="1:20" x14ac:dyDescent="0.25">
      <c r="A84">
        <v>83</v>
      </c>
      <c r="B84" t="str">
        <f t="shared" si="4"/>
        <v>83@2011/10/14</v>
      </c>
      <c r="C84" s="1">
        <f t="shared" si="5"/>
        <v>40830.070162037038</v>
      </c>
      <c r="D84">
        <v>1318556462</v>
      </c>
      <c r="E84" t="s">
        <v>98</v>
      </c>
      <c r="F84" t="s">
        <v>99</v>
      </c>
      <c r="G84">
        <v>60</v>
      </c>
      <c r="H84">
        <v>63</v>
      </c>
      <c r="I84">
        <v>536</v>
      </c>
      <c r="J84">
        <v>555</v>
      </c>
      <c r="K84">
        <v>3</v>
      </c>
      <c r="L84">
        <v>0</v>
      </c>
      <c r="M84">
        <v>5</v>
      </c>
      <c r="N84">
        <v>2</v>
      </c>
      <c r="O84">
        <v>1</v>
      </c>
      <c r="P84">
        <v>0</v>
      </c>
      <c r="Q84">
        <v>16</v>
      </c>
      <c r="R84">
        <v>0</v>
      </c>
      <c r="S84">
        <f t="shared" si="6"/>
        <v>24</v>
      </c>
      <c r="T84">
        <f t="shared" si="7"/>
        <v>23.767789598108749</v>
      </c>
    </row>
    <row r="85" spans="1:20" x14ac:dyDescent="0.25">
      <c r="A85">
        <v>84</v>
      </c>
      <c r="B85" t="str">
        <f t="shared" si="4"/>
        <v>84@2011/10/14</v>
      </c>
      <c r="C85" s="1">
        <f t="shared" si="5"/>
        <v>40830.103796296295</v>
      </c>
      <c r="D85">
        <v>1318559368</v>
      </c>
      <c r="E85" t="s">
        <v>99</v>
      </c>
      <c r="F85" t="s">
        <v>100</v>
      </c>
      <c r="G85">
        <v>63</v>
      </c>
      <c r="H85">
        <v>63</v>
      </c>
      <c r="I85">
        <v>555</v>
      </c>
      <c r="J85">
        <v>555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6"/>
        <v>0</v>
      </c>
      <c r="T85">
        <f t="shared" si="7"/>
        <v>3.434988179669031E-2</v>
      </c>
    </row>
    <row r="86" spans="1:20" x14ac:dyDescent="0.25">
      <c r="A86">
        <v>85</v>
      </c>
      <c r="B86" t="str">
        <f t="shared" si="4"/>
        <v>85@2011/10/14</v>
      </c>
      <c r="C86" s="1">
        <f t="shared" si="5"/>
        <v>40830.110648148147</v>
      </c>
      <c r="D86">
        <v>1318559960</v>
      </c>
      <c r="E86" t="s">
        <v>100</v>
      </c>
      <c r="F86" t="s">
        <v>101</v>
      </c>
      <c r="G86">
        <v>63</v>
      </c>
      <c r="H86">
        <v>60</v>
      </c>
      <c r="I86">
        <v>555</v>
      </c>
      <c r="J86">
        <v>536</v>
      </c>
      <c r="K86">
        <v>0</v>
      </c>
      <c r="L86">
        <v>3</v>
      </c>
      <c r="M86">
        <v>2</v>
      </c>
      <c r="N86">
        <v>5</v>
      </c>
      <c r="O86">
        <v>1</v>
      </c>
      <c r="P86">
        <v>0</v>
      </c>
      <c r="Q86">
        <v>0</v>
      </c>
      <c r="R86">
        <v>16</v>
      </c>
      <c r="S86">
        <f t="shared" si="6"/>
        <v>24</v>
      </c>
      <c r="T86">
        <f t="shared" si="7"/>
        <v>6.9976359338061464E-3</v>
      </c>
    </row>
    <row r="87" spans="1:20" x14ac:dyDescent="0.25">
      <c r="A87">
        <v>86</v>
      </c>
      <c r="B87" t="str">
        <f t="shared" si="4"/>
        <v>86@2011/11/18</v>
      </c>
      <c r="C87" s="1">
        <f t="shared" si="5"/>
        <v>40865.759791666671</v>
      </c>
      <c r="D87">
        <v>1321640046</v>
      </c>
      <c r="E87" t="s">
        <v>101</v>
      </c>
      <c r="F87" t="s">
        <v>102</v>
      </c>
      <c r="G87">
        <v>60</v>
      </c>
      <c r="H87">
        <v>61</v>
      </c>
      <c r="I87">
        <v>536</v>
      </c>
      <c r="J87">
        <v>539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0</v>
      </c>
      <c r="S87">
        <f t="shared" si="6"/>
        <v>3</v>
      </c>
      <c r="T87">
        <f t="shared" si="7"/>
        <v>36.407635933806148</v>
      </c>
    </row>
    <row r="88" spans="1:20" x14ac:dyDescent="0.25">
      <c r="A88">
        <v>87</v>
      </c>
      <c r="B88" t="str">
        <f t="shared" si="4"/>
        <v>87@2012/2/3</v>
      </c>
      <c r="C88" s="1">
        <f t="shared" si="5"/>
        <v>40942.871111111112</v>
      </c>
      <c r="D88">
        <v>1328302464</v>
      </c>
      <c r="E88" t="s">
        <v>102</v>
      </c>
      <c r="F88" t="s">
        <v>103</v>
      </c>
      <c r="G88">
        <v>61</v>
      </c>
      <c r="H88">
        <v>61</v>
      </c>
      <c r="I88">
        <v>539</v>
      </c>
      <c r="J88">
        <v>540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6"/>
        <v>1</v>
      </c>
      <c r="T88">
        <f t="shared" si="7"/>
        <v>78.751985815602836</v>
      </c>
    </row>
    <row r="89" spans="1:20" x14ac:dyDescent="0.25">
      <c r="A89">
        <v>88</v>
      </c>
      <c r="B89" t="str">
        <f t="shared" si="4"/>
        <v>88@2012/2/15</v>
      </c>
      <c r="C89" s="1">
        <f t="shared" si="5"/>
        <v>40954.919120370367</v>
      </c>
      <c r="D89">
        <v>1329343412</v>
      </c>
      <c r="E89" t="s">
        <v>103</v>
      </c>
      <c r="F89" t="s">
        <v>104</v>
      </c>
      <c r="G89">
        <v>61</v>
      </c>
      <c r="H89">
        <v>61</v>
      </c>
      <c r="I89">
        <v>540</v>
      </c>
      <c r="J89">
        <v>540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f t="shared" si="6"/>
        <v>2</v>
      </c>
      <c r="T89">
        <f t="shared" si="7"/>
        <v>12.304349881796691</v>
      </c>
    </row>
    <row r="90" spans="1:20" x14ac:dyDescent="0.25">
      <c r="A90">
        <v>89</v>
      </c>
      <c r="B90" t="str">
        <f t="shared" si="4"/>
        <v>89@2012/3/14</v>
      </c>
      <c r="C90" s="1">
        <f t="shared" si="5"/>
        <v>40982.887708333335</v>
      </c>
      <c r="D90">
        <v>1331759898</v>
      </c>
      <c r="E90" t="s">
        <v>104</v>
      </c>
      <c r="F90" t="s">
        <v>105</v>
      </c>
      <c r="G90">
        <v>61</v>
      </c>
      <c r="H90">
        <v>59</v>
      </c>
      <c r="I90">
        <v>540</v>
      </c>
      <c r="J90">
        <v>530</v>
      </c>
      <c r="K90">
        <v>0</v>
      </c>
      <c r="L90">
        <v>2</v>
      </c>
      <c r="M90">
        <v>4</v>
      </c>
      <c r="N90">
        <v>3</v>
      </c>
      <c r="O90">
        <v>0</v>
      </c>
      <c r="P90">
        <v>0</v>
      </c>
      <c r="Q90">
        <v>0</v>
      </c>
      <c r="R90">
        <v>11</v>
      </c>
      <c r="S90">
        <f t="shared" si="6"/>
        <v>18</v>
      </c>
      <c r="T90">
        <f t="shared" si="7"/>
        <v>28.563664302600472</v>
      </c>
    </row>
    <row r="91" spans="1:20" x14ac:dyDescent="0.25">
      <c r="A91">
        <v>90</v>
      </c>
      <c r="B91" t="str">
        <f t="shared" si="4"/>
        <v>90@2012/3/24</v>
      </c>
      <c r="C91" s="1">
        <f t="shared" si="5"/>
        <v>40992.83997685185</v>
      </c>
      <c r="D91">
        <v>1332619774</v>
      </c>
      <c r="E91" t="s">
        <v>105</v>
      </c>
      <c r="F91" t="s">
        <v>106</v>
      </c>
      <c r="G91">
        <v>59</v>
      </c>
      <c r="H91">
        <v>59</v>
      </c>
      <c r="I91">
        <v>530</v>
      </c>
      <c r="J91">
        <v>532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6"/>
        <v>2</v>
      </c>
      <c r="T91">
        <f t="shared" si="7"/>
        <v>10.164018912529551</v>
      </c>
    </row>
    <row r="92" spans="1:20" x14ac:dyDescent="0.25">
      <c r="A92">
        <v>91</v>
      </c>
      <c r="B92" t="str">
        <f t="shared" si="4"/>
        <v>91@2012/3/29</v>
      </c>
      <c r="C92" s="1">
        <f t="shared" si="5"/>
        <v>40997.818136574075</v>
      </c>
      <c r="D92">
        <v>1333049887</v>
      </c>
      <c r="E92" t="s">
        <v>106</v>
      </c>
      <c r="F92" t="s">
        <v>107</v>
      </c>
      <c r="G92">
        <v>59</v>
      </c>
      <c r="H92">
        <v>59</v>
      </c>
      <c r="I92">
        <v>532</v>
      </c>
      <c r="J92">
        <v>531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f t="shared" si="6"/>
        <v>1</v>
      </c>
      <c r="T92">
        <f t="shared" si="7"/>
        <v>5.0840780141843975</v>
      </c>
    </row>
    <row r="93" spans="1:20" x14ac:dyDescent="0.25">
      <c r="A93">
        <v>92</v>
      </c>
      <c r="B93" t="str">
        <f t="shared" si="4"/>
        <v>92@2012/4/4</v>
      </c>
      <c r="C93" s="1">
        <f t="shared" si="5"/>
        <v>41003.936527777776</v>
      </c>
      <c r="D93">
        <v>1333578516</v>
      </c>
      <c r="E93" t="s">
        <v>107</v>
      </c>
      <c r="F93" t="s">
        <v>108</v>
      </c>
      <c r="G93">
        <v>59</v>
      </c>
      <c r="H93">
        <v>59</v>
      </c>
      <c r="I93">
        <v>531</v>
      </c>
      <c r="J93">
        <v>531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6"/>
        <v>0</v>
      </c>
      <c r="T93">
        <f t="shared" si="7"/>
        <v>6.2485697399527185</v>
      </c>
    </row>
    <row r="94" spans="1:20" x14ac:dyDescent="0.25">
      <c r="A94">
        <v>93</v>
      </c>
      <c r="B94" t="str">
        <f t="shared" si="4"/>
        <v>93@2012/4/8</v>
      </c>
      <c r="C94" s="1">
        <f t="shared" si="5"/>
        <v>41007.591041666667</v>
      </c>
      <c r="D94">
        <v>1333894266</v>
      </c>
      <c r="E94" t="s">
        <v>108</v>
      </c>
      <c r="F94" t="s">
        <v>109</v>
      </c>
      <c r="G94">
        <v>59</v>
      </c>
      <c r="H94">
        <v>59</v>
      </c>
      <c r="I94">
        <v>531</v>
      </c>
      <c r="J94">
        <v>531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f t="shared" si="6"/>
        <v>2</v>
      </c>
      <c r="T94">
        <f t="shared" si="7"/>
        <v>3.7322695035460991</v>
      </c>
    </row>
    <row r="95" spans="1:20" x14ac:dyDescent="0.25">
      <c r="A95">
        <v>94</v>
      </c>
      <c r="B95" t="str">
        <f t="shared" si="4"/>
        <v>94@2012/4/26</v>
      </c>
      <c r="C95" s="1">
        <f t="shared" si="5"/>
        <v>41025.401122685187</v>
      </c>
      <c r="D95">
        <v>1335433057</v>
      </c>
      <c r="E95" t="s">
        <v>109</v>
      </c>
      <c r="F95" t="s">
        <v>110</v>
      </c>
      <c r="G95">
        <v>59</v>
      </c>
      <c r="H95">
        <v>59</v>
      </c>
      <c r="I95">
        <v>531</v>
      </c>
      <c r="J95">
        <v>533</v>
      </c>
      <c r="K95">
        <v>0</v>
      </c>
      <c r="L95">
        <v>0</v>
      </c>
      <c r="M95">
        <v>2</v>
      </c>
      <c r="N95">
        <v>0</v>
      </c>
      <c r="O95">
        <v>2</v>
      </c>
      <c r="P95">
        <v>0</v>
      </c>
      <c r="Q95">
        <v>0</v>
      </c>
      <c r="R95">
        <v>0</v>
      </c>
      <c r="S95">
        <f t="shared" si="6"/>
        <v>4</v>
      </c>
      <c r="T95">
        <f t="shared" si="7"/>
        <v>18.189018912529551</v>
      </c>
    </row>
    <row r="96" spans="1:20" x14ac:dyDescent="0.25">
      <c r="A96">
        <v>95</v>
      </c>
      <c r="B96" t="str">
        <f t="shared" si="4"/>
        <v>95@2012/6/4</v>
      </c>
      <c r="C96" s="1">
        <f t="shared" si="5"/>
        <v>41064.673321759255</v>
      </c>
      <c r="D96">
        <v>1338826175</v>
      </c>
      <c r="E96" t="s">
        <v>110</v>
      </c>
      <c r="F96" t="s">
        <v>111</v>
      </c>
      <c r="G96">
        <v>59</v>
      </c>
      <c r="H96">
        <v>59</v>
      </c>
      <c r="I96">
        <v>533</v>
      </c>
      <c r="J96">
        <v>530</v>
      </c>
      <c r="K96">
        <v>0</v>
      </c>
      <c r="L96">
        <v>0</v>
      </c>
      <c r="M96">
        <v>0</v>
      </c>
      <c r="N96">
        <v>3</v>
      </c>
      <c r="O96">
        <v>1</v>
      </c>
      <c r="P96">
        <v>0</v>
      </c>
      <c r="Q96">
        <v>0</v>
      </c>
      <c r="R96">
        <v>0</v>
      </c>
      <c r="S96">
        <f t="shared" si="6"/>
        <v>4</v>
      </c>
      <c r="T96">
        <f t="shared" si="7"/>
        <v>40.107777777777777</v>
      </c>
    </row>
    <row r="97" spans="1:20" x14ac:dyDescent="0.25">
      <c r="A97">
        <v>96</v>
      </c>
      <c r="B97" t="str">
        <f t="shared" si="4"/>
        <v>96@2012/7/17</v>
      </c>
      <c r="C97" s="1">
        <f t="shared" si="5"/>
        <v>41107.700115740743</v>
      </c>
      <c r="D97">
        <v>1342543690</v>
      </c>
      <c r="E97" t="s">
        <v>111</v>
      </c>
      <c r="F97" t="s">
        <v>112</v>
      </c>
      <c r="G97">
        <v>59</v>
      </c>
      <c r="H97">
        <v>63</v>
      </c>
      <c r="I97">
        <v>530</v>
      </c>
      <c r="J97">
        <v>556</v>
      </c>
      <c r="K97">
        <v>5</v>
      </c>
      <c r="L97">
        <v>1</v>
      </c>
      <c r="M97">
        <v>5</v>
      </c>
      <c r="N97">
        <v>7</v>
      </c>
      <c r="O97">
        <v>2</v>
      </c>
      <c r="P97">
        <v>0</v>
      </c>
      <c r="Q97">
        <v>31</v>
      </c>
      <c r="R97">
        <v>3</v>
      </c>
      <c r="S97">
        <f t="shared" si="6"/>
        <v>48</v>
      </c>
      <c r="T97">
        <f t="shared" si="7"/>
        <v>43.942257683215132</v>
      </c>
    </row>
    <row r="98" spans="1:20" x14ac:dyDescent="0.25">
      <c r="A98">
        <v>97</v>
      </c>
      <c r="B98" t="str">
        <f t="shared" si="4"/>
        <v>97@2012/7/20</v>
      </c>
      <c r="C98" s="1">
        <f t="shared" si="5"/>
        <v>41110.942916666667</v>
      </c>
      <c r="D98">
        <v>1342823868</v>
      </c>
      <c r="E98" t="s">
        <v>112</v>
      </c>
      <c r="F98" t="s">
        <v>113</v>
      </c>
      <c r="G98">
        <v>63</v>
      </c>
      <c r="H98">
        <v>59</v>
      </c>
      <c r="I98">
        <v>556</v>
      </c>
      <c r="J98">
        <v>530</v>
      </c>
      <c r="K98">
        <v>1</v>
      </c>
      <c r="L98">
        <v>5</v>
      </c>
      <c r="M98">
        <v>7</v>
      </c>
      <c r="N98">
        <v>5</v>
      </c>
      <c r="O98">
        <v>4</v>
      </c>
      <c r="P98">
        <v>0</v>
      </c>
      <c r="Q98">
        <v>3</v>
      </c>
      <c r="R98">
        <v>31</v>
      </c>
      <c r="S98">
        <f t="shared" si="6"/>
        <v>50</v>
      </c>
      <c r="T98">
        <f t="shared" si="7"/>
        <v>3.3117966903073288</v>
      </c>
    </row>
    <row r="99" spans="1:20" x14ac:dyDescent="0.25">
      <c r="A99">
        <v>98</v>
      </c>
      <c r="B99" t="str">
        <f t="shared" si="4"/>
        <v>98@2012/7/23</v>
      </c>
      <c r="C99" s="1">
        <f t="shared" si="5"/>
        <v>41113.577013888891</v>
      </c>
      <c r="D99">
        <v>1343051454</v>
      </c>
      <c r="E99" t="s">
        <v>113</v>
      </c>
      <c r="F99" t="s">
        <v>114</v>
      </c>
      <c r="G99">
        <v>59</v>
      </c>
      <c r="H99">
        <v>59</v>
      </c>
      <c r="I99">
        <v>530</v>
      </c>
      <c r="J99">
        <v>531</v>
      </c>
      <c r="K99">
        <v>0</v>
      </c>
      <c r="L99">
        <v>0</v>
      </c>
      <c r="M99">
        <v>1</v>
      </c>
      <c r="N99">
        <v>0</v>
      </c>
      <c r="O99">
        <v>2</v>
      </c>
      <c r="P99">
        <v>0</v>
      </c>
      <c r="Q99">
        <v>0</v>
      </c>
      <c r="R99">
        <v>0</v>
      </c>
      <c r="S99">
        <f t="shared" si="6"/>
        <v>3</v>
      </c>
      <c r="T99">
        <f t="shared" si="7"/>
        <v>2.6901418439716314</v>
      </c>
    </row>
    <row r="100" spans="1:20" x14ac:dyDescent="0.25">
      <c r="A100">
        <v>99</v>
      </c>
      <c r="B100" t="str">
        <f t="shared" si="4"/>
        <v>99@2012/10/5</v>
      </c>
      <c r="C100" s="1">
        <f t="shared" si="5"/>
        <v>41187.075219907405</v>
      </c>
      <c r="D100">
        <v>1349401699</v>
      </c>
      <c r="E100" t="s">
        <v>114</v>
      </c>
      <c r="F100" t="s">
        <v>115</v>
      </c>
      <c r="G100">
        <v>59</v>
      </c>
      <c r="H100">
        <v>61</v>
      </c>
      <c r="I100">
        <v>531</v>
      </c>
      <c r="J100">
        <v>543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12</v>
      </c>
      <c r="R100">
        <v>0</v>
      </c>
      <c r="S100">
        <f t="shared" si="6"/>
        <v>12</v>
      </c>
      <c r="T100">
        <f t="shared" si="7"/>
        <v>75.061997635933807</v>
      </c>
    </row>
    <row r="101" spans="1:20" x14ac:dyDescent="0.25">
      <c r="A101">
        <v>100</v>
      </c>
      <c r="B101" t="str">
        <f t="shared" si="4"/>
        <v>100@2012/10/14</v>
      </c>
      <c r="C101" s="1">
        <f t="shared" si="5"/>
        <v>41196.183680555558</v>
      </c>
      <c r="D101">
        <v>1350188670</v>
      </c>
      <c r="E101" t="s">
        <v>115</v>
      </c>
      <c r="F101" t="s">
        <v>116</v>
      </c>
      <c r="G101">
        <v>61</v>
      </c>
      <c r="H101">
        <v>61</v>
      </c>
      <c r="I101">
        <v>543</v>
      </c>
      <c r="J101">
        <v>544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6"/>
        <v>1</v>
      </c>
      <c r="T101">
        <f t="shared" si="7"/>
        <v>9.3022576832151298</v>
      </c>
    </row>
    <row r="102" spans="1:20" x14ac:dyDescent="0.25">
      <c r="A102">
        <v>101</v>
      </c>
      <c r="B102" t="str">
        <f t="shared" si="4"/>
        <v>101@2012/10/21</v>
      </c>
      <c r="C102" s="1">
        <f t="shared" si="5"/>
        <v>41203.079375000001</v>
      </c>
      <c r="D102">
        <v>1350784458</v>
      </c>
      <c r="E102" t="s">
        <v>116</v>
      </c>
      <c r="F102" t="s">
        <v>117</v>
      </c>
      <c r="G102">
        <v>61</v>
      </c>
      <c r="H102">
        <v>61</v>
      </c>
      <c r="I102">
        <v>544</v>
      </c>
      <c r="J102">
        <v>544</v>
      </c>
      <c r="K102">
        <v>0</v>
      </c>
      <c r="L102">
        <v>0</v>
      </c>
      <c r="M102">
        <v>1</v>
      </c>
      <c r="N102">
        <v>1</v>
      </c>
      <c r="O102">
        <v>3</v>
      </c>
      <c r="P102">
        <v>0</v>
      </c>
      <c r="Q102">
        <v>0</v>
      </c>
      <c r="R102">
        <v>0</v>
      </c>
      <c r="S102">
        <f t="shared" si="6"/>
        <v>5</v>
      </c>
      <c r="T102">
        <f t="shared" si="7"/>
        <v>7.0424113475177306</v>
      </c>
    </row>
    <row r="103" spans="1:20" x14ac:dyDescent="0.25">
      <c r="A103">
        <v>102</v>
      </c>
      <c r="B103" t="str">
        <f t="shared" si="4"/>
        <v>102@2012/10/29</v>
      </c>
      <c r="C103" s="1">
        <f t="shared" si="5"/>
        <v>41211.964814814812</v>
      </c>
      <c r="D103">
        <v>1351552160</v>
      </c>
      <c r="E103" t="s">
        <v>117</v>
      </c>
      <c r="F103" t="s">
        <v>118</v>
      </c>
      <c r="G103">
        <v>61</v>
      </c>
      <c r="H103">
        <v>61</v>
      </c>
      <c r="I103">
        <v>544</v>
      </c>
      <c r="J103">
        <v>545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6"/>
        <v>1</v>
      </c>
      <c r="T103">
        <f t="shared" si="7"/>
        <v>9.074491725768322</v>
      </c>
    </row>
    <row r="104" spans="1:20" x14ac:dyDescent="0.25">
      <c r="A104">
        <v>103</v>
      </c>
      <c r="B104" t="str">
        <f t="shared" si="4"/>
        <v>103@2012/11/6</v>
      </c>
      <c r="C104" s="1">
        <f t="shared" si="5"/>
        <v>41219.89135416667</v>
      </c>
      <c r="D104">
        <v>1352237013</v>
      </c>
      <c r="E104" t="s">
        <v>118</v>
      </c>
      <c r="F104" t="s">
        <v>119</v>
      </c>
      <c r="G104">
        <v>61</v>
      </c>
      <c r="H104">
        <v>59</v>
      </c>
      <c r="I104">
        <v>545</v>
      </c>
      <c r="J104">
        <v>533</v>
      </c>
      <c r="K104">
        <v>0</v>
      </c>
      <c r="L104">
        <v>2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14</v>
      </c>
      <c r="S104">
        <f t="shared" si="6"/>
        <v>16</v>
      </c>
      <c r="T104">
        <f t="shared" si="7"/>
        <v>8.0951891252955086</v>
      </c>
    </row>
    <row r="105" spans="1:20" x14ac:dyDescent="0.25">
      <c r="A105">
        <v>104</v>
      </c>
      <c r="B105" t="str">
        <f t="shared" si="4"/>
        <v>104@2012/11/10</v>
      </c>
      <c r="C105" s="1">
        <f t="shared" si="5"/>
        <v>41223.707453703704</v>
      </c>
      <c r="D105">
        <v>1352566724</v>
      </c>
      <c r="E105" t="s">
        <v>119</v>
      </c>
      <c r="F105" t="s">
        <v>120</v>
      </c>
      <c r="G105">
        <v>59</v>
      </c>
      <c r="H105">
        <v>61</v>
      </c>
      <c r="I105">
        <v>533</v>
      </c>
      <c r="J105">
        <v>547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14</v>
      </c>
      <c r="R105">
        <v>0</v>
      </c>
      <c r="S105">
        <f t="shared" si="6"/>
        <v>14</v>
      </c>
      <c r="T105">
        <f t="shared" si="7"/>
        <v>3.8972931442080379</v>
      </c>
    </row>
    <row r="106" spans="1:20" x14ac:dyDescent="0.25">
      <c r="A106">
        <v>105</v>
      </c>
      <c r="B106" t="str">
        <f t="shared" si="4"/>
        <v>105@2012/11/12</v>
      </c>
      <c r="C106" s="1">
        <f t="shared" si="5"/>
        <v>41225.581574074073</v>
      </c>
      <c r="D106">
        <v>1352728648</v>
      </c>
      <c r="E106" t="s">
        <v>120</v>
      </c>
      <c r="F106" t="s">
        <v>121</v>
      </c>
      <c r="G106">
        <v>61</v>
      </c>
      <c r="H106">
        <v>59</v>
      </c>
      <c r="I106">
        <v>547</v>
      </c>
      <c r="J106">
        <v>533</v>
      </c>
      <c r="K106">
        <v>0</v>
      </c>
      <c r="L106">
        <v>2</v>
      </c>
      <c r="M106">
        <v>0</v>
      </c>
      <c r="N106">
        <v>0</v>
      </c>
      <c r="O106">
        <v>2</v>
      </c>
      <c r="P106">
        <v>0</v>
      </c>
      <c r="Q106">
        <v>0</v>
      </c>
      <c r="R106">
        <v>14</v>
      </c>
      <c r="S106">
        <f t="shared" si="6"/>
        <v>16</v>
      </c>
      <c r="T106">
        <f t="shared" si="7"/>
        <v>1.9139952718676123</v>
      </c>
    </row>
    <row r="107" spans="1:20" x14ac:dyDescent="0.25">
      <c r="A107">
        <v>106</v>
      </c>
      <c r="B107" t="str">
        <f t="shared" si="4"/>
        <v>106@2012/11/13</v>
      </c>
      <c r="C107" s="1">
        <f t="shared" si="5"/>
        <v>41226.437094907407</v>
      </c>
      <c r="D107">
        <v>1352802565</v>
      </c>
      <c r="E107" t="s">
        <v>121</v>
      </c>
      <c r="F107" t="s">
        <v>122</v>
      </c>
      <c r="G107">
        <v>59</v>
      </c>
      <c r="H107">
        <v>60</v>
      </c>
      <c r="I107">
        <v>533</v>
      </c>
      <c r="J107">
        <v>538</v>
      </c>
      <c r="K107">
        <v>1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5</v>
      </c>
      <c r="R107">
        <v>0</v>
      </c>
      <c r="S107">
        <f t="shared" si="6"/>
        <v>7</v>
      </c>
      <c r="T107">
        <f t="shared" si="7"/>
        <v>0.87372340425531914</v>
      </c>
    </row>
    <row r="108" spans="1:20" x14ac:dyDescent="0.25">
      <c r="A108">
        <v>107</v>
      </c>
      <c r="B108" t="str">
        <f t="shared" si="4"/>
        <v>107@2012/11/13</v>
      </c>
      <c r="C108" s="1">
        <f t="shared" si="5"/>
        <v>41226.641689814816</v>
      </c>
      <c r="D108">
        <v>1352820242</v>
      </c>
      <c r="E108" t="s">
        <v>122</v>
      </c>
      <c r="F108" t="s">
        <v>123</v>
      </c>
      <c r="G108">
        <v>60</v>
      </c>
      <c r="H108">
        <v>60</v>
      </c>
      <c r="I108">
        <v>538</v>
      </c>
      <c r="J108">
        <v>537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f t="shared" si="6"/>
        <v>1</v>
      </c>
      <c r="T108">
        <f t="shared" si="7"/>
        <v>0.20894799054373522</v>
      </c>
    </row>
    <row r="109" spans="1:20" x14ac:dyDescent="0.25">
      <c r="A109">
        <v>108</v>
      </c>
      <c r="B109" t="str">
        <f t="shared" si="4"/>
        <v>108@2012/11/30</v>
      </c>
      <c r="C109" s="1">
        <f t="shared" si="5"/>
        <v>41243.566875000004</v>
      </c>
      <c r="D109">
        <v>1354282578</v>
      </c>
      <c r="E109" t="s">
        <v>123</v>
      </c>
      <c r="F109" t="s">
        <v>124</v>
      </c>
      <c r="G109">
        <v>60</v>
      </c>
      <c r="H109">
        <v>59</v>
      </c>
      <c r="I109">
        <v>537</v>
      </c>
      <c r="J109">
        <v>533</v>
      </c>
      <c r="K109">
        <v>0</v>
      </c>
      <c r="L109">
        <v>1</v>
      </c>
      <c r="M109">
        <v>1</v>
      </c>
      <c r="N109">
        <v>0</v>
      </c>
      <c r="O109">
        <v>2</v>
      </c>
      <c r="P109">
        <v>0</v>
      </c>
      <c r="Q109">
        <v>0</v>
      </c>
      <c r="R109">
        <v>5</v>
      </c>
      <c r="S109">
        <f t="shared" si="6"/>
        <v>8</v>
      </c>
      <c r="T109">
        <f t="shared" si="7"/>
        <v>17.285295508274231</v>
      </c>
    </row>
    <row r="110" spans="1:20" x14ac:dyDescent="0.25">
      <c r="A110">
        <v>109</v>
      </c>
      <c r="B110" t="str">
        <f t="shared" si="4"/>
        <v>109@2012/12/2</v>
      </c>
      <c r="C110" s="1">
        <f t="shared" si="5"/>
        <v>41245.907847222225</v>
      </c>
      <c r="D110">
        <v>1354484838</v>
      </c>
      <c r="E110" t="s">
        <v>124</v>
      </c>
      <c r="F110" t="s">
        <v>125</v>
      </c>
      <c r="G110">
        <v>59</v>
      </c>
      <c r="H110">
        <v>59</v>
      </c>
      <c r="I110">
        <v>533</v>
      </c>
      <c r="J110">
        <v>536</v>
      </c>
      <c r="K110">
        <v>0</v>
      </c>
      <c r="L110">
        <v>0</v>
      </c>
      <c r="M110">
        <v>3</v>
      </c>
      <c r="N110">
        <v>0</v>
      </c>
      <c r="O110">
        <v>2</v>
      </c>
      <c r="P110">
        <v>0</v>
      </c>
      <c r="Q110">
        <v>0</v>
      </c>
      <c r="R110">
        <v>0</v>
      </c>
      <c r="S110">
        <f t="shared" si="6"/>
        <v>5</v>
      </c>
      <c r="T110">
        <f t="shared" si="7"/>
        <v>2.3907801418439716</v>
      </c>
    </row>
    <row r="111" spans="1:20" x14ac:dyDescent="0.25">
      <c r="A111">
        <v>110</v>
      </c>
      <c r="B111" t="str">
        <f t="shared" si="4"/>
        <v>110@2012/12/8</v>
      </c>
      <c r="C111" s="1">
        <f t="shared" si="5"/>
        <v>41251.841956018521</v>
      </c>
      <c r="D111">
        <v>1354997545</v>
      </c>
      <c r="E111" t="s">
        <v>125</v>
      </c>
      <c r="F111" t="s">
        <v>126</v>
      </c>
      <c r="G111">
        <v>59</v>
      </c>
      <c r="H111">
        <v>61</v>
      </c>
      <c r="I111">
        <v>536</v>
      </c>
      <c r="J111">
        <v>547</v>
      </c>
      <c r="K111">
        <v>2</v>
      </c>
      <c r="L111">
        <v>0</v>
      </c>
      <c r="M111">
        <v>0</v>
      </c>
      <c r="N111">
        <v>3</v>
      </c>
      <c r="O111">
        <v>0</v>
      </c>
      <c r="P111">
        <v>0</v>
      </c>
      <c r="Q111">
        <v>14</v>
      </c>
      <c r="R111">
        <v>0</v>
      </c>
      <c r="S111">
        <f t="shared" si="6"/>
        <v>17</v>
      </c>
      <c r="T111">
        <f t="shared" si="7"/>
        <v>6.0603664302600473</v>
      </c>
    </row>
    <row r="112" spans="1:20" x14ac:dyDescent="0.25">
      <c r="A112">
        <v>111</v>
      </c>
      <c r="B112" t="str">
        <f t="shared" si="4"/>
        <v>111@2012/12/16</v>
      </c>
      <c r="C112" s="1">
        <f t="shared" si="5"/>
        <v>41259.054467592592</v>
      </c>
      <c r="D112">
        <v>1355620706</v>
      </c>
      <c r="E112" t="s">
        <v>126</v>
      </c>
      <c r="F112" t="s">
        <v>127</v>
      </c>
      <c r="G112">
        <v>61</v>
      </c>
      <c r="H112">
        <v>62</v>
      </c>
      <c r="I112">
        <v>547</v>
      </c>
      <c r="J112">
        <v>548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2</v>
      </c>
      <c r="R112">
        <v>0</v>
      </c>
      <c r="S112">
        <f t="shared" si="6"/>
        <v>3</v>
      </c>
      <c r="T112">
        <f t="shared" si="7"/>
        <v>7.3659692671394801</v>
      </c>
    </row>
    <row r="113" spans="1:20" x14ac:dyDescent="0.25">
      <c r="A113">
        <v>112</v>
      </c>
      <c r="B113" t="str">
        <f t="shared" si="4"/>
        <v>112@2012/12/16</v>
      </c>
      <c r="C113" s="1">
        <f t="shared" si="5"/>
        <v>41259.126712962963</v>
      </c>
      <c r="D113">
        <v>1355626948</v>
      </c>
      <c r="E113" t="s">
        <v>127</v>
      </c>
      <c r="F113" t="s">
        <v>128</v>
      </c>
      <c r="G113">
        <v>62</v>
      </c>
      <c r="H113">
        <v>62</v>
      </c>
      <c r="I113">
        <v>548</v>
      </c>
      <c r="J113">
        <v>548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f t="shared" si="6"/>
        <v>2</v>
      </c>
      <c r="T113">
        <f t="shared" si="7"/>
        <v>7.3782505910165483E-2</v>
      </c>
    </row>
    <row r="114" spans="1:20" x14ac:dyDescent="0.25">
      <c r="A114">
        <v>113</v>
      </c>
      <c r="B114" t="str">
        <f t="shared" si="4"/>
        <v>113@2012/12/16</v>
      </c>
      <c r="C114" s="1">
        <f t="shared" si="5"/>
        <v>41259.130856481483</v>
      </c>
      <c r="D114">
        <v>1355627306</v>
      </c>
      <c r="E114" t="s">
        <v>128</v>
      </c>
      <c r="F114" t="s">
        <v>129</v>
      </c>
      <c r="G114">
        <v>62</v>
      </c>
      <c r="H114">
        <v>62</v>
      </c>
      <c r="I114">
        <v>548</v>
      </c>
      <c r="J114">
        <v>548</v>
      </c>
      <c r="K114">
        <v>0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f t="shared" si="6"/>
        <v>2</v>
      </c>
      <c r="T114">
        <f t="shared" si="7"/>
        <v>4.2316784869976358E-3</v>
      </c>
    </row>
    <row r="115" spans="1:20" x14ac:dyDescent="0.25">
      <c r="A115">
        <v>114</v>
      </c>
      <c r="B115" t="str">
        <f t="shared" si="4"/>
        <v>114@2012/12/16</v>
      </c>
      <c r="C115" s="1">
        <f t="shared" si="5"/>
        <v>41259.136863425927</v>
      </c>
      <c r="D115">
        <v>1355627825</v>
      </c>
      <c r="E115" t="s">
        <v>129</v>
      </c>
      <c r="F115" t="s">
        <v>130</v>
      </c>
      <c r="G115">
        <v>62</v>
      </c>
      <c r="H115">
        <v>62</v>
      </c>
      <c r="I115">
        <v>548</v>
      </c>
      <c r="J115">
        <v>548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f t="shared" si="6"/>
        <v>2</v>
      </c>
      <c r="T115">
        <f t="shared" si="7"/>
        <v>6.1347517730496451E-3</v>
      </c>
    </row>
    <row r="116" spans="1:20" x14ac:dyDescent="0.25">
      <c r="A116">
        <v>115</v>
      </c>
      <c r="B116" t="str">
        <f t="shared" si="4"/>
        <v>115@2013/1/9</v>
      </c>
      <c r="C116" s="1">
        <f t="shared" si="5"/>
        <v>41283.173078703701</v>
      </c>
      <c r="D116">
        <v>1357704554</v>
      </c>
      <c r="E116" t="s">
        <v>130</v>
      </c>
      <c r="F116" t="s">
        <v>131</v>
      </c>
      <c r="G116">
        <v>62</v>
      </c>
      <c r="H116">
        <v>60</v>
      </c>
      <c r="I116">
        <v>548</v>
      </c>
      <c r="J116">
        <v>539</v>
      </c>
      <c r="K116">
        <v>1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6</v>
      </c>
      <c r="R116">
        <v>15</v>
      </c>
      <c r="S116">
        <f t="shared" si="6"/>
        <v>21</v>
      </c>
      <c r="T116">
        <f t="shared" si="7"/>
        <v>24.547624113475177</v>
      </c>
    </row>
    <row r="117" spans="1:20" x14ac:dyDescent="0.25">
      <c r="A117">
        <v>116</v>
      </c>
      <c r="B117" t="str">
        <f t="shared" si="4"/>
        <v>116@2013/1/10</v>
      </c>
      <c r="C117" s="1">
        <f t="shared" si="5"/>
        <v>41284.881840277776</v>
      </c>
      <c r="D117">
        <v>1357852191</v>
      </c>
      <c r="E117" t="s">
        <v>131</v>
      </c>
      <c r="F117" t="s">
        <v>132</v>
      </c>
      <c r="G117">
        <v>60</v>
      </c>
      <c r="H117">
        <v>60</v>
      </c>
      <c r="I117">
        <v>539</v>
      </c>
      <c r="J117">
        <v>540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6"/>
        <v>1</v>
      </c>
      <c r="T117">
        <f t="shared" si="7"/>
        <v>1.7451182033096926</v>
      </c>
    </row>
    <row r="118" spans="1:20" x14ac:dyDescent="0.25">
      <c r="A118">
        <v>117</v>
      </c>
      <c r="B118" t="str">
        <f t="shared" si="4"/>
        <v>117@2013/1/10</v>
      </c>
      <c r="C118" s="1">
        <f t="shared" si="5"/>
        <v>41284.986840277779</v>
      </c>
      <c r="D118">
        <v>1357861263</v>
      </c>
      <c r="E118" t="s">
        <v>132</v>
      </c>
      <c r="F118" t="s">
        <v>133</v>
      </c>
      <c r="G118">
        <v>60</v>
      </c>
      <c r="H118">
        <v>59</v>
      </c>
      <c r="I118">
        <v>540</v>
      </c>
      <c r="J118">
        <v>532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7</v>
      </c>
      <c r="S118">
        <f t="shared" si="6"/>
        <v>8</v>
      </c>
      <c r="T118">
        <f t="shared" si="7"/>
        <v>0.10723404255319149</v>
      </c>
    </row>
    <row r="119" spans="1:20" x14ac:dyDescent="0.25">
      <c r="A119">
        <v>118</v>
      </c>
      <c r="B119" t="str">
        <f t="shared" si="4"/>
        <v>118@2013/1/11</v>
      </c>
      <c r="C119" s="1">
        <f t="shared" si="5"/>
        <v>41285.560474537036</v>
      </c>
      <c r="D119">
        <v>1357910825</v>
      </c>
      <c r="E119" t="s">
        <v>133</v>
      </c>
      <c r="F119" t="s">
        <v>134</v>
      </c>
      <c r="G119">
        <v>59</v>
      </c>
      <c r="H119">
        <v>59</v>
      </c>
      <c r="I119">
        <v>532</v>
      </c>
      <c r="J119">
        <v>533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6"/>
        <v>1</v>
      </c>
      <c r="T119">
        <f t="shared" si="7"/>
        <v>0.585839243498818</v>
      </c>
    </row>
    <row r="120" spans="1:20" x14ac:dyDescent="0.25">
      <c r="A120">
        <v>119</v>
      </c>
      <c r="B120" t="str">
        <f t="shared" si="4"/>
        <v>119@2013/1/15</v>
      </c>
      <c r="C120" s="1">
        <f t="shared" si="5"/>
        <v>41289.730312500003</v>
      </c>
      <c r="D120">
        <v>1358271099</v>
      </c>
      <c r="E120" t="s">
        <v>134</v>
      </c>
      <c r="F120" t="s">
        <v>135</v>
      </c>
      <c r="G120">
        <v>59</v>
      </c>
      <c r="H120">
        <v>62</v>
      </c>
      <c r="I120">
        <v>533</v>
      </c>
      <c r="J120">
        <v>551</v>
      </c>
      <c r="K120">
        <v>3</v>
      </c>
      <c r="L120">
        <v>0</v>
      </c>
      <c r="M120">
        <v>3</v>
      </c>
      <c r="N120">
        <v>0</v>
      </c>
      <c r="O120">
        <v>0</v>
      </c>
      <c r="P120">
        <v>0</v>
      </c>
      <c r="Q120">
        <v>15</v>
      </c>
      <c r="R120">
        <v>0</v>
      </c>
      <c r="S120">
        <f t="shared" si="6"/>
        <v>18</v>
      </c>
      <c r="T120">
        <f t="shared" si="7"/>
        <v>4.2585579196217491</v>
      </c>
    </row>
    <row r="121" spans="1:20" x14ac:dyDescent="0.25">
      <c r="A121">
        <v>120</v>
      </c>
      <c r="B121" t="str">
        <f t="shared" si="4"/>
        <v>120@2013/1/16</v>
      </c>
      <c r="C121" s="1">
        <f t="shared" si="5"/>
        <v>41290.037627314814</v>
      </c>
      <c r="D121">
        <v>1358297651</v>
      </c>
      <c r="E121" t="s">
        <v>135</v>
      </c>
      <c r="F121" t="s">
        <v>136</v>
      </c>
      <c r="G121">
        <v>62</v>
      </c>
      <c r="H121">
        <v>59</v>
      </c>
      <c r="I121">
        <v>551</v>
      </c>
      <c r="J121">
        <v>535</v>
      </c>
      <c r="K121">
        <v>0</v>
      </c>
      <c r="L121">
        <v>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15</v>
      </c>
      <c r="S121">
        <f t="shared" si="6"/>
        <v>16</v>
      </c>
      <c r="T121">
        <f t="shared" si="7"/>
        <v>0.31385342789598109</v>
      </c>
    </row>
    <row r="122" spans="1:20" x14ac:dyDescent="0.25">
      <c r="A122">
        <v>121</v>
      </c>
      <c r="B122" t="str">
        <f t="shared" si="4"/>
        <v>121@2013/1/31</v>
      </c>
      <c r="C122" s="1">
        <f t="shared" si="5"/>
        <v>41305.676874999997</v>
      </c>
      <c r="D122">
        <v>1359648882</v>
      </c>
      <c r="E122" t="s">
        <v>136</v>
      </c>
      <c r="F122" t="s">
        <v>137</v>
      </c>
      <c r="G122">
        <v>59</v>
      </c>
      <c r="H122">
        <v>62</v>
      </c>
      <c r="I122">
        <v>535</v>
      </c>
      <c r="J122">
        <v>551</v>
      </c>
      <c r="K122">
        <v>3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15</v>
      </c>
      <c r="R122">
        <v>0</v>
      </c>
      <c r="S122">
        <f t="shared" si="6"/>
        <v>16</v>
      </c>
      <c r="T122">
        <f t="shared" si="7"/>
        <v>15.971997635933807</v>
      </c>
    </row>
    <row r="123" spans="1:20" x14ac:dyDescent="0.25">
      <c r="A123">
        <v>122</v>
      </c>
      <c r="B123" t="str">
        <f t="shared" si="4"/>
        <v>122@2013/2/4</v>
      </c>
      <c r="C123" s="1">
        <f t="shared" si="5"/>
        <v>41309.020879629628</v>
      </c>
      <c r="D123">
        <v>1359937804</v>
      </c>
      <c r="E123" t="s">
        <v>137</v>
      </c>
      <c r="F123" t="s">
        <v>138</v>
      </c>
      <c r="G123">
        <v>62</v>
      </c>
      <c r="H123">
        <v>59</v>
      </c>
      <c r="I123">
        <v>551</v>
      </c>
      <c r="J123">
        <v>536</v>
      </c>
      <c r="K123">
        <v>0</v>
      </c>
      <c r="L123">
        <v>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15</v>
      </c>
      <c r="S123">
        <f t="shared" si="6"/>
        <v>15</v>
      </c>
      <c r="T123">
        <f t="shared" si="7"/>
        <v>3.4151536643026006</v>
      </c>
    </row>
    <row r="124" spans="1:20" x14ac:dyDescent="0.25">
      <c r="A124">
        <v>123</v>
      </c>
      <c r="B124" t="str">
        <f t="shared" si="4"/>
        <v>123@2013/2/6</v>
      </c>
      <c r="C124" s="1">
        <f t="shared" si="5"/>
        <v>41311.725844907407</v>
      </c>
      <c r="D124">
        <v>1360171513</v>
      </c>
      <c r="E124" t="s">
        <v>138</v>
      </c>
      <c r="F124" t="s">
        <v>139</v>
      </c>
      <c r="G124">
        <v>59</v>
      </c>
      <c r="H124">
        <v>60</v>
      </c>
      <c r="I124">
        <v>536</v>
      </c>
      <c r="J124">
        <v>543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7</v>
      </c>
      <c r="R124">
        <v>0</v>
      </c>
      <c r="S124">
        <f t="shared" si="6"/>
        <v>7</v>
      </c>
      <c r="T124">
        <f t="shared" si="7"/>
        <v>2.7625177304964539</v>
      </c>
    </row>
    <row r="125" spans="1:20" x14ac:dyDescent="0.25">
      <c r="A125">
        <v>124</v>
      </c>
      <c r="B125" t="str">
        <f t="shared" si="4"/>
        <v>124@2013/2/6</v>
      </c>
      <c r="C125" s="1">
        <f t="shared" si="5"/>
        <v>41311.963877314818</v>
      </c>
      <c r="D125">
        <v>1360192079</v>
      </c>
      <c r="E125" t="s">
        <v>139</v>
      </c>
      <c r="F125" t="s">
        <v>140</v>
      </c>
      <c r="G125">
        <v>60</v>
      </c>
      <c r="H125">
        <v>60</v>
      </c>
      <c r="I125">
        <v>543</v>
      </c>
      <c r="J125">
        <v>543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0</v>
      </c>
      <c r="Q125">
        <v>0</v>
      </c>
      <c r="R125">
        <v>0</v>
      </c>
      <c r="S125">
        <f t="shared" si="6"/>
        <v>2</v>
      </c>
      <c r="T125">
        <f t="shared" si="7"/>
        <v>0.243096926713948</v>
      </c>
    </row>
    <row r="126" spans="1:20" x14ac:dyDescent="0.25">
      <c r="A126">
        <v>125</v>
      </c>
      <c r="B126" t="str">
        <f t="shared" si="4"/>
        <v>125@2013/2/12</v>
      </c>
      <c r="C126" s="1">
        <f t="shared" si="5"/>
        <v>41317.150868055556</v>
      </c>
      <c r="D126">
        <v>1360640235</v>
      </c>
      <c r="E126" t="s">
        <v>140</v>
      </c>
      <c r="F126" t="s">
        <v>141</v>
      </c>
      <c r="G126">
        <v>60</v>
      </c>
      <c r="H126">
        <v>63</v>
      </c>
      <c r="I126">
        <v>543</v>
      </c>
      <c r="J126">
        <v>558</v>
      </c>
      <c r="K126">
        <v>3</v>
      </c>
      <c r="L126">
        <v>0</v>
      </c>
      <c r="M126">
        <v>0</v>
      </c>
      <c r="N126">
        <v>0</v>
      </c>
      <c r="O126">
        <v>2</v>
      </c>
      <c r="P126">
        <v>0</v>
      </c>
      <c r="Q126">
        <v>15</v>
      </c>
      <c r="R126">
        <v>0</v>
      </c>
      <c r="S126">
        <f t="shared" si="6"/>
        <v>17</v>
      </c>
      <c r="T126">
        <f t="shared" si="7"/>
        <v>5.2973522458628839</v>
      </c>
    </row>
    <row r="127" spans="1:20" x14ac:dyDescent="0.25">
      <c r="A127">
        <v>126</v>
      </c>
      <c r="B127" t="str">
        <f t="shared" si="4"/>
        <v>126@2013/2/25</v>
      </c>
      <c r="C127" s="1">
        <f t="shared" si="5"/>
        <v>41330.835810185185</v>
      </c>
      <c r="D127">
        <v>1361822614</v>
      </c>
      <c r="E127" t="s">
        <v>141</v>
      </c>
      <c r="F127" t="s">
        <v>142</v>
      </c>
      <c r="G127">
        <v>63</v>
      </c>
      <c r="H127">
        <v>61</v>
      </c>
      <c r="I127">
        <v>558</v>
      </c>
      <c r="J127">
        <v>547</v>
      </c>
      <c r="K127">
        <v>1</v>
      </c>
      <c r="L127">
        <v>3</v>
      </c>
      <c r="M127">
        <v>0</v>
      </c>
      <c r="N127">
        <v>1</v>
      </c>
      <c r="O127">
        <v>0</v>
      </c>
      <c r="P127">
        <v>0</v>
      </c>
      <c r="Q127">
        <v>5</v>
      </c>
      <c r="R127">
        <v>15</v>
      </c>
      <c r="S127">
        <f t="shared" si="6"/>
        <v>21</v>
      </c>
      <c r="T127">
        <f t="shared" si="7"/>
        <v>13.976111111111111</v>
      </c>
    </row>
    <row r="128" spans="1:20" x14ac:dyDescent="0.25">
      <c r="A128">
        <v>127</v>
      </c>
      <c r="B128" t="str">
        <f t="shared" si="4"/>
        <v>127@2013/3/3</v>
      </c>
      <c r="C128" s="1">
        <f t="shared" si="5"/>
        <v>41336.97378472222</v>
      </c>
      <c r="D128">
        <v>1362352935</v>
      </c>
      <c r="E128" t="s">
        <v>142</v>
      </c>
      <c r="F128" t="s">
        <v>143</v>
      </c>
      <c r="G128">
        <v>61</v>
      </c>
      <c r="H128">
        <v>63</v>
      </c>
      <c r="I128">
        <v>547</v>
      </c>
      <c r="J128">
        <v>558</v>
      </c>
      <c r="K128">
        <v>3</v>
      </c>
      <c r="L128">
        <v>1</v>
      </c>
      <c r="M128">
        <v>1</v>
      </c>
      <c r="N128">
        <v>0</v>
      </c>
      <c r="O128">
        <v>2</v>
      </c>
      <c r="P128">
        <v>0</v>
      </c>
      <c r="Q128">
        <v>15</v>
      </c>
      <c r="R128">
        <v>5</v>
      </c>
      <c r="S128">
        <f t="shared" si="6"/>
        <v>23</v>
      </c>
      <c r="T128">
        <f t="shared" si="7"/>
        <v>6.2685697399527189</v>
      </c>
    </row>
    <row r="129" spans="1:20" x14ac:dyDescent="0.25">
      <c r="A129">
        <v>128</v>
      </c>
      <c r="B129" t="str">
        <f t="shared" si="4"/>
        <v>128@2013/3/4</v>
      </c>
      <c r="C129" s="1">
        <f t="shared" si="5"/>
        <v>41337.809641203705</v>
      </c>
      <c r="D129">
        <v>1362425153</v>
      </c>
      <c r="E129" t="s">
        <v>143</v>
      </c>
      <c r="F129" t="s">
        <v>144</v>
      </c>
      <c r="G129">
        <v>63</v>
      </c>
      <c r="H129">
        <v>64</v>
      </c>
      <c r="I129">
        <v>558</v>
      </c>
      <c r="J129">
        <v>562</v>
      </c>
      <c r="K129">
        <v>1</v>
      </c>
      <c r="L129">
        <v>0</v>
      </c>
      <c r="M129">
        <v>0</v>
      </c>
      <c r="N129">
        <v>1</v>
      </c>
      <c r="O129">
        <v>2</v>
      </c>
      <c r="P129">
        <v>0</v>
      </c>
      <c r="Q129">
        <v>5</v>
      </c>
      <c r="R129">
        <v>0</v>
      </c>
      <c r="S129">
        <f t="shared" si="6"/>
        <v>8</v>
      </c>
      <c r="T129">
        <f t="shared" si="7"/>
        <v>0.85364066193853427</v>
      </c>
    </row>
    <row r="130" spans="1:20" x14ac:dyDescent="0.25">
      <c r="A130">
        <v>129</v>
      </c>
      <c r="B130" t="str">
        <f t="shared" si="4"/>
        <v>129@2013/3/4</v>
      </c>
      <c r="C130" s="1">
        <f t="shared" si="5"/>
        <v>41337.815069444448</v>
      </c>
      <c r="D130">
        <v>1362425622</v>
      </c>
      <c r="E130" t="s">
        <v>144</v>
      </c>
      <c r="F130" t="s">
        <v>145</v>
      </c>
      <c r="G130">
        <v>64</v>
      </c>
      <c r="H130">
        <v>64</v>
      </c>
      <c r="I130">
        <v>562</v>
      </c>
      <c r="J130">
        <v>562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f t="shared" si="6"/>
        <v>2</v>
      </c>
      <c r="T130">
        <f t="shared" si="7"/>
        <v>5.5437352245862881E-3</v>
      </c>
    </row>
    <row r="131" spans="1:20" x14ac:dyDescent="0.25">
      <c r="A131">
        <v>130</v>
      </c>
      <c r="B131" t="str">
        <f t="shared" ref="B131:B134" si="8">CONCATENATE(A131,"@",YEAR(C131),"/",MONTH(C131),"/",DAY(C131))</f>
        <v>130@2013/3/5</v>
      </c>
      <c r="C131" s="1">
        <f t="shared" ref="C131:C134" si="9">(D131/86400)+25569</f>
        <v>41338.05704861111</v>
      </c>
      <c r="D131">
        <v>1362446529</v>
      </c>
      <c r="E131" t="s">
        <v>145</v>
      </c>
      <c r="F131" t="s">
        <v>146</v>
      </c>
      <c r="G131">
        <v>64</v>
      </c>
      <c r="H131">
        <v>65</v>
      </c>
      <c r="I131">
        <v>562</v>
      </c>
      <c r="J131">
        <v>564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f t="shared" ref="S131:S134" si="10">SUM(M131:R131)</f>
        <v>2</v>
      </c>
      <c r="T131">
        <f t="shared" si="7"/>
        <v>0.24712765957446808</v>
      </c>
    </row>
    <row r="132" spans="1:20" x14ac:dyDescent="0.25">
      <c r="A132">
        <v>131</v>
      </c>
      <c r="B132" t="str">
        <f t="shared" si="8"/>
        <v>131@2013/3/5</v>
      </c>
      <c r="C132" s="1">
        <f t="shared" si="9"/>
        <v>41338.902557870373</v>
      </c>
      <c r="D132">
        <v>1362519581</v>
      </c>
      <c r="E132" t="s">
        <v>146</v>
      </c>
      <c r="F132" t="s">
        <v>147</v>
      </c>
      <c r="G132">
        <v>65</v>
      </c>
      <c r="H132">
        <v>65</v>
      </c>
      <c r="I132">
        <v>564</v>
      </c>
      <c r="J132">
        <v>564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f t="shared" si="10"/>
        <v>1</v>
      </c>
      <c r="T132">
        <f t="shared" ref="T132:T134" si="11">(D132-D131)/84600</f>
        <v>0.86349881796690309</v>
      </c>
    </row>
    <row r="133" spans="1:20" x14ac:dyDescent="0.25">
      <c r="A133">
        <v>132</v>
      </c>
      <c r="B133" t="str">
        <f t="shared" si="8"/>
        <v>132@2013/4/29</v>
      </c>
      <c r="C133" s="1">
        <f t="shared" si="9"/>
        <v>41393.161863425928</v>
      </c>
      <c r="D133">
        <v>1367207585</v>
      </c>
      <c r="E133" t="s">
        <v>147</v>
      </c>
      <c r="F133" t="s">
        <v>148</v>
      </c>
      <c r="G133">
        <v>65</v>
      </c>
      <c r="H133">
        <v>65</v>
      </c>
      <c r="I133">
        <v>564</v>
      </c>
      <c r="J133">
        <v>565</v>
      </c>
      <c r="K133">
        <v>0</v>
      </c>
      <c r="L133">
        <v>0</v>
      </c>
      <c r="M133">
        <v>4</v>
      </c>
      <c r="N133">
        <v>3</v>
      </c>
      <c r="O133">
        <v>1</v>
      </c>
      <c r="P133">
        <v>1</v>
      </c>
      <c r="Q133">
        <v>0</v>
      </c>
      <c r="R133">
        <v>0</v>
      </c>
      <c r="S133">
        <f t="shared" si="10"/>
        <v>9</v>
      </c>
      <c r="T133">
        <f t="shared" si="11"/>
        <v>55.413758865248226</v>
      </c>
    </row>
    <row r="134" spans="1:20" x14ac:dyDescent="0.25">
      <c r="A134">
        <v>133</v>
      </c>
      <c r="B134" t="str">
        <f t="shared" si="8"/>
        <v>133@2013/4/30</v>
      </c>
      <c r="C134" s="1">
        <f t="shared" si="9"/>
        <v>41394.098692129628</v>
      </c>
      <c r="D134">
        <v>1367288527</v>
      </c>
      <c r="E134" t="s">
        <v>148</v>
      </c>
      <c r="F134" t="s">
        <v>149</v>
      </c>
      <c r="G134">
        <v>65</v>
      </c>
      <c r="H134">
        <v>65</v>
      </c>
      <c r="I134">
        <v>565</v>
      </c>
      <c r="J134">
        <v>565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f t="shared" si="10"/>
        <v>2</v>
      </c>
      <c r="T134">
        <f t="shared" si="11"/>
        <v>0.95676122931442076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2:W168"/>
  <sheetViews>
    <sheetView topLeftCell="A80" zoomScale="80" zoomScaleNormal="80" workbookViewId="0">
      <selection activeCell="C99" sqref="C99"/>
    </sheetView>
  </sheetViews>
  <sheetFormatPr defaultColWidth="11" defaultRowHeight="15.75" x14ac:dyDescent="0.25"/>
  <cols>
    <col min="11" max="12" width="4.375" bestFit="1" customWidth="1"/>
  </cols>
  <sheetData>
    <row r="32" s="8" customFormat="1" x14ac:dyDescent="0.25"/>
    <row r="33" spans="1:23" ht="18.75" x14ac:dyDescent="0.25">
      <c r="I33" s="12" t="s">
        <v>208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7" t="s">
        <v>160</v>
      </c>
      <c r="B34" s="17"/>
      <c r="C34" s="17"/>
      <c r="E34" s="17" t="s">
        <v>161</v>
      </c>
      <c r="F34" s="17"/>
      <c r="G34" s="17"/>
      <c r="I34" s="16" t="s">
        <v>170</v>
      </c>
      <c r="J34" s="16"/>
      <c r="K34" s="16"/>
      <c r="L34" s="16"/>
      <c r="M34" s="16"/>
      <c r="N34" s="16"/>
      <c r="O34" s="16"/>
      <c r="Q34" s="16" t="s">
        <v>186</v>
      </c>
      <c r="R34" s="16"/>
      <c r="S34" s="16"/>
      <c r="T34" s="16"/>
      <c r="U34" s="16"/>
      <c r="V34" s="16"/>
      <c r="W34" s="16"/>
    </row>
    <row r="35" spans="1:23" x14ac:dyDescent="0.25">
      <c r="A35">
        <v>0</v>
      </c>
      <c r="B35">
        <v>22</v>
      </c>
      <c r="C35">
        <v>52</v>
      </c>
      <c r="E35">
        <v>0</v>
      </c>
      <c r="F35">
        <v>22</v>
      </c>
      <c r="G35">
        <v>52</v>
      </c>
      <c r="I35" s="3" t="s">
        <v>171</v>
      </c>
      <c r="J35" s="3" t="s">
        <v>172</v>
      </c>
      <c r="K35" s="3" t="s">
        <v>173</v>
      </c>
      <c r="L35" s="3"/>
      <c r="M35" s="3"/>
      <c r="N35" s="3" t="s">
        <v>174</v>
      </c>
      <c r="O35" s="3" t="s">
        <v>175</v>
      </c>
      <c r="Q35" s="3" t="s">
        <v>171</v>
      </c>
      <c r="R35" s="3" t="s">
        <v>172</v>
      </c>
      <c r="S35" s="3" t="s">
        <v>173</v>
      </c>
      <c r="T35" s="3"/>
      <c r="U35" s="3"/>
      <c r="V35" s="3" t="s">
        <v>174</v>
      </c>
      <c r="W35" s="3" t="s">
        <v>175</v>
      </c>
    </row>
    <row r="36" spans="1:23" x14ac:dyDescent="0.25">
      <c r="A36">
        <v>23</v>
      </c>
      <c r="B36">
        <v>48</v>
      </c>
      <c r="C36">
        <v>157</v>
      </c>
      <c r="E36">
        <v>23</v>
      </c>
      <c r="F36">
        <v>48</v>
      </c>
      <c r="G36">
        <v>157</v>
      </c>
      <c r="I36" s="15" t="s">
        <v>176</v>
      </c>
      <c r="J36">
        <f>52/23</f>
        <v>2.2608695652173911</v>
      </c>
      <c r="K36">
        <f>Sheet1!S2</f>
        <v>2</v>
      </c>
      <c r="L36">
        <f>ABS(J36-K36)</f>
        <v>0.26086956521739113</v>
      </c>
      <c r="M36">
        <f>POWER(L36,1)</f>
        <v>0.26086956521739113</v>
      </c>
      <c r="Q36" s="15" t="s">
        <v>176</v>
      </c>
      <c r="R36">
        <f>52/23</f>
        <v>2.2608695652173911</v>
      </c>
      <c r="S36">
        <f>Sheet1!S2</f>
        <v>2</v>
      </c>
      <c r="T36">
        <f>ABS(R36-S36)</f>
        <v>0.26086956521739113</v>
      </c>
      <c r="U36">
        <f>POWER(T36,1)</f>
        <v>0.26086956521739113</v>
      </c>
    </row>
    <row r="37" spans="1:23" x14ac:dyDescent="0.25">
      <c r="A37">
        <v>49</v>
      </c>
      <c r="B37">
        <v>63</v>
      </c>
      <c r="C37">
        <v>9</v>
      </c>
      <c r="E37">
        <v>49</v>
      </c>
      <c r="F37">
        <v>63</v>
      </c>
      <c r="G37">
        <v>9</v>
      </c>
      <c r="I37" s="15"/>
      <c r="J37" s="6">
        <f t="shared" ref="J37:J58" si="0">52/23</f>
        <v>2.2608695652173911</v>
      </c>
      <c r="K37" s="3">
        <f>Sheet1!S3</f>
        <v>2</v>
      </c>
      <c r="L37" s="6">
        <f t="shared" ref="L37:L100" si="1">ABS(J37-K37)</f>
        <v>0.26086956521739113</v>
      </c>
      <c r="M37" s="3">
        <f t="shared" ref="M37:M100" si="2">POWER(L37,1)</f>
        <v>0.26086956521739113</v>
      </c>
      <c r="Q37" s="15"/>
      <c r="R37" s="6">
        <f t="shared" ref="R37:R58" si="3">52/23</f>
        <v>2.2608695652173911</v>
      </c>
      <c r="S37" s="3">
        <f>Sheet1!S3</f>
        <v>2</v>
      </c>
      <c r="T37" s="6">
        <f t="shared" ref="T37:T100" si="4">ABS(R37-S37)</f>
        <v>0.26086956521739113</v>
      </c>
      <c r="U37" s="3">
        <f t="shared" ref="U37:U100" si="5">POWER(T37,1)</f>
        <v>0.26086956521739113</v>
      </c>
    </row>
    <row r="38" spans="1:23" x14ac:dyDescent="0.25">
      <c r="A38">
        <v>64</v>
      </c>
      <c r="B38">
        <v>65</v>
      </c>
      <c r="C38">
        <v>70</v>
      </c>
      <c r="E38">
        <v>64</v>
      </c>
      <c r="F38">
        <v>65</v>
      </c>
      <c r="G38">
        <v>70</v>
      </c>
      <c r="I38" s="15"/>
      <c r="J38" s="6">
        <f t="shared" si="0"/>
        <v>2.2608695652173911</v>
      </c>
      <c r="K38" s="3">
        <f>Sheet1!S4</f>
        <v>28</v>
      </c>
      <c r="L38" s="6">
        <f t="shared" si="1"/>
        <v>25.739130434782609</v>
      </c>
      <c r="M38" s="3">
        <f t="shared" si="2"/>
        <v>25.739130434782609</v>
      </c>
      <c r="Q38" s="15"/>
      <c r="R38" s="6">
        <f t="shared" si="3"/>
        <v>2.2608695652173911</v>
      </c>
      <c r="S38" s="3">
        <f>Sheet1!S4</f>
        <v>28</v>
      </c>
      <c r="T38" s="6">
        <f t="shared" si="4"/>
        <v>25.739130434782609</v>
      </c>
      <c r="U38" s="3">
        <f t="shared" si="5"/>
        <v>25.739130434782609</v>
      </c>
    </row>
    <row r="39" spans="1:23" x14ac:dyDescent="0.25">
      <c r="A39">
        <v>66</v>
      </c>
      <c r="B39">
        <v>69</v>
      </c>
      <c r="C39">
        <v>11</v>
      </c>
      <c r="E39">
        <v>66</v>
      </c>
      <c r="F39">
        <v>69</v>
      </c>
      <c r="G39">
        <v>11</v>
      </c>
      <c r="I39" s="15"/>
      <c r="J39" s="6">
        <f t="shared" si="0"/>
        <v>2.2608695652173911</v>
      </c>
      <c r="K39" s="3">
        <f>Sheet1!S5</f>
        <v>1</v>
      </c>
      <c r="L39" s="6">
        <f t="shared" si="1"/>
        <v>1.2608695652173911</v>
      </c>
      <c r="M39" s="3">
        <f t="shared" si="2"/>
        <v>1.2608695652173911</v>
      </c>
      <c r="Q39" s="15"/>
      <c r="R39" s="6">
        <f t="shared" si="3"/>
        <v>2.2608695652173911</v>
      </c>
      <c r="S39" s="3">
        <f>Sheet1!S5</f>
        <v>1</v>
      </c>
      <c r="T39" s="6">
        <f t="shared" si="4"/>
        <v>1.2608695652173911</v>
      </c>
      <c r="U39" s="3">
        <f t="shared" si="5"/>
        <v>1.2608695652173911</v>
      </c>
    </row>
    <row r="40" spans="1:23" x14ac:dyDescent="0.25">
      <c r="A40">
        <v>70</v>
      </c>
      <c r="B40">
        <v>84</v>
      </c>
      <c r="C40">
        <v>227</v>
      </c>
      <c r="E40">
        <v>70</v>
      </c>
      <c r="F40">
        <v>76</v>
      </c>
      <c r="G40">
        <v>74</v>
      </c>
      <c r="I40" s="15"/>
      <c r="J40" s="6">
        <f t="shared" si="0"/>
        <v>2.2608695652173911</v>
      </c>
      <c r="K40" s="3">
        <f>Sheet1!S6</f>
        <v>0</v>
      </c>
      <c r="L40" s="6">
        <f t="shared" si="1"/>
        <v>2.2608695652173911</v>
      </c>
      <c r="M40" s="3">
        <f t="shared" si="2"/>
        <v>2.2608695652173911</v>
      </c>
      <c r="Q40" s="15"/>
      <c r="R40" s="6">
        <f t="shared" si="3"/>
        <v>2.2608695652173911</v>
      </c>
      <c r="S40" s="3">
        <f>Sheet1!S6</f>
        <v>0</v>
      </c>
      <c r="T40" s="6">
        <f t="shared" si="4"/>
        <v>2.2608695652173911</v>
      </c>
      <c r="U40" s="3">
        <f t="shared" si="5"/>
        <v>2.2608695652173911</v>
      </c>
    </row>
    <row r="41" spans="1:23" x14ac:dyDescent="0.25">
      <c r="A41">
        <v>85</v>
      </c>
      <c r="B41">
        <v>94</v>
      </c>
      <c r="C41">
        <v>37</v>
      </c>
      <c r="E41">
        <v>77</v>
      </c>
      <c r="F41">
        <v>96</v>
      </c>
      <c r="G41">
        <v>288</v>
      </c>
      <c r="I41" s="15"/>
      <c r="J41" s="6">
        <f t="shared" si="0"/>
        <v>2.2608695652173911</v>
      </c>
      <c r="K41" s="3">
        <f>Sheet1!S7</f>
        <v>0</v>
      </c>
      <c r="L41" s="6">
        <f t="shared" si="1"/>
        <v>2.2608695652173911</v>
      </c>
      <c r="M41" s="3">
        <f t="shared" si="2"/>
        <v>2.2608695652173911</v>
      </c>
      <c r="Q41" s="15"/>
      <c r="R41" s="6">
        <f t="shared" si="3"/>
        <v>2.2608695652173911</v>
      </c>
      <c r="S41" s="3">
        <f>Sheet1!S7</f>
        <v>0</v>
      </c>
      <c r="T41" s="6">
        <f t="shared" si="4"/>
        <v>2.2608695652173911</v>
      </c>
      <c r="U41" s="3">
        <f t="shared" si="5"/>
        <v>2.2608695652173911</v>
      </c>
    </row>
    <row r="42" spans="1:23" x14ac:dyDescent="0.25">
      <c r="A42">
        <v>95</v>
      </c>
      <c r="B42">
        <v>97</v>
      </c>
      <c r="C42">
        <v>101</v>
      </c>
      <c r="E42">
        <v>97</v>
      </c>
      <c r="F42">
        <v>97</v>
      </c>
      <c r="G42">
        <v>3</v>
      </c>
      <c r="I42" s="15"/>
      <c r="J42" s="6">
        <f t="shared" si="0"/>
        <v>2.2608695652173911</v>
      </c>
      <c r="K42" s="3">
        <f>Sheet1!S8</f>
        <v>1</v>
      </c>
      <c r="L42" s="6">
        <f t="shared" si="1"/>
        <v>1.2608695652173911</v>
      </c>
      <c r="M42" s="3">
        <f t="shared" si="2"/>
        <v>1.2608695652173911</v>
      </c>
      <c r="Q42" s="15"/>
      <c r="R42" s="6">
        <f t="shared" si="3"/>
        <v>2.2608695652173911</v>
      </c>
      <c r="S42" s="3">
        <f>Sheet1!S8</f>
        <v>1</v>
      </c>
      <c r="T42" s="6">
        <f t="shared" si="4"/>
        <v>1.2608695652173911</v>
      </c>
      <c r="U42" s="3">
        <f t="shared" si="5"/>
        <v>1.2608695652173911</v>
      </c>
    </row>
    <row r="43" spans="1:23" x14ac:dyDescent="0.25">
      <c r="A43">
        <v>98</v>
      </c>
      <c r="B43">
        <v>130</v>
      </c>
      <c r="C43">
        <v>291</v>
      </c>
      <c r="E43">
        <v>98</v>
      </c>
      <c r="F43">
        <v>126</v>
      </c>
      <c r="G43">
        <v>278</v>
      </c>
      <c r="I43" s="15"/>
      <c r="J43" s="6">
        <f t="shared" si="0"/>
        <v>2.2608695652173911</v>
      </c>
      <c r="K43" s="3">
        <f>Sheet1!S9</f>
        <v>0</v>
      </c>
      <c r="L43" s="6">
        <f t="shared" si="1"/>
        <v>2.2608695652173911</v>
      </c>
      <c r="M43" s="3">
        <f t="shared" si="2"/>
        <v>2.2608695652173911</v>
      </c>
      <c r="Q43" s="15"/>
      <c r="R43" s="6">
        <f t="shared" si="3"/>
        <v>2.2608695652173911</v>
      </c>
      <c r="S43" s="3">
        <f>Sheet1!S9</f>
        <v>0</v>
      </c>
      <c r="T43" s="6">
        <f t="shared" si="4"/>
        <v>2.2608695652173911</v>
      </c>
      <c r="U43" s="3">
        <f t="shared" si="5"/>
        <v>2.2608695652173911</v>
      </c>
    </row>
    <row r="44" spans="1:23" x14ac:dyDescent="0.25">
      <c r="A44">
        <v>131</v>
      </c>
      <c r="B44">
        <v>132</v>
      </c>
      <c r="C44">
        <v>11</v>
      </c>
      <c r="E44">
        <v>127</v>
      </c>
      <c r="F44">
        <v>132</v>
      </c>
      <c r="G44">
        <v>24</v>
      </c>
      <c r="I44" s="15"/>
      <c r="J44" s="6">
        <f t="shared" si="0"/>
        <v>2.2608695652173911</v>
      </c>
      <c r="K44" s="3">
        <f>Sheet1!S10</f>
        <v>2</v>
      </c>
      <c r="L44" s="6">
        <f t="shared" si="1"/>
        <v>0.26086956521739113</v>
      </c>
      <c r="M44" s="3">
        <f t="shared" si="2"/>
        <v>0.26086956521739113</v>
      </c>
      <c r="Q44" s="15"/>
      <c r="R44" s="6">
        <f t="shared" si="3"/>
        <v>2.2608695652173911</v>
      </c>
      <c r="S44" s="3">
        <f>Sheet1!S10</f>
        <v>2</v>
      </c>
      <c r="T44" s="6">
        <f t="shared" si="4"/>
        <v>0.26086956521739113</v>
      </c>
      <c r="U44" s="3">
        <f t="shared" si="5"/>
        <v>0.26086956521739113</v>
      </c>
    </row>
    <row r="45" spans="1:23" x14ac:dyDescent="0.25">
      <c r="I45" s="15"/>
      <c r="J45" s="6">
        <f t="shared" si="0"/>
        <v>2.2608695652173911</v>
      </c>
      <c r="K45" s="3">
        <f>Sheet1!S11</f>
        <v>1</v>
      </c>
      <c r="L45" s="6">
        <f t="shared" si="1"/>
        <v>1.2608695652173911</v>
      </c>
      <c r="M45" s="3">
        <f t="shared" si="2"/>
        <v>1.2608695652173911</v>
      </c>
      <c r="Q45" s="15"/>
      <c r="R45" s="6">
        <f t="shared" si="3"/>
        <v>2.2608695652173911</v>
      </c>
      <c r="S45" s="3">
        <f>Sheet1!S11</f>
        <v>1</v>
      </c>
      <c r="T45" s="6">
        <f t="shared" si="4"/>
        <v>1.2608695652173911</v>
      </c>
      <c r="U45" s="3">
        <f t="shared" si="5"/>
        <v>1.2608695652173911</v>
      </c>
    </row>
    <row r="46" spans="1:23" x14ac:dyDescent="0.25">
      <c r="I46" s="15"/>
      <c r="J46" s="6">
        <f t="shared" si="0"/>
        <v>2.2608695652173911</v>
      </c>
      <c r="K46" s="3">
        <f>Sheet1!S12</f>
        <v>1</v>
      </c>
      <c r="L46" s="6">
        <f t="shared" si="1"/>
        <v>1.2608695652173911</v>
      </c>
      <c r="M46" s="3">
        <f t="shared" si="2"/>
        <v>1.2608695652173911</v>
      </c>
      <c r="Q46" s="15"/>
      <c r="R46" s="6">
        <f t="shared" si="3"/>
        <v>2.2608695652173911</v>
      </c>
      <c r="S46" s="3">
        <f>Sheet1!S12</f>
        <v>1</v>
      </c>
      <c r="T46" s="6">
        <f t="shared" si="4"/>
        <v>1.2608695652173911</v>
      </c>
      <c r="U46" s="3">
        <f t="shared" si="5"/>
        <v>1.2608695652173911</v>
      </c>
    </row>
    <row r="47" spans="1:23" ht="33" customHeight="1" x14ac:dyDescent="0.25">
      <c r="A47" s="17" t="s">
        <v>162</v>
      </c>
      <c r="B47" s="17"/>
      <c r="C47" s="17"/>
      <c r="E47" s="17" t="s">
        <v>163</v>
      </c>
      <c r="F47" s="17"/>
      <c r="G47" s="17"/>
      <c r="I47" s="15"/>
      <c r="J47" s="6">
        <f t="shared" si="0"/>
        <v>2.2608695652173911</v>
      </c>
      <c r="K47" s="3">
        <f>Sheet1!S13</f>
        <v>1</v>
      </c>
      <c r="L47" s="6">
        <f t="shared" si="1"/>
        <v>1.2608695652173911</v>
      </c>
      <c r="M47" s="3">
        <f t="shared" si="2"/>
        <v>1.2608695652173911</v>
      </c>
      <c r="Q47" s="15"/>
      <c r="R47" s="6">
        <f t="shared" si="3"/>
        <v>2.2608695652173911</v>
      </c>
      <c r="S47" s="3">
        <f>Sheet1!S13</f>
        <v>1</v>
      </c>
      <c r="T47" s="6">
        <f t="shared" si="4"/>
        <v>1.2608695652173911</v>
      </c>
      <c r="U47" s="3">
        <f t="shared" si="5"/>
        <v>1.2608695652173911</v>
      </c>
    </row>
    <row r="48" spans="1:23" x14ac:dyDescent="0.25">
      <c r="A48">
        <v>0</v>
      </c>
      <c r="B48">
        <v>22</v>
      </c>
      <c r="C48">
        <v>52</v>
      </c>
      <c r="E48">
        <v>0</v>
      </c>
      <c r="F48">
        <v>23</v>
      </c>
      <c r="G48">
        <v>153</v>
      </c>
      <c r="I48" s="15"/>
      <c r="J48" s="6">
        <f t="shared" si="0"/>
        <v>2.2608695652173911</v>
      </c>
      <c r="K48" s="3">
        <f>Sheet1!S14</f>
        <v>2</v>
      </c>
      <c r="L48" s="6">
        <f t="shared" si="1"/>
        <v>0.26086956521739113</v>
      </c>
      <c r="M48" s="3">
        <f t="shared" si="2"/>
        <v>0.26086956521739113</v>
      </c>
      <c r="Q48" s="15"/>
      <c r="R48" s="6">
        <f t="shared" si="3"/>
        <v>2.2608695652173911</v>
      </c>
      <c r="S48" s="3">
        <f>Sheet1!S14</f>
        <v>2</v>
      </c>
      <c r="T48" s="6">
        <f t="shared" si="4"/>
        <v>0.26086956521739113</v>
      </c>
      <c r="U48" s="3">
        <f t="shared" si="5"/>
        <v>0.26086956521739113</v>
      </c>
    </row>
    <row r="49" spans="1:22" x14ac:dyDescent="0.25">
      <c r="A49">
        <v>23</v>
      </c>
      <c r="B49">
        <v>56</v>
      </c>
      <c r="C49">
        <v>165</v>
      </c>
      <c r="E49">
        <v>24</v>
      </c>
      <c r="F49">
        <v>26</v>
      </c>
      <c r="G49">
        <v>0</v>
      </c>
      <c r="I49" s="15"/>
      <c r="J49" s="6">
        <f t="shared" si="0"/>
        <v>2.2608695652173911</v>
      </c>
      <c r="K49" s="3">
        <f>Sheet1!S15</f>
        <v>0</v>
      </c>
      <c r="L49" s="6">
        <f t="shared" si="1"/>
        <v>2.2608695652173911</v>
      </c>
      <c r="M49" s="3">
        <f t="shared" si="2"/>
        <v>2.2608695652173911</v>
      </c>
      <c r="Q49" s="15"/>
      <c r="R49" s="6">
        <f t="shared" si="3"/>
        <v>2.2608695652173911</v>
      </c>
      <c r="S49" s="3">
        <f>Sheet1!S15</f>
        <v>0</v>
      </c>
      <c r="T49" s="6">
        <f t="shared" si="4"/>
        <v>2.2608695652173911</v>
      </c>
      <c r="U49" s="3">
        <f t="shared" si="5"/>
        <v>2.2608695652173911</v>
      </c>
    </row>
    <row r="50" spans="1:22" x14ac:dyDescent="0.25">
      <c r="A50">
        <v>57</v>
      </c>
      <c r="B50">
        <v>63</v>
      </c>
      <c r="C50">
        <v>1</v>
      </c>
      <c r="E50">
        <v>27</v>
      </c>
      <c r="F50">
        <v>55</v>
      </c>
      <c r="G50">
        <v>64</v>
      </c>
      <c r="I50" s="15"/>
      <c r="J50" s="6">
        <f t="shared" si="0"/>
        <v>2.2608695652173911</v>
      </c>
      <c r="K50" s="3">
        <f>Sheet1!S16</f>
        <v>3</v>
      </c>
      <c r="L50" s="6">
        <f t="shared" si="1"/>
        <v>0.73913043478260887</v>
      </c>
      <c r="M50" s="3">
        <f t="shared" si="2"/>
        <v>0.73913043478260887</v>
      </c>
      <c r="Q50" s="15"/>
      <c r="R50" s="6">
        <f t="shared" si="3"/>
        <v>2.2608695652173911</v>
      </c>
      <c r="S50" s="3">
        <f>Sheet1!S16</f>
        <v>3</v>
      </c>
      <c r="T50" s="6">
        <f t="shared" si="4"/>
        <v>0.73913043478260887</v>
      </c>
      <c r="U50" s="3">
        <f t="shared" si="5"/>
        <v>0.73913043478260887</v>
      </c>
    </row>
    <row r="51" spans="1:22" x14ac:dyDescent="0.25">
      <c r="A51">
        <v>64</v>
      </c>
      <c r="B51">
        <v>65</v>
      </c>
      <c r="C51">
        <v>70</v>
      </c>
      <c r="E51">
        <v>56</v>
      </c>
      <c r="F51">
        <v>63</v>
      </c>
      <c r="G51">
        <v>1</v>
      </c>
      <c r="I51" s="15"/>
      <c r="J51" s="6">
        <f t="shared" si="0"/>
        <v>2.2608695652173911</v>
      </c>
      <c r="K51" s="3">
        <f>Sheet1!S17</f>
        <v>2</v>
      </c>
      <c r="L51" s="6">
        <f t="shared" si="1"/>
        <v>0.26086956521739113</v>
      </c>
      <c r="M51" s="3">
        <f t="shared" si="2"/>
        <v>0.26086956521739113</v>
      </c>
      <c r="Q51" s="15"/>
      <c r="R51" s="6">
        <f t="shared" si="3"/>
        <v>2.2608695652173911</v>
      </c>
      <c r="S51" s="3">
        <f>Sheet1!S17</f>
        <v>2</v>
      </c>
      <c r="T51" s="6">
        <f t="shared" si="4"/>
        <v>0.26086956521739113</v>
      </c>
      <c r="U51" s="3">
        <f t="shared" si="5"/>
        <v>0.26086956521739113</v>
      </c>
    </row>
    <row r="52" spans="1:22" x14ac:dyDescent="0.25">
      <c r="A52">
        <v>66</v>
      </c>
      <c r="B52">
        <v>74</v>
      </c>
      <c r="C52">
        <v>78</v>
      </c>
      <c r="E52">
        <v>64</v>
      </c>
      <c r="F52">
        <v>65</v>
      </c>
      <c r="G52">
        <v>70</v>
      </c>
      <c r="I52" s="15"/>
      <c r="J52" s="6">
        <f t="shared" si="0"/>
        <v>2.2608695652173911</v>
      </c>
      <c r="K52" s="3">
        <f>Sheet1!S18</f>
        <v>2</v>
      </c>
      <c r="L52" s="6">
        <f t="shared" si="1"/>
        <v>0.26086956521739113</v>
      </c>
      <c r="M52" s="3">
        <f t="shared" si="2"/>
        <v>0.26086956521739113</v>
      </c>
      <c r="Q52" s="15"/>
      <c r="R52" s="6">
        <f t="shared" si="3"/>
        <v>2.2608695652173911</v>
      </c>
      <c r="S52" s="3">
        <f>Sheet1!S18</f>
        <v>2</v>
      </c>
      <c r="T52" s="6">
        <f t="shared" si="4"/>
        <v>0.26086956521739113</v>
      </c>
      <c r="U52" s="3">
        <f t="shared" si="5"/>
        <v>0.26086956521739113</v>
      </c>
    </row>
    <row r="53" spans="1:22" x14ac:dyDescent="0.25">
      <c r="A53">
        <v>75</v>
      </c>
      <c r="B53">
        <v>76</v>
      </c>
      <c r="C53">
        <v>7</v>
      </c>
      <c r="E53">
        <v>66</v>
      </c>
      <c r="F53">
        <v>69</v>
      </c>
      <c r="G53">
        <v>11</v>
      </c>
      <c r="I53" s="15"/>
      <c r="J53" s="6">
        <f t="shared" si="0"/>
        <v>2.2608695652173911</v>
      </c>
      <c r="K53" s="3">
        <f>Sheet1!S19</f>
        <v>1</v>
      </c>
      <c r="L53" s="6">
        <f t="shared" si="1"/>
        <v>1.2608695652173911</v>
      </c>
      <c r="M53" s="3">
        <f t="shared" si="2"/>
        <v>1.2608695652173911</v>
      </c>
      <c r="Q53" s="15"/>
      <c r="R53" s="6">
        <f t="shared" si="3"/>
        <v>2.2608695652173911</v>
      </c>
      <c r="S53" s="3">
        <f>Sheet1!S19</f>
        <v>1</v>
      </c>
      <c r="T53" s="6">
        <f t="shared" si="4"/>
        <v>1.2608695652173911</v>
      </c>
      <c r="U53" s="3">
        <f t="shared" si="5"/>
        <v>1.2608695652173911</v>
      </c>
    </row>
    <row r="54" spans="1:22" x14ac:dyDescent="0.25">
      <c r="A54">
        <v>77</v>
      </c>
      <c r="B54">
        <v>81</v>
      </c>
      <c r="C54">
        <v>105</v>
      </c>
      <c r="E54">
        <v>70</v>
      </c>
      <c r="F54">
        <v>78</v>
      </c>
      <c r="G54">
        <v>157</v>
      </c>
      <c r="I54" s="15"/>
      <c r="J54" s="6">
        <f t="shared" si="0"/>
        <v>2.2608695652173911</v>
      </c>
      <c r="K54" s="3">
        <f>Sheet1!S20</f>
        <v>0</v>
      </c>
      <c r="L54" s="6">
        <f t="shared" si="1"/>
        <v>2.2608695652173911</v>
      </c>
      <c r="M54" s="3">
        <f t="shared" si="2"/>
        <v>2.2608695652173911</v>
      </c>
      <c r="Q54" s="15"/>
      <c r="R54" s="6">
        <f t="shared" si="3"/>
        <v>2.2608695652173911</v>
      </c>
      <c r="S54" s="3">
        <f>Sheet1!S20</f>
        <v>0</v>
      </c>
      <c r="T54" s="6">
        <f t="shared" si="4"/>
        <v>2.2608695652173911</v>
      </c>
      <c r="U54" s="3">
        <f t="shared" si="5"/>
        <v>2.2608695652173911</v>
      </c>
    </row>
    <row r="55" spans="1:22" x14ac:dyDescent="0.25">
      <c r="A55">
        <v>82</v>
      </c>
      <c r="B55">
        <v>120</v>
      </c>
      <c r="C55">
        <v>379</v>
      </c>
      <c r="E55">
        <v>79</v>
      </c>
      <c r="F55">
        <v>94</v>
      </c>
      <c r="G55">
        <v>107</v>
      </c>
      <c r="I55" s="15"/>
      <c r="J55" s="6">
        <f t="shared" si="0"/>
        <v>2.2608695652173911</v>
      </c>
      <c r="K55" s="3">
        <f>Sheet1!S21</f>
        <v>0</v>
      </c>
      <c r="L55" s="6">
        <f t="shared" si="1"/>
        <v>2.2608695652173911</v>
      </c>
      <c r="M55" s="3">
        <f t="shared" si="2"/>
        <v>2.2608695652173911</v>
      </c>
      <c r="Q55" s="15"/>
      <c r="R55" s="6">
        <f t="shared" si="3"/>
        <v>2.2608695652173911</v>
      </c>
      <c r="S55" s="3">
        <f>Sheet1!S21</f>
        <v>0</v>
      </c>
      <c r="T55" s="6">
        <f t="shared" si="4"/>
        <v>2.2608695652173911</v>
      </c>
      <c r="U55" s="3">
        <f t="shared" si="5"/>
        <v>2.2608695652173911</v>
      </c>
    </row>
    <row r="56" spans="1:22" x14ac:dyDescent="0.25">
      <c r="A56">
        <v>121</v>
      </c>
      <c r="B56">
        <v>130</v>
      </c>
      <c r="C56">
        <v>98</v>
      </c>
      <c r="E56">
        <v>95</v>
      </c>
      <c r="F56">
        <v>126</v>
      </c>
      <c r="G56">
        <v>379</v>
      </c>
      <c r="I56" s="15"/>
      <c r="J56" s="6">
        <f t="shared" si="0"/>
        <v>2.2608695652173911</v>
      </c>
      <c r="K56" s="3">
        <f>Sheet1!S22</f>
        <v>1</v>
      </c>
      <c r="L56" s="6">
        <f t="shared" si="1"/>
        <v>1.2608695652173911</v>
      </c>
      <c r="M56" s="3">
        <f t="shared" si="2"/>
        <v>1.2608695652173911</v>
      </c>
      <c r="Q56" s="15"/>
      <c r="R56" s="6">
        <f t="shared" si="3"/>
        <v>2.2608695652173911</v>
      </c>
      <c r="S56" s="3">
        <f>Sheet1!S22</f>
        <v>1</v>
      </c>
      <c r="T56" s="6">
        <f t="shared" si="4"/>
        <v>1.2608695652173911</v>
      </c>
      <c r="U56" s="3">
        <f t="shared" si="5"/>
        <v>1.2608695652173911</v>
      </c>
    </row>
    <row r="57" spans="1:22" x14ac:dyDescent="0.25">
      <c r="A57">
        <v>131</v>
      </c>
      <c r="B57">
        <v>132</v>
      </c>
      <c r="C57">
        <v>11</v>
      </c>
      <c r="E57">
        <v>127</v>
      </c>
      <c r="F57">
        <v>132</v>
      </c>
      <c r="G57">
        <v>24</v>
      </c>
      <c r="I57" s="15"/>
      <c r="J57" s="6">
        <f t="shared" si="0"/>
        <v>2.2608695652173911</v>
      </c>
      <c r="K57" s="3">
        <f>Sheet1!S23</f>
        <v>1</v>
      </c>
      <c r="L57" s="6">
        <f t="shared" si="1"/>
        <v>1.2608695652173911</v>
      </c>
      <c r="M57" s="3">
        <f t="shared" si="2"/>
        <v>1.2608695652173911</v>
      </c>
      <c r="Q57" s="15"/>
      <c r="R57" s="6">
        <f t="shared" si="3"/>
        <v>2.2608695652173911</v>
      </c>
      <c r="S57" s="3">
        <f>Sheet1!S23</f>
        <v>1</v>
      </c>
      <c r="T57" s="6">
        <f t="shared" si="4"/>
        <v>1.2608695652173911</v>
      </c>
      <c r="U57" s="3">
        <f t="shared" si="5"/>
        <v>1.2608695652173911</v>
      </c>
    </row>
    <row r="58" spans="1:22" x14ac:dyDescent="0.25">
      <c r="I58" s="15"/>
      <c r="J58" s="6">
        <f t="shared" si="0"/>
        <v>2.2608695652173911</v>
      </c>
      <c r="K58" s="3">
        <f>Sheet1!S24</f>
        <v>1</v>
      </c>
      <c r="L58" s="6">
        <f t="shared" si="1"/>
        <v>1.2608695652173911</v>
      </c>
      <c r="M58" s="3">
        <f t="shared" si="2"/>
        <v>1.2608695652173911</v>
      </c>
      <c r="N58" s="9">
        <f>SUM(M36:M58)</f>
        <v>52.956521739130423</v>
      </c>
      <c r="Q58" s="15"/>
      <c r="R58" s="6">
        <f t="shared" si="3"/>
        <v>2.2608695652173911</v>
      </c>
      <c r="S58" s="3">
        <f>Sheet1!S24</f>
        <v>1</v>
      </c>
      <c r="T58" s="6">
        <f t="shared" si="4"/>
        <v>1.2608695652173911</v>
      </c>
      <c r="U58" s="3">
        <f t="shared" si="5"/>
        <v>1.2608695652173911</v>
      </c>
      <c r="V58" s="9">
        <f>SUM(U36:U58)</f>
        <v>52.956521739130423</v>
      </c>
    </row>
    <row r="59" spans="1:22" x14ac:dyDescent="0.25">
      <c r="I59" s="15" t="s">
        <v>177</v>
      </c>
      <c r="J59">
        <f>157/26</f>
        <v>6.0384615384615383</v>
      </c>
      <c r="K59" s="3">
        <f>Sheet1!S25</f>
        <v>101</v>
      </c>
      <c r="L59" s="6">
        <f t="shared" si="1"/>
        <v>94.961538461538467</v>
      </c>
      <c r="M59" s="3">
        <f t="shared" si="2"/>
        <v>94.961538461538467</v>
      </c>
      <c r="Q59" s="15" t="s">
        <v>177</v>
      </c>
      <c r="R59">
        <f>157/26</f>
        <v>6.0384615384615383</v>
      </c>
      <c r="S59" s="3">
        <f>Sheet1!S25</f>
        <v>101</v>
      </c>
      <c r="T59" s="6">
        <f t="shared" si="4"/>
        <v>94.961538461538467</v>
      </c>
      <c r="U59" s="3">
        <f t="shared" si="5"/>
        <v>94.961538461538467</v>
      </c>
    </row>
    <row r="60" spans="1:22" ht="35.25" customHeight="1" x14ac:dyDescent="0.25">
      <c r="A60" s="17" t="s">
        <v>164</v>
      </c>
      <c r="B60" s="17"/>
      <c r="C60" s="17"/>
      <c r="E60" s="17" t="s">
        <v>165</v>
      </c>
      <c r="F60" s="17"/>
      <c r="G60" s="17"/>
      <c r="I60" s="15"/>
      <c r="J60" s="6">
        <f t="shared" ref="J60:J84" si="6">157/26</f>
        <v>6.0384615384615383</v>
      </c>
      <c r="K60" s="3">
        <f>Sheet1!S26</f>
        <v>0</v>
      </c>
      <c r="L60" s="6">
        <f t="shared" si="1"/>
        <v>6.0384615384615383</v>
      </c>
      <c r="M60" s="3">
        <f t="shared" si="2"/>
        <v>6.0384615384615383</v>
      </c>
      <c r="Q60" s="15"/>
      <c r="R60" s="6">
        <f t="shared" ref="R60:R84" si="7">157/26</f>
        <v>6.0384615384615383</v>
      </c>
      <c r="S60" s="3">
        <f>Sheet1!S26</f>
        <v>0</v>
      </c>
      <c r="T60" s="6">
        <f t="shared" si="4"/>
        <v>6.0384615384615383</v>
      </c>
      <c r="U60" s="3">
        <f t="shared" si="5"/>
        <v>6.0384615384615383</v>
      </c>
    </row>
    <row r="61" spans="1:22" x14ac:dyDescent="0.25">
      <c r="A61">
        <v>0</v>
      </c>
      <c r="B61">
        <v>34</v>
      </c>
      <c r="C61">
        <v>175</v>
      </c>
      <c r="E61">
        <v>0</v>
      </c>
      <c r="F61">
        <v>42</v>
      </c>
      <c r="G61">
        <v>187</v>
      </c>
      <c r="I61" s="15"/>
      <c r="J61" s="6">
        <f t="shared" si="6"/>
        <v>6.0384615384615383</v>
      </c>
      <c r="K61" s="3">
        <f>Sheet1!S27</f>
        <v>0</v>
      </c>
      <c r="L61" s="6">
        <f t="shared" si="1"/>
        <v>6.0384615384615383</v>
      </c>
      <c r="M61" s="3">
        <f t="shared" si="2"/>
        <v>6.0384615384615383</v>
      </c>
      <c r="Q61" s="15"/>
      <c r="R61" s="6">
        <f t="shared" si="7"/>
        <v>6.0384615384615383</v>
      </c>
      <c r="S61" s="3">
        <f>Sheet1!S27</f>
        <v>0</v>
      </c>
      <c r="T61" s="6">
        <f t="shared" si="4"/>
        <v>6.0384615384615383</v>
      </c>
      <c r="U61" s="3">
        <f t="shared" si="5"/>
        <v>6.0384615384615383</v>
      </c>
    </row>
    <row r="62" spans="1:22" x14ac:dyDescent="0.25">
      <c r="A62">
        <v>35</v>
      </c>
      <c r="B62">
        <v>42</v>
      </c>
      <c r="C62">
        <v>12</v>
      </c>
      <c r="E62">
        <v>43</v>
      </c>
      <c r="F62">
        <v>48</v>
      </c>
      <c r="G62">
        <v>22</v>
      </c>
      <c r="I62" s="15"/>
      <c r="J62" s="6">
        <f t="shared" si="6"/>
        <v>6.0384615384615383</v>
      </c>
      <c r="K62" s="3">
        <f>Sheet1!S28</f>
        <v>0</v>
      </c>
      <c r="L62" s="6">
        <f t="shared" si="1"/>
        <v>6.0384615384615383</v>
      </c>
      <c r="M62" s="3">
        <f t="shared" si="2"/>
        <v>6.0384615384615383</v>
      </c>
      <c r="Q62" s="15"/>
      <c r="R62" s="6">
        <f t="shared" si="7"/>
        <v>6.0384615384615383</v>
      </c>
      <c r="S62" s="3">
        <f>Sheet1!S28</f>
        <v>0</v>
      </c>
      <c r="T62" s="6">
        <f t="shared" si="4"/>
        <v>6.0384615384615383</v>
      </c>
      <c r="U62" s="3">
        <f t="shared" si="5"/>
        <v>6.0384615384615383</v>
      </c>
    </row>
    <row r="63" spans="1:22" x14ac:dyDescent="0.25">
      <c r="A63">
        <v>43</v>
      </c>
      <c r="B63">
        <v>48</v>
      </c>
      <c r="C63">
        <v>22</v>
      </c>
      <c r="E63">
        <v>49</v>
      </c>
      <c r="F63">
        <v>49</v>
      </c>
      <c r="G63">
        <v>0</v>
      </c>
      <c r="I63" s="15"/>
      <c r="J63" s="6">
        <f t="shared" si="6"/>
        <v>6.0384615384615383</v>
      </c>
      <c r="K63" s="3">
        <f>Sheet1!S29</f>
        <v>3</v>
      </c>
      <c r="L63" s="6">
        <f t="shared" si="1"/>
        <v>3.0384615384615383</v>
      </c>
      <c r="M63" s="3">
        <f t="shared" si="2"/>
        <v>3.0384615384615383</v>
      </c>
      <c r="Q63" s="15"/>
      <c r="R63" s="6">
        <f t="shared" si="7"/>
        <v>6.0384615384615383</v>
      </c>
      <c r="S63" s="3">
        <f>Sheet1!S29</f>
        <v>3</v>
      </c>
      <c r="T63" s="6">
        <f t="shared" si="4"/>
        <v>3.0384615384615383</v>
      </c>
      <c r="U63" s="3">
        <f t="shared" si="5"/>
        <v>3.0384615384615383</v>
      </c>
    </row>
    <row r="64" spans="1:22" x14ac:dyDescent="0.25">
      <c r="A64">
        <v>49</v>
      </c>
      <c r="B64">
        <v>63</v>
      </c>
      <c r="C64">
        <v>9</v>
      </c>
      <c r="E64">
        <v>50</v>
      </c>
      <c r="F64">
        <v>60</v>
      </c>
      <c r="G64">
        <v>9</v>
      </c>
      <c r="I64" s="15"/>
      <c r="J64" s="6">
        <f t="shared" si="6"/>
        <v>6.0384615384615383</v>
      </c>
      <c r="K64" s="3">
        <f>Sheet1!S30</f>
        <v>0</v>
      </c>
      <c r="L64" s="6">
        <f t="shared" si="1"/>
        <v>6.0384615384615383</v>
      </c>
      <c r="M64" s="3">
        <f t="shared" si="2"/>
        <v>6.0384615384615383</v>
      </c>
      <c r="Q64" s="15"/>
      <c r="R64" s="6">
        <f t="shared" si="7"/>
        <v>6.0384615384615383</v>
      </c>
      <c r="S64" s="3">
        <f>Sheet1!S30</f>
        <v>0</v>
      </c>
      <c r="T64" s="6">
        <f t="shared" si="4"/>
        <v>6.0384615384615383</v>
      </c>
      <c r="U64" s="3">
        <f t="shared" si="5"/>
        <v>6.0384615384615383</v>
      </c>
    </row>
    <row r="65" spans="1:21" x14ac:dyDescent="0.25">
      <c r="A65">
        <v>64</v>
      </c>
      <c r="B65">
        <v>64</v>
      </c>
      <c r="C65">
        <v>37</v>
      </c>
      <c r="E65">
        <v>61</v>
      </c>
      <c r="F65">
        <v>63</v>
      </c>
      <c r="G65">
        <v>0</v>
      </c>
      <c r="I65" s="15"/>
      <c r="J65" s="6">
        <f t="shared" si="6"/>
        <v>6.0384615384615383</v>
      </c>
      <c r="K65" s="3">
        <f>Sheet1!S31</f>
        <v>1</v>
      </c>
      <c r="L65" s="6">
        <f t="shared" si="1"/>
        <v>5.0384615384615383</v>
      </c>
      <c r="M65" s="3">
        <f t="shared" si="2"/>
        <v>5.0384615384615383</v>
      </c>
      <c r="Q65" s="15"/>
      <c r="R65" s="6">
        <f t="shared" si="7"/>
        <v>6.0384615384615383</v>
      </c>
      <c r="S65" s="3">
        <f>Sheet1!S31</f>
        <v>1</v>
      </c>
      <c r="T65" s="6">
        <f t="shared" si="4"/>
        <v>5.0384615384615383</v>
      </c>
      <c r="U65" s="3">
        <f t="shared" si="5"/>
        <v>5.0384615384615383</v>
      </c>
    </row>
    <row r="66" spans="1:21" x14ac:dyDescent="0.25">
      <c r="A66">
        <v>65</v>
      </c>
      <c r="B66">
        <v>65</v>
      </c>
      <c r="C66">
        <v>33</v>
      </c>
      <c r="E66">
        <v>64</v>
      </c>
      <c r="F66">
        <v>64</v>
      </c>
      <c r="G66">
        <v>37</v>
      </c>
      <c r="I66" s="15"/>
      <c r="J66" s="6">
        <f t="shared" si="6"/>
        <v>6.0384615384615383</v>
      </c>
      <c r="K66" s="3">
        <f>Sheet1!S32</f>
        <v>2</v>
      </c>
      <c r="L66" s="6">
        <f t="shared" si="1"/>
        <v>4.0384615384615383</v>
      </c>
      <c r="M66" s="3">
        <f t="shared" si="2"/>
        <v>4.0384615384615383</v>
      </c>
      <c r="Q66" s="15"/>
      <c r="R66" s="6">
        <f t="shared" si="7"/>
        <v>6.0384615384615383</v>
      </c>
      <c r="S66" s="3">
        <f>Sheet1!S32</f>
        <v>2</v>
      </c>
      <c r="T66" s="6">
        <f t="shared" si="4"/>
        <v>4.0384615384615383</v>
      </c>
      <c r="U66" s="3">
        <f t="shared" si="5"/>
        <v>4.0384615384615383</v>
      </c>
    </row>
    <row r="67" spans="1:21" x14ac:dyDescent="0.25">
      <c r="A67">
        <v>66</v>
      </c>
      <c r="B67">
        <v>69</v>
      </c>
      <c r="C67">
        <v>11</v>
      </c>
      <c r="E67">
        <v>65</v>
      </c>
      <c r="F67">
        <v>65</v>
      </c>
      <c r="G67">
        <v>33</v>
      </c>
      <c r="I67" s="15"/>
      <c r="J67" s="6">
        <f t="shared" si="6"/>
        <v>6.0384615384615383</v>
      </c>
      <c r="K67" s="3">
        <f>Sheet1!S33</f>
        <v>2</v>
      </c>
      <c r="L67" s="6">
        <f t="shared" si="1"/>
        <v>4.0384615384615383</v>
      </c>
      <c r="M67" s="3">
        <f t="shared" si="2"/>
        <v>4.0384615384615383</v>
      </c>
      <c r="Q67" s="15"/>
      <c r="R67" s="6">
        <f t="shared" si="7"/>
        <v>6.0384615384615383</v>
      </c>
      <c r="S67" s="3">
        <f>Sheet1!S33</f>
        <v>2</v>
      </c>
      <c r="T67" s="6">
        <f t="shared" si="4"/>
        <v>4.0384615384615383</v>
      </c>
      <c r="U67" s="3">
        <f t="shared" si="5"/>
        <v>4.0384615384615383</v>
      </c>
    </row>
    <row r="68" spans="1:21" x14ac:dyDescent="0.25">
      <c r="A68">
        <v>70</v>
      </c>
      <c r="B68">
        <v>85</v>
      </c>
      <c r="C68">
        <v>230</v>
      </c>
      <c r="E68">
        <v>66</v>
      </c>
      <c r="F68">
        <v>69</v>
      </c>
      <c r="G68">
        <v>11</v>
      </c>
      <c r="I68" s="15"/>
      <c r="J68" s="6">
        <f t="shared" si="6"/>
        <v>6.0384615384615383</v>
      </c>
      <c r="K68" s="3">
        <f>Sheet1!S34</f>
        <v>11</v>
      </c>
      <c r="L68" s="6">
        <f t="shared" si="1"/>
        <v>4.9615384615384617</v>
      </c>
      <c r="M68" s="3">
        <f t="shared" si="2"/>
        <v>4.9615384615384617</v>
      </c>
      <c r="Q68" s="15"/>
      <c r="R68" s="6">
        <f t="shared" si="7"/>
        <v>6.0384615384615383</v>
      </c>
      <c r="S68" s="3">
        <f>Sheet1!S34</f>
        <v>11</v>
      </c>
      <c r="T68" s="6">
        <f t="shared" si="4"/>
        <v>4.9615384615384617</v>
      </c>
      <c r="U68" s="3">
        <f t="shared" si="5"/>
        <v>4.9615384615384617</v>
      </c>
    </row>
    <row r="69" spans="1:21" x14ac:dyDescent="0.25">
      <c r="A69">
        <v>86</v>
      </c>
      <c r="B69">
        <v>97</v>
      </c>
      <c r="C69">
        <v>135</v>
      </c>
      <c r="E69">
        <v>70</v>
      </c>
      <c r="F69">
        <v>85</v>
      </c>
      <c r="G69">
        <v>230</v>
      </c>
      <c r="I69" s="15"/>
      <c r="J69" s="6">
        <f t="shared" si="6"/>
        <v>6.0384615384615383</v>
      </c>
      <c r="K69" s="3">
        <f>Sheet1!S35</f>
        <v>3</v>
      </c>
      <c r="L69" s="6">
        <f t="shared" si="1"/>
        <v>3.0384615384615383</v>
      </c>
      <c r="M69" s="3">
        <f t="shared" si="2"/>
        <v>3.0384615384615383</v>
      </c>
      <c r="Q69" s="15"/>
      <c r="R69" s="6">
        <f t="shared" si="7"/>
        <v>6.0384615384615383</v>
      </c>
      <c r="S69" s="3">
        <f>Sheet1!S35</f>
        <v>3</v>
      </c>
      <c r="T69" s="6">
        <f t="shared" si="4"/>
        <v>3.0384615384615383</v>
      </c>
      <c r="U69" s="3">
        <f t="shared" si="5"/>
        <v>3.0384615384615383</v>
      </c>
    </row>
    <row r="70" spans="1:21" x14ac:dyDescent="0.25">
      <c r="A70">
        <v>98</v>
      </c>
      <c r="B70">
        <v>132</v>
      </c>
      <c r="C70">
        <v>302</v>
      </c>
      <c r="E70">
        <v>86</v>
      </c>
      <c r="F70">
        <v>132</v>
      </c>
      <c r="G70">
        <v>437</v>
      </c>
      <c r="I70" s="15"/>
      <c r="J70" s="6">
        <f t="shared" si="6"/>
        <v>6.0384615384615383</v>
      </c>
      <c r="K70" s="3">
        <f>Sheet1!S36</f>
        <v>0</v>
      </c>
      <c r="L70" s="6">
        <f t="shared" si="1"/>
        <v>6.0384615384615383</v>
      </c>
      <c r="M70" s="3">
        <f t="shared" si="2"/>
        <v>6.0384615384615383</v>
      </c>
      <c r="Q70" s="15"/>
      <c r="R70" s="6">
        <f t="shared" si="7"/>
        <v>6.0384615384615383</v>
      </c>
      <c r="S70" s="3">
        <f>Sheet1!S36</f>
        <v>0</v>
      </c>
      <c r="T70" s="6">
        <f t="shared" si="4"/>
        <v>6.0384615384615383</v>
      </c>
      <c r="U70" s="3">
        <f t="shared" si="5"/>
        <v>6.0384615384615383</v>
      </c>
    </row>
    <row r="71" spans="1:21" x14ac:dyDescent="0.25">
      <c r="I71" s="15"/>
      <c r="J71" s="6">
        <f t="shared" si="6"/>
        <v>6.0384615384615383</v>
      </c>
      <c r="K71" s="3">
        <f>Sheet1!S37</f>
        <v>1</v>
      </c>
      <c r="L71" s="6">
        <f t="shared" si="1"/>
        <v>5.0384615384615383</v>
      </c>
      <c r="M71" s="3">
        <f t="shared" si="2"/>
        <v>5.0384615384615383</v>
      </c>
      <c r="Q71" s="15"/>
      <c r="R71" s="6">
        <f t="shared" si="7"/>
        <v>6.0384615384615383</v>
      </c>
      <c r="S71" s="3">
        <f>Sheet1!S37</f>
        <v>1</v>
      </c>
      <c r="T71" s="6">
        <f t="shared" si="4"/>
        <v>5.0384615384615383</v>
      </c>
      <c r="U71" s="3">
        <f t="shared" si="5"/>
        <v>5.0384615384615383</v>
      </c>
    </row>
    <row r="72" spans="1:21" ht="36.75" customHeight="1" x14ac:dyDescent="0.25">
      <c r="A72" s="17" t="s">
        <v>166</v>
      </c>
      <c r="B72" s="17"/>
      <c r="C72" s="17"/>
      <c r="E72" s="17" t="s">
        <v>167</v>
      </c>
      <c r="F72" s="17"/>
      <c r="G72" s="17"/>
      <c r="I72" s="15"/>
      <c r="J72" s="6">
        <f t="shared" si="6"/>
        <v>6.0384615384615383</v>
      </c>
      <c r="K72" s="3">
        <f>Sheet1!S38</f>
        <v>1</v>
      </c>
      <c r="L72" s="6">
        <f t="shared" si="1"/>
        <v>5.0384615384615383</v>
      </c>
      <c r="M72" s="3">
        <f t="shared" si="2"/>
        <v>5.0384615384615383</v>
      </c>
      <c r="Q72" s="15"/>
      <c r="R72" s="6">
        <f t="shared" si="7"/>
        <v>6.0384615384615383</v>
      </c>
      <c r="S72" s="3">
        <f>Sheet1!S38</f>
        <v>1</v>
      </c>
      <c r="T72" s="6">
        <f t="shared" si="4"/>
        <v>5.0384615384615383</v>
      </c>
      <c r="U72" s="3">
        <f t="shared" si="5"/>
        <v>5.0384615384615383</v>
      </c>
    </row>
    <row r="73" spans="1:21" x14ac:dyDescent="0.25">
      <c r="A73">
        <v>0</v>
      </c>
      <c r="B73">
        <v>22</v>
      </c>
      <c r="C73">
        <v>52</v>
      </c>
      <c r="E73">
        <v>0</v>
      </c>
      <c r="F73">
        <v>22</v>
      </c>
      <c r="G73">
        <v>52</v>
      </c>
      <c r="I73" s="15"/>
      <c r="J73" s="6">
        <f t="shared" si="6"/>
        <v>6.0384615384615383</v>
      </c>
      <c r="K73" s="3">
        <f>Sheet1!S39</f>
        <v>2</v>
      </c>
      <c r="L73" s="6">
        <f t="shared" si="1"/>
        <v>4.0384615384615383</v>
      </c>
      <c r="M73" s="3">
        <f t="shared" si="2"/>
        <v>4.0384615384615383</v>
      </c>
      <c r="Q73" s="15"/>
      <c r="R73" s="6">
        <f t="shared" si="7"/>
        <v>6.0384615384615383</v>
      </c>
      <c r="S73" s="3">
        <f>Sheet1!S39</f>
        <v>2</v>
      </c>
      <c r="T73" s="6">
        <f t="shared" si="4"/>
        <v>4.0384615384615383</v>
      </c>
      <c r="U73" s="3">
        <f t="shared" si="5"/>
        <v>4.0384615384615383</v>
      </c>
    </row>
    <row r="74" spans="1:21" x14ac:dyDescent="0.25">
      <c r="A74">
        <v>23</v>
      </c>
      <c r="B74">
        <v>48</v>
      </c>
      <c r="C74">
        <v>157</v>
      </c>
      <c r="E74">
        <v>23</v>
      </c>
      <c r="F74">
        <v>48</v>
      </c>
      <c r="G74">
        <v>157</v>
      </c>
      <c r="I74" s="15"/>
      <c r="J74" s="6">
        <f t="shared" si="6"/>
        <v>6.0384615384615383</v>
      </c>
      <c r="K74" s="3">
        <f>Sheet1!S40</f>
        <v>3</v>
      </c>
      <c r="L74" s="6">
        <f t="shared" si="1"/>
        <v>3.0384615384615383</v>
      </c>
      <c r="M74" s="3">
        <f t="shared" si="2"/>
        <v>3.0384615384615383</v>
      </c>
      <c r="Q74" s="15"/>
      <c r="R74" s="6">
        <f t="shared" si="7"/>
        <v>6.0384615384615383</v>
      </c>
      <c r="S74" s="3">
        <f>Sheet1!S40</f>
        <v>3</v>
      </c>
      <c r="T74" s="6">
        <f t="shared" si="4"/>
        <v>3.0384615384615383</v>
      </c>
      <c r="U74" s="3">
        <f t="shared" si="5"/>
        <v>3.0384615384615383</v>
      </c>
    </row>
    <row r="75" spans="1:21" x14ac:dyDescent="0.25">
      <c r="A75">
        <v>49</v>
      </c>
      <c r="B75">
        <v>63</v>
      </c>
      <c r="C75">
        <v>9</v>
      </c>
      <c r="E75">
        <v>49</v>
      </c>
      <c r="F75">
        <v>63</v>
      </c>
      <c r="G75">
        <v>9</v>
      </c>
      <c r="I75" s="15"/>
      <c r="J75" s="6">
        <f t="shared" si="6"/>
        <v>6.0384615384615383</v>
      </c>
      <c r="K75" s="3">
        <f>Sheet1!S41</f>
        <v>1</v>
      </c>
      <c r="L75" s="6">
        <f t="shared" si="1"/>
        <v>5.0384615384615383</v>
      </c>
      <c r="M75" s="3">
        <f t="shared" si="2"/>
        <v>5.0384615384615383</v>
      </c>
      <c r="Q75" s="15"/>
      <c r="R75" s="6">
        <f t="shared" si="7"/>
        <v>6.0384615384615383</v>
      </c>
      <c r="S75" s="3">
        <f>Sheet1!S41</f>
        <v>1</v>
      </c>
      <c r="T75" s="6">
        <f t="shared" si="4"/>
        <v>5.0384615384615383</v>
      </c>
      <c r="U75" s="3">
        <f t="shared" si="5"/>
        <v>5.0384615384615383</v>
      </c>
    </row>
    <row r="76" spans="1:21" x14ac:dyDescent="0.25">
      <c r="A76">
        <v>64</v>
      </c>
      <c r="B76">
        <v>65</v>
      </c>
      <c r="C76">
        <v>70</v>
      </c>
      <c r="E76">
        <v>64</v>
      </c>
      <c r="F76">
        <v>69</v>
      </c>
      <c r="G76">
        <v>81</v>
      </c>
      <c r="I76" s="15"/>
      <c r="J76" s="6">
        <f t="shared" si="6"/>
        <v>6.0384615384615383</v>
      </c>
      <c r="K76" s="3">
        <f>Sheet1!S42</f>
        <v>2</v>
      </c>
      <c r="L76" s="6">
        <f t="shared" si="1"/>
        <v>4.0384615384615383</v>
      </c>
      <c r="M76" s="3">
        <f t="shared" si="2"/>
        <v>4.0384615384615383</v>
      </c>
      <c r="Q76" s="15"/>
      <c r="R76" s="6">
        <f t="shared" si="7"/>
        <v>6.0384615384615383</v>
      </c>
      <c r="S76" s="3">
        <f>Sheet1!S42</f>
        <v>2</v>
      </c>
      <c r="T76" s="6">
        <f t="shared" si="4"/>
        <v>4.0384615384615383</v>
      </c>
      <c r="U76" s="3">
        <f t="shared" si="5"/>
        <v>4.0384615384615383</v>
      </c>
    </row>
    <row r="77" spans="1:21" x14ac:dyDescent="0.25">
      <c r="A77">
        <v>66</v>
      </c>
      <c r="B77">
        <v>69</v>
      </c>
      <c r="C77">
        <v>11</v>
      </c>
      <c r="E77">
        <v>70</v>
      </c>
      <c r="F77">
        <v>76</v>
      </c>
      <c r="G77">
        <v>74</v>
      </c>
      <c r="I77" s="15"/>
      <c r="J77" s="6">
        <f t="shared" si="6"/>
        <v>6.0384615384615383</v>
      </c>
      <c r="K77" s="3">
        <f>Sheet1!S43</f>
        <v>1</v>
      </c>
      <c r="L77" s="6">
        <f t="shared" si="1"/>
        <v>5.0384615384615383</v>
      </c>
      <c r="M77" s="3">
        <f t="shared" si="2"/>
        <v>5.0384615384615383</v>
      </c>
      <c r="Q77" s="15"/>
      <c r="R77" s="6">
        <f t="shared" si="7"/>
        <v>6.0384615384615383</v>
      </c>
      <c r="S77" s="3">
        <f>Sheet1!S43</f>
        <v>1</v>
      </c>
      <c r="T77" s="6">
        <f t="shared" si="4"/>
        <v>5.0384615384615383</v>
      </c>
      <c r="U77" s="3">
        <f t="shared" si="5"/>
        <v>5.0384615384615383</v>
      </c>
    </row>
    <row r="78" spans="1:21" x14ac:dyDescent="0.25">
      <c r="A78">
        <v>70</v>
      </c>
      <c r="B78">
        <v>84</v>
      </c>
      <c r="C78">
        <v>227</v>
      </c>
      <c r="E78">
        <v>77</v>
      </c>
      <c r="F78">
        <v>96</v>
      </c>
      <c r="G78">
        <v>288</v>
      </c>
      <c r="I78" s="15"/>
      <c r="J78" s="6">
        <f t="shared" si="6"/>
        <v>6.0384615384615383</v>
      </c>
      <c r="K78" s="3">
        <f>Sheet1!S44</f>
        <v>1</v>
      </c>
      <c r="L78" s="6">
        <f t="shared" si="1"/>
        <v>5.0384615384615383</v>
      </c>
      <c r="M78" s="3">
        <f t="shared" si="2"/>
        <v>5.0384615384615383</v>
      </c>
      <c r="Q78" s="15"/>
      <c r="R78" s="6">
        <f t="shared" si="7"/>
        <v>6.0384615384615383</v>
      </c>
      <c r="S78" s="3">
        <f>Sheet1!S44</f>
        <v>1</v>
      </c>
      <c r="T78" s="6">
        <f t="shared" si="4"/>
        <v>5.0384615384615383</v>
      </c>
      <c r="U78" s="3">
        <f t="shared" si="5"/>
        <v>5.0384615384615383</v>
      </c>
    </row>
    <row r="79" spans="1:21" x14ac:dyDescent="0.25">
      <c r="A79">
        <v>85</v>
      </c>
      <c r="B79">
        <v>119</v>
      </c>
      <c r="C79">
        <v>315</v>
      </c>
      <c r="E79">
        <v>97</v>
      </c>
      <c r="F79">
        <v>97</v>
      </c>
      <c r="G79">
        <v>3</v>
      </c>
      <c r="I79" s="15"/>
      <c r="J79" s="6">
        <f t="shared" si="6"/>
        <v>6.0384615384615383</v>
      </c>
      <c r="K79" s="3">
        <f>Sheet1!S45</f>
        <v>6</v>
      </c>
      <c r="L79" s="6">
        <f t="shared" si="1"/>
        <v>3.8461538461538325E-2</v>
      </c>
      <c r="M79" s="3">
        <f t="shared" si="2"/>
        <v>3.8461538461538325E-2</v>
      </c>
      <c r="Q79" s="15"/>
      <c r="R79" s="6">
        <f t="shared" si="7"/>
        <v>6.0384615384615383</v>
      </c>
      <c r="S79" s="3">
        <f>Sheet1!S45</f>
        <v>6</v>
      </c>
      <c r="T79" s="6">
        <f t="shared" si="4"/>
        <v>3.8461538461538325E-2</v>
      </c>
      <c r="U79" s="3">
        <f t="shared" si="5"/>
        <v>3.8461538461538325E-2</v>
      </c>
    </row>
    <row r="80" spans="1:21" x14ac:dyDescent="0.25">
      <c r="A80">
        <v>120</v>
      </c>
      <c r="B80">
        <v>120</v>
      </c>
      <c r="C80">
        <v>16</v>
      </c>
      <c r="E80">
        <v>98</v>
      </c>
      <c r="F80">
        <v>106</v>
      </c>
      <c r="G80">
        <v>73</v>
      </c>
      <c r="I80" s="15"/>
      <c r="J80" s="6">
        <f t="shared" si="6"/>
        <v>6.0384615384615383</v>
      </c>
      <c r="K80" s="3">
        <f>Sheet1!S46</f>
        <v>2</v>
      </c>
      <c r="L80" s="6">
        <f t="shared" si="1"/>
        <v>4.0384615384615383</v>
      </c>
      <c r="M80" s="3">
        <f t="shared" si="2"/>
        <v>4.0384615384615383</v>
      </c>
      <c r="Q80" s="15"/>
      <c r="R80" s="6">
        <f t="shared" si="7"/>
        <v>6.0384615384615383</v>
      </c>
      <c r="S80" s="3">
        <f>Sheet1!S46</f>
        <v>2</v>
      </c>
      <c r="T80" s="6">
        <f t="shared" si="4"/>
        <v>4.0384615384615383</v>
      </c>
      <c r="U80" s="3">
        <f t="shared" si="5"/>
        <v>4.0384615384615383</v>
      </c>
    </row>
    <row r="81" spans="1:22" x14ac:dyDescent="0.25">
      <c r="A81">
        <v>121</v>
      </c>
      <c r="B81">
        <v>130</v>
      </c>
      <c r="C81">
        <v>98</v>
      </c>
      <c r="E81">
        <v>107</v>
      </c>
      <c r="F81">
        <v>126</v>
      </c>
      <c r="G81">
        <v>205</v>
      </c>
      <c r="I81" s="15"/>
      <c r="J81" s="6">
        <f t="shared" si="6"/>
        <v>6.0384615384615383</v>
      </c>
      <c r="K81" s="3">
        <f>Sheet1!S47</f>
        <v>0</v>
      </c>
      <c r="L81" s="6">
        <f t="shared" si="1"/>
        <v>6.0384615384615383</v>
      </c>
      <c r="M81" s="3">
        <f t="shared" si="2"/>
        <v>6.0384615384615383</v>
      </c>
      <c r="Q81" s="15"/>
      <c r="R81" s="6">
        <f t="shared" si="7"/>
        <v>6.0384615384615383</v>
      </c>
      <c r="S81" s="3">
        <f>Sheet1!S47</f>
        <v>0</v>
      </c>
      <c r="T81" s="6">
        <f t="shared" si="4"/>
        <v>6.0384615384615383</v>
      </c>
      <c r="U81" s="3">
        <f t="shared" si="5"/>
        <v>6.0384615384615383</v>
      </c>
    </row>
    <row r="82" spans="1:22" x14ac:dyDescent="0.25">
      <c r="A82">
        <v>131</v>
      </c>
      <c r="B82">
        <v>132</v>
      </c>
      <c r="C82">
        <v>11</v>
      </c>
      <c r="E82">
        <v>127</v>
      </c>
      <c r="F82">
        <v>132</v>
      </c>
      <c r="G82">
        <v>24</v>
      </c>
      <c r="I82" s="15"/>
      <c r="J82" s="6">
        <f t="shared" si="6"/>
        <v>6.0384615384615383</v>
      </c>
      <c r="K82" s="3">
        <f>Sheet1!S48</f>
        <v>1</v>
      </c>
      <c r="L82" s="6">
        <f t="shared" si="1"/>
        <v>5.0384615384615383</v>
      </c>
      <c r="M82" s="3">
        <f t="shared" si="2"/>
        <v>5.0384615384615383</v>
      </c>
      <c r="Q82" s="15"/>
      <c r="R82" s="6">
        <f t="shared" si="7"/>
        <v>6.0384615384615383</v>
      </c>
      <c r="S82" s="3">
        <f>Sheet1!S48</f>
        <v>1</v>
      </c>
      <c r="T82" s="6">
        <f t="shared" si="4"/>
        <v>5.0384615384615383</v>
      </c>
      <c r="U82" s="3">
        <f t="shared" si="5"/>
        <v>5.0384615384615383</v>
      </c>
    </row>
    <row r="83" spans="1:22" x14ac:dyDescent="0.25">
      <c r="I83" s="15"/>
      <c r="J83" s="6">
        <f t="shared" si="6"/>
        <v>6.0384615384615383</v>
      </c>
      <c r="K83" s="3">
        <f>Sheet1!S49</f>
        <v>1</v>
      </c>
      <c r="L83" s="6">
        <f t="shared" si="1"/>
        <v>5.0384615384615383</v>
      </c>
      <c r="M83" s="3">
        <f t="shared" si="2"/>
        <v>5.0384615384615383</v>
      </c>
      <c r="Q83" s="15"/>
      <c r="R83" s="6">
        <f t="shared" si="7"/>
        <v>6.0384615384615383</v>
      </c>
      <c r="S83" s="3">
        <f>Sheet1!S49</f>
        <v>1</v>
      </c>
      <c r="T83" s="6">
        <f t="shared" si="4"/>
        <v>5.0384615384615383</v>
      </c>
      <c r="U83" s="3">
        <f t="shared" si="5"/>
        <v>5.0384615384615383</v>
      </c>
    </row>
    <row r="84" spans="1:22" x14ac:dyDescent="0.25">
      <c r="I84" s="15"/>
      <c r="J84" s="6">
        <f t="shared" si="6"/>
        <v>6.0384615384615383</v>
      </c>
      <c r="K84" s="3">
        <f>Sheet1!S50</f>
        <v>12</v>
      </c>
      <c r="L84" s="6">
        <f t="shared" si="1"/>
        <v>5.9615384615384617</v>
      </c>
      <c r="M84" s="3">
        <f t="shared" si="2"/>
        <v>5.9615384615384617</v>
      </c>
      <c r="N84" s="9">
        <f>SUM(M59:M84)</f>
        <v>211.76923076923086</v>
      </c>
      <c r="Q84" s="15"/>
      <c r="R84" s="6">
        <f t="shared" si="7"/>
        <v>6.0384615384615383</v>
      </c>
      <c r="S84" s="3">
        <f>Sheet1!S50</f>
        <v>12</v>
      </c>
      <c r="T84" s="6">
        <f t="shared" si="4"/>
        <v>5.9615384615384617</v>
      </c>
      <c r="U84" s="3">
        <f t="shared" si="5"/>
        <v>5.9615384615384617</v>
      </c>
      <c r="V84" s="9">
        <f>SUM(U59:U84)</f>
        <v>211.76923076923086</v>
      </c>
    </row>
    <row r="85" spans="1:22" x14ac:dyDescent="0.25">
      <c r="I85" s="15" t="s">
        <v>178</v>
      </c>
      <c r="J85">
        <f>9/15</f>
        <v>0.6</v>
      </c>
      <c r="K85" s="3">
        <f>Sheet1!S51</f>
        <v>0</v>
      </c>
      <c r="L85" s="6">
        <f t="shared" si="1"/>
        <v>0.6</v>
      </c>
      <c r="M85" s="3">
        <f t="shared" si="2"/>
        <v>0.6</v>
      </c>
      <c r="Q85" s="15" t="s">
        <v>178</v>
      </c>
      <c r="R85">
        <f>9/15</f>
        <v>0.6</v>
      </c>
      <c r="S85" s="3">
        <f>Sheet1!S51</f>
        <v>0</v>
      </c>
      <c r="T85" s="6">
        <f t="shared" si="4"/>
        <v>0.6</v>
      </c>
      <c r="U85" s="3">
        <f t="shared" si="5"/>
        <v>0.6</v>
      </c>
    </row>
    <row r="86" spans="1:22" x14ac:dyDescent="0.25">
      <c r="I86" s="15"/>
      <c r="J86" s="6">
        <f t="shared" ref="J86:J99" si="8">9/15</f>
        <v>0.6</v>
      </c>
      <c r="K86" s="3">
        <f>Sheet1!S52</f>
        <v>0</v>
      </c>
      <c r="L86" s="6">
        <f t="shared" si="1"/>
        <v>0.6</v>
      </c>
      <c r="M86" s="3">
        <f t="shared" si="2"/>
        <v>0.6</v>
      </c>
      <c r="Q86" s="15"/>
      <c r="R86" s="6">
        <f t="shared" ref="R86:R99" si="9">9/15</f>
        <v>0.6</v>
      </c>
      <c r="S86" s="3">
        <f>Sheet1!S52</f>
        <v>0</v>
      </c>
      <c r="T86" s="6">
        <f t="shared" si="4"/>
        <v>0.6</v>
      </c>
      <c r="U86" s="3">
        <f t="shared" si="5"/>
        <v>0.6</v>
      </c>
    </row>
    <row r="87" spans="1:22" x14ac:dyDescent="0.25">
      <c r="A87" s="13" t="s">
        <v>209</v>
      </c>
      <c r="B87" s="13"/>
      <c r="C87" s="13"/>
      <c r="I87" s="15"/>
      <c r="J87" s="6">
        <f t="shared" si="8"/>
        <v>0.6</v>
      </c>
      <c r="K87" s="3">
        <f>Sheet1!S53</f>
        <v>1</v>
      </c>
      <c r="L87" s="6">
        <f t="shared" si="1"/>
        <v>0.4</v>
      </c>
      <c r="M87" s="3">
        <f t="shared" si="2"/>
        <v>0.4</v>
      </c>
      <c r="Q87" s="15"/>
      <c r="R87" s="6">
        <f t="shared" si="9"/>
        <v>0.6</v>
      </c>
      <c r="S87" s="3">
        <f>Sheet1!S53</f>
        <v>1</v>
      </c>
      <c r="T87" s="6">
        <f t="shared" si="4"/>
        <v>0.4</v>
      </c>
      <c r="U87" s="3">
        <f t="shared" si="5"/>
        <v>0.4</v>
      </c>
    </row>
    <row r="88" spans="1:22" ht="40.5" customHeight="1" x14ac:dyDescent="0.25">
      <c r="A88" s="14" t="s">
        <v>201</v>
      </c>
      <c r="B88" s="14"/>
      <c r="C88" s="14"/>
      <c r="I88" s="15"/>
      <c r="J88" s="6">
        <f t="shared" si="8"/>
        <v>0.6</v>
      </c>
      <c r="K88" s="3">
        <f>Sheet1!S54</f>
        <v>2</v>
      </c>
      <c r="L88" s="6">
        <f t="shared" si="1"/>
        <v>1.4</v>
      </c>
      <c r="M88" s="3">
        <f t="shared" si="2"/>
        <v>1.4</v>
      </c>
      <c r="Q88" s="15"/>
      <c r="R88" s="6">
        <f t="shared" si="9"/>
        <v>0.6</v>
      </c>
      <c r="S88" s="3">
        <f>Sheet1!S54</f>
        <v>2</v>
      </c>
      <c r="T88" s="6">
        <f t="shared" si="4"/>
        <v>1.4</v>
      </c>
      <c r="U88" s="3">
        <f t="shared" si="5"/>
        <v>1.4</v>
      </c>
    </row>
    <row r="89" spans="1:22" ht="26.25" x14ac:dyDescent="0.45">
      <c r="A89" s="10" t="s">
        <v>202</v>
      </c>
      <c r="B89" s="10" t="s">
        <v>203</v>
      </c>
      <c r="C89" s="10" t="s">
        <v>204</v>
      </c>
      <c r="I89" s="15"/>
      <c r="J89" s="6">
        <f t="shared" si="8"/>
        <v>0.6</v>
      </c>
      <c r="K89" s="3">
        <f>Sheet1!S55</f>
        <v>0</v>
      </c>
      <c r="L89" s="6">
        <f t="shared" si="1"/>
        <v>0.6</v>
      </c>
      <c r="M89" s="3">
        <f t="shared" si="2"/>
        <v>0.6</v>
      </c>
      <c r="Q89" s="15"/>
      <c r="R89" s="6">
        <f t="shared" si="9"/>
        <v>0.6</v>
      </c>
      <c r="S89" s="3">
        <f>Sheet1!S55</f>
        <v>0</v>
      </c>
      <c r="T89" s="6">
        <f t="shared" si="4"/>
        <v>0.6</v>
      </c>
      <c r="U89" s="3">
        <f t="shared" si="5"/>
        <v>0.6</v>
      </c>
    </row>
    <row r="90" spans="1:22" x14ac:dyDescent="0.25">
      <c r="A90" s="11" t="s">
        <v>205</v>
      </c>
      <c r="B90">
        <f>ABS(Sheet1!D25-Sheet1!D24)/84600</f>
        <v>21.684219858156027</v>
      </c>
      <c r="C90" s="8">
        <f>ABS(Sheet1!S25-Sheet1!S24)</f>
        <v>100</v>
      </c>
      <c r="I90" s="15"/>
      <c r="J90" s="6">
        <f t="shared" si="8"/>
        <v>0.6</v>
      </c>
      <c r="K90" s="3">
        <f>Sheet1!S56</f>
        <v>2</v>
      </c>
      <c r="L90" s="6">
        <f t="shared" si="1"/>
        <v>1.4</v>
      </c>
      <c r="M90" s="3">
        <f t="shared" si="2"/>
        <v>1.4</v>
      </c>
      <c r="Q90" s="15"/>
      <c r="R90" s="6">
        <f t="shared" si="9"/>
        <v>0.6</v>
      </c>
      <c r="S90" s="3">
        <f>Sheet1!S56</f>
        <v>2</v>
      </c>
      <c r="T90" s="6">
        <f t="shared" si="4"/>
        <v>1.4</v>
      </c>
      <c r="U90" s="3">
        <f t="shared" si="5"/>
        <v>1.4</v>
      </c>
    </row>
    <row r="91" spans="1:22" x14ac:dyDescent="0.25">
      <c r="A91" s="11" t="s">
        <v>206</v>
      </c>
      <c r="B91" s="8">
        <f>ABS(Sheet1!D51-Sheet1!D50)/84600</f>
        <v>115.38859338061465</v>
      </c>
      <c r="C91" s="8">
        <f>ABS(Sheet1!S51-Sheet1!S50)</f>
        <v>12</v>
      </c>
      <c r="I91" s="15"/>
      <c r="J91" s="6">
        <f t="shared" si="8"/>
        <v>0.6</v>
      </c>
      <c r="K91" s="3">
        <f>Sheet1!S57</f>
        <v>3</v>
      </c>
      <c r="L91" s="6">
        <f t="shared" si="1"/>
        <v>2.4</v>
      </c>
      <c r="M91" s="3">
        <f t="shared" si="2"/>
        <v>2.4</v>
      </c>
      <c r="Q91" s="15"/>
      <c r="R91" s="6">
        <f t="shared" si="9"/>
        <v>0.6</v>
      </c>
      <c r="S91" s="3">
        <f>Sheet1!S57</f>
        <v>3</v>
      </c>
      <c r="T91" s="6">
        <f t="shared" si="4"/>
        <v>2.4</v>
      </c>
      <c r="U91" s="3">
        <f t="shared" si="5"/>
        <v>2.4</v>
      </c>
    </row>
    <row r="92" spans="1:22" x14ac:dyDescent="0.25">
      <c r="A92" s="11" t="s">
        <v>210</v>
      </c>
      <c r="B92" s="8">
        <f>ABS(Sheet1!D66-Sheet1!D65)/84600</f>
        <v>128.67449172576832</v>
      </c>
      <c r="C92" s="8">
        <f>ABS(Sheet1!S66-Sheet1!S65)</f>
        <v>37</v>
      </c>
      <c r="I92" s="15"/>
      <c r="J92" s="6">
        <f t="shared" si="8"/>
        <v>0.6</v>
      </c>
      <c r="K92" s="3">
        <f>Sheet1!S58</f>
        <v>0</v>
      </c>
      <c r="L92" s="6">
        <f t="shared" si="1"/>
        <v>0.6</v>
      </c>
      <c r="M92" s="3">
        <f t="shared" si="2"/>
        <v>0.6</v>
      </c>
      <c r="Q92" s="15"/>
      <c r="R92" s="6">
        <f t="shared" si="9"/>
        <v>0.6</v>
      </c>
      <c r="S92" s="3">
        <f>Sheet1!S58</f>
        <v>0</v>
      </c>
      <c r="T92" s="6">
        <f t="shared" si="4"/>
        <v>0.6</v>
      </c>
      <c r="U92" s="3">
        <f t="shared" si="5"/>
        <v>0.6</v>
      </c>
    </row>
    <row r="93" spans="1:22" x14ac:dyDescent="0.25">
      <c r="A93" s="11" t="s">
        <v>211</v>
      </c>
      <c r="B93" s="8">
        <f>ABS(Sheet1!D68-Sheet1!D67)/84600</f>
        <v>85.876619385342792</v>
      </c>
      <c r="C93" s="8">
        <f>ABS(Sheet1!S68-Sheet1!S67)</f>
        <v>30</v>
      </c>
      <c r="I93" s="15"/>
      <c r="J93" s="6">
        <f t="shared" si="8"/>
        <v>0.6</v>
      </c>
      <c r="K93" s="3">
        <f>Sheet1!S59</f>
        <v>1</v>
      </c>
      <c r="L93" s="6">
        <f t="shared" si="1"/>
        <v>0.4</v>
      </c>
      <c r="M93" s="3">
        <f t="shared" si="2"/>
        <v>0.4</v>
      </c>
      <c r="Q93" s="15"/>
      <c r="R93" s="6">
        <f t="shared" si="9"/>
        <v>0.6</v>
      </c>
      <c r="S93" s="3">
        <f>Sheet1!S59</f>
        <v>1</v>
      </c>
      <c r="T93" s="6">
        <f t="shared" si="4"/>
        <v>0.4</v>
      </c>
      <c r="U93" s="3">
        <f t="shared" si="5"/>
        <v>0.4</v>
      </c>
    </row>
    <row r="94" spans="1:22" x14ac:dyDescent="0.25">
      <c r="A94" s="11" t="s">
        <v>212</v>
      </c>
      <c r="B94" s="8">
        <f>ABS(Sheet1!D72-Sheet1!D71)/84600</f>
        <v>101.33080378250591</v>
      </c>
      <c r="C94" s="8">
        <f>ABS(Sheet1!S72-Sheet1!S71)</f>
        <v>29</v>
      </c>
      <c r="I94" s="15"/>
      <c r="J94" s="6">
        <f t="shared" si="8"/>
        <v>0.6</v>
      </c>
      <c r="K94" s="3">
        <f>Sheet1!S60</f>
        <v>0</v>
      </c>
      <c r="L94" s="6">
        <f t="shared" si="1"/>
        <v>0.6</v>
      </c>
      <c r="M94" s="3">
        <f t="shared" si="2"/>
        <v>0.6</v>
      </c>
      <c r="Q94" s="15"/>
      <c r="R94" s="6">
        <f t="shared" si="9"/>
        <v>0.6</v>
      </c>
      <c r="S94" s="3">
        <f>Sheet1!S60</f>
        <v>0</v>
      </c>
      <c r="T94" s="6">
        <f t="shared" si="4"/>
        <v>0.6</v>
      </c>
      <c r="U94" s="3">
        <f t="shared" si="5"/>
        <v>0.6</v>
      </c>
    </row>
    <row r="95" spans="1:22" x14ac:dyDescent="0.25">
      <c r="A95" s="11" t="s">
        <v>196</v>
      </c>
      <c r="B95" s="8">
        <f>ABS(Sheet1!D79-Sheet1!D78)/84600</f>
        <v>10.929444444444444</v>
      </c>
      <c r="C95" s="8">
        <f>ABS(Sheet1!S79-Sheet1!S78)</f>
        <v>50</v>
      </c>
      <c r="I95" s="15"/>
      <c r="J95" s="6">
        <f t="shared" si="8"/>
        <v>0.6</v>
      </c>
      <c r="K95" s="3">
        <f>Sheet1!S61</f>
        <v>0</v>
      </c>
      <c r="L95" s="6">
        <f t="shared" si="1"/>
        <v>0.6</v>
      </c>
      <c r="M95" s="3">
        <f t="shared" si="2"/>
        <v>0.6</v>
      </c>
      <c r="Q95" s="15"/>
      <c r="R95" s="6">
        <f t="shared" si="9"/>
        <v>0.6</v>
      </c>
      <c r="S95" s="3">
        <f>Sheet1!S61</f>
        <v>0</v>
      </c>
      <c r="T95" s="6">
        <f t="shared" si="4"/>
        <v>0.6</v>
      </c>
      <c r="U95" s="3">
        <f t="shared" si="5"/>
        <v>0.6</v>
      </c>
    </row>
    <row r="96" spans="1:22" x14ac:dyDescent="0.25">
      <c r="A96" s="11" t="s">
        <v>213</v>
      </c>
      <c r="B96" s="8">
        <f>ABS(Sheet1!D99-Sheet1!D98)/84600</f>
        <v>2.6901418439716314</v>
      </c>
      <c r="C96" s="8">
        <f>ABS(Sheet1!S99-Sheet1!S98)</f>
        <v>47</v>
      </c>
      <c r="I96" s="15"/>
      <c r="J96" s="6">
        <f t="shared" si="8"/>
        <v>0.6</v>
      </c>
      <c r="K96" s="3">
        <f>Sheet1!S62</f>
        <v>0</v>
      </c>
      <c r="L96" s="6">
        <f t="shared" si="1"/>
        <v>0.6</v>
      </c>
      <c r="M96" s="3">
        <f t="shared" si="2"/>
        <v>0.6</v>
      </c>
      <c r="Q96" s="15"/>
      <c r="R96" s="6">
        <f t="shared" si="9"/>
        <v>0.6</v>
      </c>
      <c r="S96" s="3">
        <f>Sheet1!S62</f>
        <v>0</v>
      </c>
      <c r="T96" s="6">
        <f t="shared" si="4"/>
        <v>0.6</v>
      </c>
      <c r="U96" s="3">
        <f t="shared" si="5"/>
        <v>0.6</v>
      </c>
    </row>
    <row r="97" spans="1:22" x14ac:dyDescent="0.25">
      <c r="A97" s="11" t="s">
        <v>214</v>
      </c>
      <c r="B97" s="8">
        <f>ABS(Sheet1!D100-Sheet1!D99)/84600</f>
        <v>75.061997635933807</v>
      </c>
      <c r="C97" s="8">
        <f>ABS(Sheet1!S100-Sheet1!S99)</f>
        <v>9</v>
      </c>
      <c r="I97" s="15"/>
      <c r="J97" s="6">
        <f t="shared" si="8"/>
        <v>0.6</v>
      </c>
      <c r="K97" s="3">
        <f>Sheet1!S63</f>
        <v>0</v>
      </c>
      <c r="L97" s="6">
        <f t="shared" si="1"/>
        <v>0.6</v>
      </c>
      <c r="M97" s="3">
        <f t="shared" si="2"/>
        <v>0.6</v>
      </c>
      <c r="Q97" s="15"/>
      <c r="R97" s="6">
        <f t="shared" si="9"/>
        <v>0.6</v>
      </c>
      <c r="S97" s="3">
        <f>Sheet1!S63</f>
        <v>0</v>
      </c>
      <c r="T97" s="6">
        <f t="shared" si="4"/>
        <v>0.6</v>
      </c>
      <c r="U97" s="3">
        <f t="shared" si="5"/>
        <v>0.6</v>
      </c>
    </row>
    <row r="98" spans="1:22" x14ac:dyDescent="0.25">
      <c r="A98" s="11" t="s">
        <v>215</v>
      </c>
      <c r="B98" s="8">
        <f>ABS(Sheet1!D129-Sheet1!D128)/84600</f>
        <v>0.85364066193853427</v>
      </c>
      <c r="C98" s="8">
        <f>ABS(Sheet1!S129-Sheet1!S128)</f>
        <v>15</v>
      </c>
      <c r="I98" s="15"/>
      <c r="J98" s="6">
        <f t="shared" si="8"/>
        <v>0.6</v>
      </c>
      <c r="K98" s="3">
        <f>Sheet1!S64</f>
        <v>0</v>
      </c>
      <c r="L98" s="6">
        <f t="shared" si="1"/>
        <v>0.6</v>
      </c>
      <c r="M98" s="3">
        <f t="shared" si="2"/>
        <v>0.6</v>
      </c>
      <c r="Q98" s="15"/>
      <c r="R98" s="6">
        <f t="shared" si="9"/>
        <v>0.6</v>
      </c>
      <c r="S98" s="3">
        <f>Sheet1!S64</f>
        <v>0</v>
      </c>
      <c r="T98" s="6">
        <f t="shared" si="4"/>
        <v>0.6</v>
      </c>
      <c r="U98" s="3">
        <f t="shared" si="5"/>
        <v>0.6</v>
      </c>
    </row>
    <row r="99" spans="1:22" x14ac:dyDescent="0.25">
      <c r="A99" s="11"/>
      <c r="I99" s="15"/>
      <c r="J99" s="6">
        <f t="shared" si="8"/>
        <v>0.6</v>
      </c>
      <c r="K99" s="3">
        <f>Sheet1!S65</f>
        <v>0</v>
      </c>
      <c r="L99" s="6">
        <f t="shared" si="1"/>
        <v>0.6</v>
      </c>
      <c r="M99" s="3">
        <f t="shared" si="2"/>
        <v>0.6</v>
      </c>
      <c r="N99" s="9">
        <f>SUM(M85:M99)</f>
        <v>11.999999999999998</v>
      </c>
      <c r="Q99" s="15"/>
      <c r="R99" s="6">
        <f t="shared" si="9"/>
        <v>0.6</v>
      </c>
      <c r="S99" s="3">
        <f>Sheet1!S65</f>
        <v>0</v>
      </c>
      <c r="T99" s="6">
        <f t="shared" si="4"/>
        <v>0.6</v>
      </c>
      <c r="U99" s="3">
        <f t="shared" si="5"/>
        <v>0.6</v>
      </c>
      <c r="V99" s="9">
        <f>SUM(U85:U99)</f>
        <v>11.999999999999998</v>
      </c>
    </row>
    <row r="100" spans="1:22" x14ac:dyDescent="0.25">
      <c r="A100" s="11"/>
      <c r="I100" s="15" t="s">
        <v>179</v>
      </c>
      <c r="J100">
        <f>70/2</f>
        <v>35</v>
      </c>
      <c r="K100" s="3">
        <f>Sheet1!S66</f>
        <v>37</v>
      </c>
      <c r="L100" s="6">
        <f t="shared" si="1"/>
        <v>2</v>
      </c>
      <c r="M100" s="3">
        <f t="shared" si="2"/>
        <v>2</v>
      </c>
      <c r="Q100" s="15" t="s">
        <v>179</v>
      </c>
      <c r="R100">
        <f>70/2</f>
        <v>35</v>
      </c>
      <c r="S100" s="3">
        <f>Sheet1!S66</f>
        <v>37</v>
      </c>
      <c r="T100" s="6">
        <f t="shared" si="4"/>
        <v>2</v>
      </c>
      <c r="U100" s="3">
        <f t="shared" si="5"/>
        <v>2</v>
      </c>
    </row>
    <row r="101" spans="1:22" x14ac:dyDescent="0.25">
      <c r="A101" s="11"/>
      <c r="I101" s="15"/>
      <c r="J101" s="6">
        <f>70/2</f>
        <v>35</v>
      </c>
      <c r="K101" s="3">
        <f>Sheet1!S67</f>
        <v>33</v>
      </c>
      <c r="L101" s="6">
        <f t="shared" ref="L101:L164" si="10">ABS(J101-K101)</f>
        <v>2</v>
      </c>
      <c r="M101" s="3">
        <f t="shared" ref="M101:M164" si="11">POWER(L101,1)</f>
        <v>2</v>
      </c>
      <c r="N101" s="9">
        <f>SUM(M100:M101)</f>
        <v>4</v>
      </c>
      <c r="Q101" s="15"/>
      <c r="R101" s="6">
        <f>70/2</f>
        <v>35</v>
      </c>
      <c r="S101" s="3">
        <f>Sheet1!S67</f>
        <v>33</v>
      </c>
      <c r="T101" s="6">
        <f t="shared" ref="T101:T164" si="12">ABS(R101-S101)</f>
        <v>2</v>
      </c>
      <c r="U101" s="3">
        <f t="shared" ref="U101:U164" si="13">POWER(T101,1)</f>
        <v>2</v>
      </c>
      <c r="V101" s="9">
        <f>SUM(U100:U101)</f>
        <v>4</v>
      </c>
    </row>
    <row r="102" spans="1:22" x14ac:dyDescent="0.25">
      <c r="A102" s="11"/>
      <c r="I102" s="15" t="s">
        <v>180</v>
      </c>
      <c r="J102">
        <f>11/4</f>
        <v>2.75</v>
      </c>
      <c r="K102" s="3">
        <f>Sheet1!S68</f>
        <v>3</v>
      </c>
      <c r="L102" s="6">
        <f t="shared" si="10"/>
        <v>0.25</v>
      </c>
      <c r="M102" s="3">
        <f t="shared" si="11"/>
        <v>0.25</v>
      </c>
      <c r="Q102" s="15" t="s">
        <v>180</v>
      </c>
      <c r="R102">
        <f>11/4</f>
        <v>2.75</v>
      </c>
      <c r="S102" s="3">
        <f>Sheet1!S68</f>
        <v>3</v>
      </c>
      <c r="T102" s="6">
        <f t="shared" si="12"/>
        <v>0.25</v>
      </c>
      <c r="U102" s="3">
        <f t="shared" si="13"/>
        <v>0.25</v>
      </c>
    </row>
    <row r="103" spans="1:22" x14ac:dyDescent="0.25">
      <c r="A103" s="11"/>
      <c r="I103" s="15"/>
      <c r="J103" s="6">
        <f t="shared" ref="J103:J105" si="14">11/4</f>
        <v>2.75</v>
      </c>
      <c r="K103" s="3">
        <f>Sheet1!S69</f>
        <v>3</v>
      </c>
      <c r="L103" s="6">
        <f t="shared" si="10"/>
        <v>0.25</v>
      </c>
      <c r="M103" s="3">
        <f t="shared" si="11"/>
        <v>0.25</v>
      </c>
      <c r="Q103" s="15"/>
      <c r="R103" s="6">
        <f t="shared" ref="R103:R105" si="15">11/4</f>
        <v>2.75</v>
      </c>
      <c r="S103" s="3">
        <f>Sheet1!S69</f>
        <v>3</v>
      </c>
      <c r="T103" s="6">
        <f t="shared" si="12"/>
        <v>0.25</v>
      </c>
      <c r="U103" s="3">
        <f t="shared" si="13"/>
        <v>0.25</v>
      </c>
    </row>
    <row r="104" spans="1:22" x14ac:dyDescent="0.25">
      <c r="A104" s="11"/>
      <c r="I104" s="15"/>
      <c r="J104" s="6">
        <f t="shared" si="14"/>
        <v>2.75</v>
      </c>
      <c r="K104" s="3">
        <f>Sheet1!S70</f>
        <v>3</v>
      </c>
      <c r="L104" s="6">
        <f t="shared" si="10"/>
        <v>0.25</v>
      </c>
      <c r="M104" s="3">
        <f t="shared" si="11"/>
        <v>0.25</v>
      </c>
      <c r="Q104" s="15"/>
      <c r="R104" s="6">
        <f t="shared" si="15"/>
        <v>2.75</v>
      </c>
      <c r="S104" s="3">
        <f>Sheet1!S70</f>
        <v>3</v>
      </c>
      <c r="T104" s="6">
        <f t="shared" si="12"/>
        <v>0.25</v>
      </c>
      <c r="U104" s="3">
        <f t="shared" si="13"/>
        <v>0.25</v>
      </c>
    </row>
    <row r="105" spans="1:22" x14ac:dyDescent="0.25">
      <c r="A105" s="11"/>
      <c r="I105" s="15"/>
      <c r="J105" s="6">
        <f t="shared" si="14"/>
        <v>2.75</v>
      </c>
      <c r="K105" s="3">
        <f>Sheet1!S71</f>
        <v>2</v>
      </c>
      <c r="L105" s="6">
        <f t="shared" si="10"/>
        <v>0.75</v>
      </c>
      <c r="M105" s="3">
        <f t="shared" si="11"/>
        <v>0.75</v>
      </c>
      <c r="N105" s="9">
        <f>SUM(M102:M105)</f>
        <v>1.5</v>
      </c>
      <c r="Q105" s="15"/>
      <c r="R105" s="6">
        <f t="shared" si="15"/>
        <v>2.75</v>
      </c>
      <c r="S105" s="3">
        <f>Sheet1!S71</f>
        <v>2</v>
      </c>
      <c r="T105" s="6">
        <f t="shared" si="12"/>
        <v>0.75</v>
      </c>
      <c r="U105" s="3">
        <f t="shared" si="13"/>
        <v>0.75</v>
      </c>
      <c r="V105" s="9">
        <f>SUM(U102:U105)</f>
        <v>1.5</v>
      </c>
    </row>
    <row r="106" spans="1:22" x14ac:dyDescent="0.25">
      <c r="A106" s="11"/>
      <c r="I106" s="15" t="s">
        <v>181</v>
      </c>
      <c r="J106">
        <f>227/15</f>
        <v>15.133333333333333</v>
      </c>
      <c r="K106" s="3">
        <f>Sheet1!S72</f>
        <v>31</v>
      </c>
      <c r="L106" s="6">
        <f t="shared" si="10"/>
        <v>15.866666666666667</v>
      </c>
      <c r="M106" s="3">
        <f t="shared" si="11"/>
        <v>15.866666666666667</v>
      </c>
      <c r="Q106" s="15" t="s">
        <v>187</v>
      </c>
      <c r="R106">
        <f>74/7</f>
        <v>10.571428571428571</v>
      </c>
      <c r="S106" s="3">
        <f>Sheet1!S72</f>
        <v>31</v>
      </c>
      <c r="T106" s="6">
        <f t="shared" si="12"/>
        <v>20.428571428571431</v>
      </c>
      <c r="U106" s="3">
        <f t="shared" si="13"/>
        <v>20.428571428571431</v>
      </c>
    </row>
    <row r="107" spans="1:22" x14ac:dyDescent="0.25">
      <c r="A107" s="11"/>
      <c r="I107" s="15"/>
      <c r="J107" s="6">
        <f t="shared" ref="J107:J120" si="16">227/15</f>
        <v>15.133333333333333</v>
      </c>
      <c r="K107" s="3">
        <f>Sheet1!S73</f>
        <v>27</v>
      </c>
      <c r="L107" s="6">
        <f t="shared" si="10"/>
        <v>11.866666666666667</v>
      </c>
      <c r="M107" s="3">
        <f t="shared" si="11"/>
        <v>11.866666666666667</v>
      </c>
      <c r="Q107" s="15"/>
      <c r="R107" s="6">
        <f t="shared" ref="R107:R112" si="17">74/7</f>
        <v>10.571428571428571</v>
      </c>
      <c r="S107" s="3">
        <f>Sheet1!S73</f>
        <v>27</v>
      </c>
      <c r="T107" s="6">
        <f t="shared" si="12"/>
        <v>16.428571428571431</v>
      </c>
      <c r="U107" s="3">
        <f t="shared" si="13"/>
        <v>16.428571428571431</v>
      </c>
    </row>
    <row r="108" spans="1:22" x14ac:dyDescent="0.25">
      <c r="A108" s="11"/>
      <c r="I108" s="15"/>
      <c r="J108" s="6">
        <f t="shared" si="16"/>
        <v>15.133333333333333</v>
      </c>
      <c r="K108" s="3">
        <f>Sheet1!S74</f>
        <v>3</v>
      </c>
      <c r="L108" s="6">
        <f t="shared" si="10"/>
        <v>12.133333333333333</v>
      </c>
      <c r="M108" s="3">
        <f t="shared" si="11"/>
        <v>12.133333333333333</v>
      </c>
      <c r="Q108" s="15"/>
      <c r="R108" s="6">
        <f t="shared" si="17"/>
        <v>10.571428571428571</v>
      </c>
      <c r="S108" s="3">
        <f>Sheet1!S74</f>
        <v>3</v>
      </c>
      <c r="T108" s="6">
        <f t="shared" si="12"/>
        <v>7.5714285714285712</v>
      </c>
      <c r="U108" s="3">
        <f t="shared" si="13"/>
        <v>7.5714285714285712</v>
      </c>
    </row>
    <row r="109" spans="1:22" x14ac:dyDescent="0.25">
      <c r="A109" s="11"/>
      <c r="I109" s="15"/>
      <c r="J109" s="6">
        <f t="shared" si="16"/>
        <v>15.133333333333333</v>
      </c>
      <c r="K109" s="3">
        <f>Sheet1!S75</f>
        <v>3</v>
      </c>
      <c r="L109" s="6">
        <f t="shared" si="10"/>
        <v>12.133333333333333</v>
      </c>
      <c r="M109" s="3">
        <f t="shared" si="11"/>
        <v>12.133333333333333</v>
      </c>
      <c r="Q109" s="15"/>
      <c r="R109" s="6">
        <f t="shared" si="17"/>
        <v>10.571428571428571</v>
      </c>
      <c r="S109" s="3">
        <f>Sheet1!S75</f>
        <v>3</v>
      </c>
      <c r="T109" s="6">
        <f t="shared" si="12"/>
        <v>7.5714285714285712</v>
      </c>
      <c r="U109" s="3">
        <f t="shared" si="13"/>
        <v>7.5714285714285712</v>
      </c>
    </row>
    <row r="110" spans="1:22" x14ac:dyDescent="0.25">
      <c r="A110" s="11"/>
      <c r="I110" s="15"/>
      <c r="J110" s="6">
        <f t="shared" si="16"/>
        <v>15.133333333333333</v>
      </c>
      <c r="K110" s="3">
        <f>Sheet1!S76</f>
        <v>3</v>
      </c>
      <c r="L110" s="6">
        <f t="shared" si="10"/>
        <v>12.133333333333333</v>
      </c>
      <c r="M110" s="3">
        <f t="shared" si="11"/>
        <v>12.133333333333333</v>
      </c>
      <c r="Q110" s="15"/>
      <c r="R110" s="6">
        <f t="shared" si="17"/>
        <v>10.571428571428571</v>
      </c>
      <c r="S110" s="3">
        <f>Sheet1!S76</f>
        <v>3</v>
      </c>
      <c r="T110" s="6">
        <f t="shared" si="12"/>
        <v>7.5714285714285712</v>
      </c>
      <c r="U110" s="3">
        <f t="shared" si="13"/>
        <v>7.5714285714285712</v>
      </c>
    </row>
    <row r="111" spans="1:22" x14ac:dyDescent="0.25">
      <c r="A111" s="11"/>
      <c r="I111" s="15"/>
      <c r="J111" s="6">
        <f t="shared" si="16"/>
        <v>15.133333333333333</v>
      </c>
      <c r="K111" s="3">
        <f>Sheet1!S77</f>
        <v>4</v>
      </c>
      <c r="L111" s="6">
        <f t="shared" si="10"/>
        <v>11.133333333333333</v>
      </c>
      <c r="M111" s="3">
        <f t="shared" si="11"/>
        <v>11.133333333333333</v>
      </c>
      <c r="Q111" s="15"/>
      <c r="R111" s="6">
        <f t="shared" si="17"/>
        <v>10.571428571428571</v>
      </c>
      <c r="S111" s="3">
        <f>Sheet1!S77</f>
        <v>4</v>
      </c>
      <c r="T111" s="6">
        <f t="shared" si="12"/>
        <v>6.5714285714285712</v>
      </c>
      <c r="U111" s="3">
        <f t="shared" si="13"/>
        <v>6.5714285714285712</v>
      </c>
    </row>
    <row r="112" spans="1:22" x14ac:dyDescent="0.25">
      <c r="I112" s="15"/>
      <c r="J112" s="6">
        <f t="shared" si="16"/>
        <v>15.133333333333333</v>
      </c>
      <c r="K112" s="3">
        <f>Sheet1!S78</f>
        <v>3</v>
      </c>
      <c r="L112" s="6">
        <f t="shared" si="10"/>
        <v>12.133333333333333</v>
      </c>
      <c r="M112" s="3">
        <f t="shared" si="11"/>
        <v>12.133333333333333</v>
      </c>
      <c r="Q112" s="15"/>
      <c r="R112" s="6">
        <f t="shared" si="17"/>
        <v>10.571428571428571</v>
      </c>
      <c r="S112" s="3">
        <f>Sheet1!S78</f>
        <v>3</v>
      </c>
      <c r="T112" s="6">
        <f t="shared" si="12"/>
        <v>7.5714285714285712</v>
      </c>
      <c r="U112" s="3">
        <f t="shared" si="13"/>
        <v>7.5714285714285712</v>
      </c>
      <c r="V112" s="9">
        <f>SUM(U106:U112)</f>
        <v>73.714285714285708</v>
      </c>
    </row>
    <row r="113" spans="9:21" x14ac:dyDescent="0.25">
      <c r="I113" s="15"/>
      <c r="J113" s="6">
        <f t="shared" si="16"/>
        <v>15.133333333333333</v>
      </c>
      <c r="K113" s="3">
        <f>Sheet1!S79</f>
        <v>53</v>
      </c>
      <c r="L113" s="6">
        <f t="shared" si="10"/>
        <v>37.866666666666667</v>
      </c>
      <c r="M113" s="3">
        <f t="shared" si="11"/>
        <v>37.866666666666667</v>
      </c>
      <c r="Q113" s="15" t="s">
        <v>188</v>
      </c>
      <c r="R113">
        <f>288/20</f>
        <v>14.4</v>
      </c>
      <c r="S113" s="3">
        <f>Sheet1!S79</f>
        <v>53</v>
      </c>
      <c r="T113" s="6">
        <f t="shared" si="12"/>
        <v>38.6</v>
      </c>
      <c r="U113" s="3">
        <f t="shared" si="13"/>
        <v>38.6</v>
      </c>
    </row>
    <row r="114" spans="9:21" x14ac:dyDescent="0.25">
      <c r="I114" s="15"/>
      <c r="J114" s="6">
        <f t="shared" si="16"/>
        <v>15.133333333333333</v>
      </c>
      <c r="K114" s="3">
        <f>Sheet1!S80</f>
        <v>30</v>
      </c>
      <c r="L114" s="6">
        <f t="shared" si="10"/>
        <v>14.866666666666667</v>
      </c>
      <c r="M114" s="3">
        <f t="shared" si="11"/>
        <v>14.866666666666667</v>
      </c>
      <c r="Q114" s="15"/>
      <c r="R114" s="6">
        <f t="shared" ref="R114:R132" si="18">288/20</f>
        <v>14.4</v>
      </c>
      <c r="S114" s="3">
        <f>Sheet1!S80</f>
        <v>30</v>
      </c>
      <c r="T114" s="6">
        <f t="shared" si="12"/>
        <v>15.6</v>
      </c>
      <c r="U114" s="3">
        <f t="shared" si="13"/>
        <v>15.6</v>
      </c>
    </row>
    <row r="115" spans="9:21" x14ac:dyDescent="0.25">
      <c r="I115" s="15"/>
      <c r="J115" s="6">
        <f t="shared" si="16"/>
        <v>15.133333333333333</v>
      </c>
      <c r="K115" s="3">
        <f>Sheet1!S81</f>
        <v>1</v>
      </c>
      <c r="L115" s="6">
        <f t="shared" si="10"/>
        <v>14.133333333333333</v>
      </c>
      <c r="M115" s="3">
        <f t="shared" si="11"/>
        <v>14.133333333333333</v>
      </c>
      <c r="Q115" s="15"/>
      <c r="R115" s="6">
        <f t="shared" si="18"/>
        <v>14.4</v>
      </c>
      <c r="S115" s="3">
        <f>Sheet1!S81</f>
        <v>1</v>
      </c>
      <c r="T115" s="6">
        <f t="shared" si="12"/>
        <v>13.4</v>
      </c>
      <c r="U115" s="3">
        <f t="shared" si="13"/>
        <v>13.4</v>
      </c>
    </row>
    <row r="116" spans="9:21" x14ac:dyDescent="0.25">
      <c r="I116" s="15"/>
      <c r="J116" s="6">
        <f t="shared" si="16"/>
        <v>15.133333333333333</v>
      </c>
      <c r="K116" s="3">
        <f>Sheet1!S82</f>
        <v>12</v>
      </c>
      <c r="L116" s="6">
        <f t="shared" si="10"/>
        <v>3.1333333333333329</v>
      </c>
      <c r="M116" s="3">
        <f t="shared" si="11"/>
        <v>3.1333333333333329</v>
      </c>
      <c r="Q116" s="15"/>
      <c r="R116" s="6">
        <f t="shared" si="18"/>
        <v>14.4</v>
      </c>
      <c r="S116" s="3">
        <f>Sheet1!S82</f>
        <v>12</v>
      </c>
      <c r="T116" s="6">
        <f t="shared" si="12"/>
        <v>2.4000000000000004</v>
      </c>
      <c r="U116" s="3">
        <f t="shared" si="13"/>
        <v>2.4000000000000004</v>
      </c>
    </row>
    <row r="117" spans="9:21" x14ac:dyDescent="0.25">
      <c r="I117" s="15"/>
      <c r="J117" s="6">
        <f t="shared" si="16"/>
        <v>15.133333333333333</v>
      </c>
      <c r="K117" s="3">
        <f>Sheet1!S83</f>
        <v>9</v>
      </c>
      <c r="L117" s="6">
        <f t="shared" si="10"/>
        <v>6.1333333333333329</v>
      </c>
      <c r="M117" s="3">
        <f t="shared" si="11"/>
        <v>6.1333333333333329</v>
      </c>
      <c r="Q117" s="15"/>
      <c r="R117" s="6">
        <f t="shared" si="18"/>
        <v>14.4</v>
      </c>
      <c r="S117" s="3">
        <f>Sheet1!S83</f>
        <v>9</v>
      </c>
      <c r="T117" s="6">
        <f t="shared" si="12"/>
        <v>5.4</v>
      </c>
      <c r="U117" s="3">
        <f t="shared" si="13"/>
        <v>5.4</v>
      </c>
    </row>
    <row r="118" spans="9:21" x14ac:dyDescent="0.25">
      <c r="I118" s="15"/>
      <c r="J118" s="6">
        <f t="shared" si="16"/>
        <v>15.133333333333333</v>
      </c>
      <c r="K118" s="3">
        <f>Sheet1!S84</f>
        <v>24</v>
      </c>
      <c r="L118" s="6">
        <f t="shared" si="10"/>
        <v>8.8666666666666671</v>
      </c>
      <c r="M118" s="3">
        <f t="shared" si="11"/>
        <v>8.8666666666666671</v>
      </c>
      <c r="Q118" s="15"/>
      <c r="R118" s="6">
        <f t="shared" si="18"/>
        <v>14.4</v>
      </c>
      <c r="S118" s="3">
        <f>Sheet1!S84</f>
        <v>24</v>
      </c>
      <c r="T118" s="6">
        <f t="shared" si="12"/>
        <v>9.6</v>
      </c>
      <c r="U118" s="3">
        <f t="shared" si="13"/>
        <v>9.6</v>
      </c>
    </row>
    <row r="119" spans="9:21" x14ac:dyDescent="0.25">
      <c r="I119" s="15"/>
      <c r="J119" s="6">
        <f t="shared" si="16"/>
        <v>15.133333333333333</v>
      </c>
      <c r="K119" s="3">
        <f>Sheet1!S85</f>
        <v>0</v>
      </c>
      <c r="L119" s="6">
        <f t="shared" si="10"/>
        <v>15.133333333333333</v>
      </c>
      <c r="M119" s="3">
        <f t="shared" si="11"/>
        <v>15.133333333333333</v>
      </c>
      <c r="Q119" s="15"/>
      <c r="R119" s="6">
        <f t="shared" si="18"/>
        <v>14.4</v>
      </c>
      <c r="S119" s="3">
        <f>Sheet1!S85</f>
        <v>0</v>
      </c>
      <c r="T119" s="6">
        <f t="shared" si="12"/>
        <v>14.4</v>
      </c>
      <c r="U119" s="3">
        <f t="shared" si="13"/>
        <v>14.4</v>
      </c>
    </row>
    <row r="120" spans="9:21" x14ac:dyDescent="0.25">
      <c r="I120" s="15"/>
      <c r="J120" s="6">
        <f t="shared" si="16"/>
        <v>15.133333333333333</v>
      </c>
      <c r="K120" s="3">
        <f>Sheet1!S86</f>
        <v>24</v>
      </c>
      <c r="L120" s="6">
        <f t="shared" si="10"/>
        <v>8.8666666666666671</v>
      </c>
      <c r="M120" s="3">
        <f t="shared" si="11"/>
        <v>8.8666666666666671</v>
      </c>
      <c r="N120" s="9">
        <f>SUM(M106:M120)</f>
        <v>196.39999999999998</v>
      </c>
      <c r="Q120" s="15"/>
      <c r="R120" s="6">
        <f t="shared" si="18"/>
        <v>14.4</v>
      </c>
      <c r="S120" s="3">
        <f>Sheet1!S86</f>
        <v>24</v>
      </c>
      <c r="T120" s="6">
        <f t="shared" si="12"/>
        <v>9.6</v>
      </c>
      <c r="U120" s="3">
        <f t="shared" si="13"/>
        <v>9.6</v>
      </c>
    </row>
    <row r="121" spans="9:21" x14ac:dyDescent="0.25">
      <c r="I121" s="15" t="s">
        <v>182</v>
      </c>
      <c r="J121">
        <f>37/10</f>
        <v>3.7</v>
      </c>
      <c r="K121" s="3">
        <f>Sheet1!S87</f>
        <v>3</v>
      </c>
      <c r="L121" s="6">
        <f t="shared" si="10"/>
        <v>0.70000000000000018</v>
      </c>
      <c r="M121" s="3">
        <f t="shared" si="11"/>
        <v>0.70000000000000018</v>
      </c>
      <c r="Q121" s="15"/>
      <c r="R121" s="6">
        <f t="shared" si="18"/>
        <v>14.4</v>
      </c>
      <c r="S121" s="3">
        <f>Sheet1!S87</f>
        <v>3</v>
      </c>
      <c r="T121" s="6">
        <f t="shared" si="12"/>
        <v>11.4</v>
      </c>
      <c r="U121" s="3">
        <f t="shared" si="13"/>
        <v>11.4</v>
      </c>
    </row>
    <row r="122" spans="9:21" x14ac:dyDescent="0.25">
      <c r="I122" s="15"/>
      <c r="J122" s="6">
        <f t="shared" ref="J122:J130" si="19">37/10</f>
        <v>3.7</v>
      </c>
      <c r="K122" s="3">
        <f>Sheet1!S88</f>
        <v>1</v>
      </c>
      <c r="L122" s="6">
        <f t="shared" si="10"/>
        <v>2.7</v>
      </c>
      <c r="M122" s="3">
        <f t="shared" si="11"/>
        <v>2.7</v>
      </c>
      <c r="Q122" s="15"/>
      <c r="R122" s="6">
        <f t="shared" si="18"/>
        <v>14.4</v>
      </c>
      <c r="S122" s="3">
        <f>Sheet1!S88</f>
        <v>1</v>
      </c>
      <c r="T122" s="6">
        <f t="shared" si="12"/>
        <v>13.4</v>
      </c>
      <c r="U122" s="3">
        <f t="shared" si="13"/>
        <v>13.4</v>
      </c>
    </row>
    <row r="123" spans="9:21" x14ac:dyDescent="0.25">
      <c r="I123" s="15"/>
      <c r="J123" s="6">
        <f t="shared" si="19"/>
        <v>3.7</v>
      </c>
      <c r="K123" s="3">
        <f>Sheet1!S89</f>
        <v>2</v>
      </c>
      <c r="L123" s="6">
        <f t="shared" si="10"/>
        <v>1.7000000000000002</v>
      </c>
      <c r="M123" s="3">
        <f t="shared" si="11"/>
        <v>1.7000000000000002</v>
      </c>
      <c r="Q123" s="15"/>
      <c r="R123" s="6">
        <f t="shared" si="18"/>
        <v>14.4</v>
      </c>
      <c r="S123" s="3">
        <f>Sheet1!S89</f>
        <v>2</v>
      </c>
      <c r="T123" s="6">
        <f t="shared" si="12"/>
        <v>12.4</v>
      </c>
      <c r="U123" s="3">
        <f t="shared" si="13"/>
        <v>12.4</v>
      </c>
    </row>
    <row r="124" spans="9:21" x14ac:dyDescent="0.25">
      <c r="I124" s="15"/>
      <c r="J124" s="6">
        <f t="shared" si="19"/>
        <v>3.7</v>
      </c>
      <c r="K124" s="3">
        <f>Sheet1!S90</f>
        <v>18</v>
      </c>
      <c r="L124" s="6">
        <f t="shared" si="10"/>
        <v>14.3</v>
      </c>
      <c r="M124" s="3">
        <f t="shared" si="11"/>
        <v>14.3</v>
      </c>
      <c r="Q124" s="15"/>
      <c r="R124" s="6">
        <f t="shared" si="18"/>
        <v>14.4</v>
      </c>
      <c r="S124" s="3">
        <f>Sheet1!S90</f>
        <v>18</v>
      </c>
      <c r="T124" s="6">
        <f t="shared" si="12"/>
        <v>3.5999999999999996</v>
      </c>
      <c r="U124" s="3">
        <f t="shared" si="13"/>
        <v>3.5999999999999996</v>
      </c>
    </row>
    <row r="125" spans="9:21" x14ac:dyDescent="0.25">
      <c r="I125" s="15"/>
      <c r="J125" s="6">
        <f t="shared" si="19"/>
        <v>3.7</v>
      </c>
      <c r="K125" s="3">
        <f>Sheet1!S91</f>
        <v>2</v>
      </c>
      <c r="L125" s="6">
        <f t="shared" si="10"/>
        <v>1.7000000000000002</v>
      </c>
      <c r="M125" s="3">
        <f t="shared" si="11"/>
        <v>1.7000000000000002</v>
      </c>
      <c r="Q125" s="15"/>
      <c r="R125" s="6">
        <f t="shared" si="18"/>
        <v>14.4</v>
      </c>
      <c r="S125" s="3">
        <f>Sheet1!S91</f>
        <v>2</v>
      </c>
      <c r="T125" s="6">
        <f t="shared" si="12"/>
        <v>12.4</v>
      </c>
      <c r="U125" s="3">
        <f t="shared" si="13"/>
        <v>12.4</v>
      </c>
    </row>
    <row r="126" spans="9:21" x14ac:dyDescent="0.25">
      <c r="I126" s="15"/>
      <c r="J126" s="6">
        <f t="shared" si="19"/>
        <v>3.7</v>
      </c>
      <c r="K126" s="3">
        <f>Sheet1!S92</f>
        <v>1</v>
      </c>
      <c r="L126" s="6">
        <f t="shared" si="10"/>
        <v>2.7</v>
      </c>
      <c r="M126" s="3">
        <f t="shared" si="11"/>
        <v>2.7</v>
      </c>
      <c r="Q126" s="15"/>
      <c r="R126" s="6">
        <f t="shared" si="18"/>
        <v>14.4</v>
      </c>
      <c r="S126" s="3">
        <f>Sheet1!S92</f>
        <v>1</v>
      </c>
      <c r="T126" s="6">
        <f t="shared" si="12"/>
        <v>13.4</v>
      </c>
      <c r="U126" s="3">
        <f t="shared" si="13"/>
        <v>13.4</v>
      </c>
    </row>
    <row r="127" spans="9:21" x14ac:dyDescent="0.25">
      <c r="I127" s="15"/>
      <c r="J127" s="6">
        <f t="shared" si="19"/>
        <v>3.7</v>
      </c>
      <c r="K127" s="3">
        <f>Sheet1!S93</f>
        <v>0</v>
      </c>
      <c r="L127" s="6">
        <f t="shared" si="10"/>
        <v>3.7</v>
      </c>
      <c r="M127" s="3">
        <f t="shared" si="11"/>
        <v>3.7</v>
      </c>
      <c r="Q127" s="15"/>
      <c r="R127" s="6">
        <f t="shared" si="18"/>
        <v>14.4</v>
      </c>
      <c r="S127" s="3">
        <f>Sheet1!S93</f>
        <v>0</v>
      </c>
      <c r="T127" s="6">
        <f t="shared" si="12"/>
        <v>14.4</v>
      </c>
      <c r="U127" s="3">
        <f t="shared" si="13"/>
        <v>14.4</v>
      </c>
    </row>
    <row r="128" spans="9:21" x14ac:dyDescent="0.25">
      <c r="I128" s="15"/>
      <c r="J128" s="6">
        <f t="shared" si="19"/>
        <v>3.7</v>
      </c>
      <c r="K128" s="3">
        <f>Sheet1!S94</f>
        <v>2</v>
      </c>
      <c r="L128" s="6">
        <f t="shared" si="10"/>
        <v>1.7000000000000002</v>
      </c>
      <c r="M128" s="3">
        <f t="shared" si="11"/>
        <v>1.7000000000000002</v>
      </c>
      <c r="Q128" s="15"/>
      <c r="R128" s="6">
        <f t="shared" si="18"/>
        <v>14.4</v>
      </c>
      <c r="S128" s="3">
        <f>Sheet1!S94</f>
        <v>2</v>
      </c>
      <c r="T128" s="6">
        <f t="shared" si="12"/>
        <v>12.4</v>
      </c>
      <c r="U128" s="3">
        <f t="shared" si="13"/>
        <v>12.4</v>
      </c>
    </row>
    <row r="129" spans="9:22" x14ac:dyDescent="0.25">
      <c r="I129" s="15"/>
      <c r="J129" s="6">
        <f t="shared" si="19"/>
        <v>3.7</v>
      </c>
      <c r="K129" s="3">
        <f>Sheet1!S95</f>
        <v>4</v>
      </c>
      <c r="L129" s="6">
        <f t="shared" si="10"/>
        <v>0.29999999999999982</v>
      </c>
      <c r="M129" s="3">
        <f t="shared" si="11"/>
        <v>0.29999999999999982</v>
      </c>
      <c r="Q129" s="15"/>
      <c r="R129" s="6">
        <f t="shared" si="18"/>
        <v>14.4</v>
      </c>
      <c r="S129" s="3">
        <f>Sheet1!S95</f>
        <v>4</v>
      </c>
      <c r="T129" s="6">
        <f t="shared" si="12"/>
        <v>10.4</v>
      </c>
      <c r="U129" s="3">
        <f t="shared" si="13"/>
        <v>10.4</v>
      </c>
    </row>
    <row r="130" spans="9:22" x14ac:dyDescent="0.25">
      <c r="I130" s="15"/>
      <c r="J130" s="6">
        <f t="shared" si="19"/>
        <v>3.7</v>
      </c>
      <c r="K130" s="3">
        <f>Sheet1!S96</f>
        <v>4</v>
      </c>
      <c r="L130" s="6">
        <f t="shared" si="10"/>
        <v>0.29999999999999982</v>
      </c>
      <c r="M130" s="3">
        <f t="shared" si="11"/>
        <v>0.29999999999999982</v>
      </c>
      <c r="N130" s="9">
        <f>SUM(M121:M130)</f>
        <v>29.8</v>
      </c>
      <c r="Q130" s="15"/>
      <c r="R130" s="6">
        <f t="shared" si="18"/>
        <v>14.4</v>
      </c>
      <c r="S130" s="3">
        <f>Sheet1!S96</f>
        <v>4</v>
      </c>
      <c r="T130" s="6">
        <f t="shared" si="12"/>
        <v>10.4</v>
      </c>
      <c r="U130" s="3">
        <f t="shared" si="13"/>
        <v>10.4</v>
      </c>
    </row>
    <row r="131" spans="9:22" x14ac:dyDescent="0.25">
      <c r="I131" s="15" t="s">
        <v>183</v>
      </c>
      <c r="J131">
        <f>101/3</f>
        <v>33.666666666666664</v>
      </c>
      <c r="K131" s="3">
        <f>Sheet1!S97</f>
        <v>48</v>
      </c>
      <c r="L131" s="6">
        <f t="shared" si="10"/>
        <v>14.333333333333336</v>
      </c>
      <c r="M131" s="3">
        <f t="shared" si="11"/>
        <v>14.333333333333336</v>
      </c>
      <c r="Q131" s="15"/>
      <c r="R131" s="6">
        <f t="shared" si="18"/>
        <v>14.4</v>
      </c>
      <c r="S131" s="3">
        <f>Sheet1!S97</f>
        <v>48</v>
      </c>
      <c r="T131" s="6">
        <f t="shared" si="12"/>
        <v>33.6</v>
      </c>
      <c r="U131" s="3">
        <f t="shared" si="13"/>
        <v>33.6</v>
      </c>
    </row>
    <row r="132" spans="9:22" x14ac:dyDescent="0.25">
      <c r="I132" s="15"/>
      <c r="J132" s="6">
        <f t="shared" ref="J132:J133" si="20">101/3</f>
        <v>33.666666666666664</v>
      </c>
      <c r="K132" s="3">
        <f>Sheet1!S98</f>
        <v>50</v>
      </c>
      <c r="L132" s="6">
        <f t="shared" si="10"/>
        <v>16.333333333333336</v>
      </c>
      <c r="M132" s="3">
        <f t="shared" si="11"/>
        <v>16.333333333333336</v>
      </c>
      <c r="Q132" s="15"/>
      <c r="R132" s="6">
        <f t="shared" si="18"/>
        <v>14.4</v>
      </c>
      <c r="S132" s="3">
        <f>Sheet1!S98</f>
        <v>50</v>
      </c>
      <c r="T132" s="6">
        <f t="shared" si="12"/>
        <v>35.6</v>
      </c>
      <c r="U132" s="3">
        <f t="shared" si="13"/>
        <v>35.6</v>
      </c>
      <c r="V132" s="9">
        <f>SUM(U113:U132)</f>
        <v>292.40000000000009</v>
      </c>
    </row>
    <row r="133" spans="9:22" x14ac:dyDescent="0.25">
      <c r="I133" s="15"/>
      <c r="J133" s="6">
        <f t="shared" si="20"/>
        <v>33.666666666666664</v>
      </c>
      <c r="K133" s="3">
        <f>Sheet1!S99</f>
        <v>3</v>
      </c>
      <c r="L133" s="6">
        <f t="shared" si="10"/>
        <v>30.666666666666664</v>
      </c>
      <c r="M133" s="3">
        <f t="shared" si="11"/>
        <v>30.666666666666664</v>
      </c>
      <c r="N133" s="9">
        <f>SUM(M131:M133)</f>
        <v>61.333333333333336</v>
      </c>
      <c r="Q133" s="2" t="s">
        <v>189</v>
      </c>
      <c r="R133">
        <v>3</v>
      </c>
      <c r="S133" s="3">
        <f>Sheet1!S99</f>
        <v>3</v>
      </c>
      <c r="T133" s="6">
        <f t="shared" si="12"/>
        <v>0</v>
      </c>
      <c r="U133" s="3">
        <f t="shared" si="13"/>
        <v>0</v>
      </c>
      <c r="V133" s="9">
        <f>SUM(U133)</f>
        <v>0</v>
      </c>
    </row>
    <row r="134" spans="9:22" x14ac:dyDescent="0.25">
      <c r="I134" s="15" t="s">
        <v>184</v>
      </c>
      <c r="J134">
        <f>291/33</f>
        <v>8.8181818181818183</v>
      </c>
      <c r="K134" s="3">
        <f>Sheet1!S100</f>
        <v>12</v>
      </c>
      <c r="L134" s="6">
        <f t="shared" si="10"/>
        <v>3.1818181818181817</v>
      </c>
      <c r="M134" s="3">
        <f t="shared" si="11"/>
        <v>3.1818181818181817</v>
      </c>
      <c r="Q134" s="15" t="s">
        <v>190</v>
      </c>
      <c r="R134">
        <f>278/29</f>
        <v>9.5862068965517242</v>
      </c>
      <c r="S134" s="3">
        <f>Sheet1!S100</f>
        <v>12</v>
      </c>
      <c r="T134" s="6">
        <f t="shared" si="12"/>
        <v>2.4137931034482758</v>
      </c>
      <c r="U134" s="3">
        <f t="shared" si="13"/>
        <v>2.4137931034482758</v>
      </c>
    </row>
    <row r="135" spans="9:22" x14ac:dyDescent="0.25">
      <c r="I135" s="15"/>
      <c r="J135" s="6">
        <f t="shared" ref="J135:J166" si="21">291/33</f>
        <v>8.8181818181818183</v>
      </c>
      <c r="K135" s="3">
        <f>Sheet1!S101</f>
        <v>1</v>
      </c>
      <c r="L135" s="6">
        <f t="shared" si="10"/>
        <v>7.8181818181818183</v>
      </c>
      <c r="M135" s="3">
        <f t="shared" si="11"/>
        <v>7.8181818181818183</v>
      </c>
      <c r="Q135" s="15"/>
      <c r="R135" s="6">
        <f t="shared" ref="R135:R162" si="22">278/29</f>
        <v>9.5862068965517242</v>
      </c>
      <c r="S135" s="3">
        <f>Sheet1!S101</f>
        <v>1</v>
      </c>
      <c r="T135" s="6">
        <f t="shared" si="12"/>
        <v>8.5862068965517242</v>
      </c>
      <c r="U135" s="3">
        <f t="shared" si="13"/>
        <v>8.5862068965517242</v>
      </c>
    </row>
    <row r="136" spans="9:22" x14ac:dyDescent="0.25">
      <c r="I136" s="15"/>
      <c r="J136" s="6">
        <f t="shared" si="21"/>
        <v>8.8181818181818183</v>
      </c>
      <c r="K136" s="3">
        <f>Sheet1!S102</f>
        <v>5</v>
      </c>
      <c r="L136" s="6">
        <f t="shared" si="10"/>
        <v>3.8181818181818183</v>
      </c>
      <c r="M136" s="3">
        <f t="shared" si="11"/>
        <v>3.8181818181818183</v>
      </c>
      <c r="Q136" s="15"/>
      <c r="R136" s="6">
        <f t="shared" si="22"/>
        <v>9.5862068965517242</v>
      </c>
      <c r="S136" s="3">
        <f>Sheet1!S102</f>
        <v>5</v>
      </c>
      <c r="T136" s="6">
        <f t="shared" si="12"/>
        <v>4.5862068965517242</v>
      </c>
      <c r="U136" s="3">
        <f t="shared" si="13"/>
        <v>4.5862068965517242</v>
      </c>
    </row>
    <row r="137" spans="9:22" x14ac:dyDescent="0.25">
      <c r="I137" s="15"/>
      <c r="J137" s="6">
        <f t="shared" si="21"/>
        <v>8.8181818181818183</v>
      </c>
      <c r="K137" s="3">
        <f>Sheet1!S103</f>
        <v>1</v>
      </c>
      <c r="L137" s="6">
        <f t="shared" si="10"/>
        <v>7.8181818181818183</v>
      </c>
      <c r="M137" s="3">
        <f t="shared" si="11"/>
        <v>7.8181818181818183</v>
      </c>
      <c r="Q137" s="15"/>
      <c r="R137" s="6">
        <f t="shared" si="22"/>
        <v>9.5862068965517242</v>
      </c>
      <c r="S137" s="3">
        <f>Sheet1!S103</f>
        <v>1</v>
      </c>
      <c r="T137" s="6">
        <f t="shared" si="12"/>
        <v>8.5862068965517242</v>
      </c>
      <c r="U137" s="3">
        <f t="shared" si="13"/>
        <v>8.5862068965517242</v>
      </c>
    </row>
    <row r="138" spans="9:22" x14ac:dyDescent="0.25">
      <c r="I138" s="15"/>
      <c r="J138" s="6">
        <f t="shared" si="21"/>
        <v>8.8181818181818183</v>
      </c>
      <c r="K138" s="3">
        <f>Sheet1!S104</f>
        <v>16</v>
      </c>
      <c r="L138" s="6">
        <f t="shared" si="10"/>
        <v>7.1818181818181817</v>
      </c>
      <c r="M138" s="3">
        <f t="shared" si="11"/>
        <v>7.1818181818181817</v>
      </c>
      <c r="Q138" s="15"/>
      <c r="R138" s="6">
        <f t="shared" si="22"/>
        <v>9.5862068965517242</v>
      </c>
      <c r="S138" s="3">
        <f>Sheet1!S104</f>
        <v>16</v>
      </c>
      <c r="T138" s="6">
        <f t="shared" si="12"/>
        <v>6.4137931034482758</v>
      </c>
      <c r="U138" s="3">
        <f t="shared" si="13"/>
        <v>6.4137931034482758</v>
      </c>
    </row>
    <row r="139" spans="9:22" x14ac:dyDescent="0.25">
      <c r="I139" s="15"/>
      <c r="J139" s="6">
        <f t="shared" si="21"/>
        <v>8.8181818181818183</v>
      </c>
      <c r="K139" s="3">
        <f>Sheet1!S105</f>
        <v>14</v>
      </c>
      <c r="L139" s="6">
        <f t="shared" si="10"/>
        <v>5.1818181818181817</v>
      </c>
      <c r="M139" s="3">
        <f t="shared" si="11"/>
        <v>5.1818181818181817</v>
      </c>
      <c r="Q139" s="15"/>
      <c r="R139" s="6">
        <f t="shared" si="22"/>
        <v>9.5862068965517242</v>
      </c>
      <c r="S139" s="3">
        <f>Sheet1!S105</f>
        <v>14</v>
      </c>
      <c r="T139" s="6">
        <f t="shared" si="12"/>
        <v>4.4137931034482758</v>
      </c>
      <c r="U139" s="3">
        <f t="shared" si="13"/>
        <v>4.4137931034482758</v>
      </c>
    </row>
    <row r="140" spans="9:22" x14ac:dyDescent="0.25">
      <c r="I140" s="15"/>
      <c r="J140" s="6">
        <f t="shared" si="21"/>
        <v>8.8181818181818183</v>
      </c>
      <c r="K140" s="3">
        <f>Sheet1!S106</f>
        <v>16</v>
      </c>
      <c r="L140" s="6">
        <f t="shared" si="10"/>
        <v>7.1818181818181817</v>
      </c>
      <c r="M140" s="3">
        <f t="shared" si="11"/>
        <v>7.1818181818181817</v>
      </c>
      <c r="Q140" s="15"/>
      <c r="R140" s="6">
        <f t="shared" si="22"/>
        <v>9.5862068965517242</v>
      </c>
      <c r="S140" s="3">
        <f>Sheet1!S106</f>
        <v>16</v>
      </c>
      <c r="T140" s="6">
        <f t="shared" si="12"/>
        <v>6.4137931034482758</v>
      </c>
      <c r="U140" s="3">
        <f t="shared" si="13"/>
        <v>6.4137931034482758</v>
      </c>
    </row>
    <row r="141" spans="9:22" x14ac:dyDescent="0.25">
      <c r="I141" s="15"/>
      <c r="J141" s="6">
        <f t="shared" si="21"/>
        <v>8.8181818181818183</v>
      </c>
      <c r="K141" s="3">
        <f>Sheet1!S107</f>
        <v>7</v>
      </c>
      <c r="L141" s="6">
        <f t="shared" si="10"/>
        <v>1.8181818181818183</v>
      </c>
      <c r="M141" s="3">
        <f t="shared" si="11"/>
        <v>1.8181818181818183</v>
      </c>
      <c r="Q141" s="15"/>
      <c r="R141" s="6">
        <f t="shared" si="22"/>
        <v>9.5862068965517242</v>
      </c>
      <c r="S141" s="3">
        <f>Sheet1!S107</f>
        <v>7</v>
      </c>
      <c r="T141" s="6">
        <f t="shared" si="12"/>
        <v>2.5862068965517242</v>
      </c>
      <c r="U141" s="3">
        <f t="shared" si="13"/>
        <v>2.5862068965517242</v>
      </c>
    </row>
    <row r="142" spans="9:22" x14ac:dyDescent="0.25">
      <c r="I142" s="15"/>
      <c r="J142" s="6">
        <f t="shared" si="21"/>
        <v>8.8181818181818183</v>
      </c>
      <c r="K142" s="3">
        <f>Sheet1!S108</f>
        <v>1</v>
      </c>
      <c r="L142" s="6">
        <f t="shared" si="10"/>
        <v>7.8181818181818183</v>
      </c>
      <c r="M142" s="3">
        <f t="shared" si="11"/>
        <v>7.8181818181818183</v>
      </c>
      <c r="Q142" s="15"/>
      <c r="R142" s="6">
        <f t="shared" si="22"/>
        <v>9.5862068965517242</v>
      </c>
      <c r="S142" s="3">
        <f>Sheet1!S108</f>
        <v>1</v>
      </c>
      <c r="T142" s="6">
        <f t="shared" si="12"/>
        <v>8.5862068965517242</v>
      </c>
      <c r="U142" s="3">
        <f t="shared" si="13"/>
        <v>8.5862068965517242</v>
      </c>
    </row>
    <row r="143" spans="9:22" x14ac:dyDescent="0.25">
      <c r="I143" s="15"/>
      <c r="J143" s="6">
        <f t="shared" si="21"/>
        <v>8.8181818181818183</v>
      </c>
      <c r="K143" s="3">
        <f>Sheet1!S109</f>
        <v>8</v>
      </c>
      <c r="L143" s="6">
        <f t="shared" si="10"/>
        <v>0.81818181818181834</v>
      </c>
      <c r="M143" s="3">
        <f t="shared" si="11"/>
        <v>0.81818181818181834</v>
      </c>
      <c r="Q143" s="15"/>
      <c r="R143" s="6">
        <f t="shared" si="22"/>
        <v>9.5862068965517242</v>
      </c>
      <c r="S143" s="3">
        <f>Sheet1!S109</f>
        <v>8</v>
      </c>
      <c r="T143" s="6">
        <f t="shared" si="12"/>
        <v>1.5862068965517242</v>
      </c>
      <c r="U143" s="3">
        <f t="shared" si="13"/>
        <v>1.5862068965517242</v>
      </c>
    </row>
    <row r="144" spans="9:22" x14ac:dyDescent="0.25">
      <c r="I144" s="15"/>
      <c r="J144" s="6">
        <f t="shared" si="21"/>
        <v>8.8181818181818183</v>
      </c>
      <c r="K144" s="3">
        <f>Sheet1!S110</f>
        <v>5</v>
      </c>
      <c r="L144" s="6">
        <f t="shared" si="10"/>
        <v>3.8181818181818183</v>
      </c>
      <c r="M144" s="3">
        <f t="shared" si="11"/>
        <v>3.8181818181818183</v>
      </c>
      <c r="Q144" s="15"/>
      <c r="R144" s="6">
        <f t="shared" si="22"/>
        <v>9.5862068965517242</v>
      </c>
      <c r="S144" s="3">
        <f>Sheet1!S110</f>
        <v>5</v>
      </c>
      <c r="T144" s="6">
        <f t="shared" si="12"/>
        <v>4.5862068965517242</v>
      </c>
      <c r="U144" s="3">
        <f t="shared" si="13"/>
        <v>4.5862068965517242</v>
      </c>
    </row>
    <row r="145" spans="9:21" x14ac:dyDescent="0.25">
      <c r="I145" s="15"/>
      <c r="J145" s="6">
        <f t="shared" si="21"/>
        <v>8.8181818181818183</v>
      </c>
      <c r="K145" s="3">
        <f>Sheet1!S111</f>
        <v>17</v>
      </c>
      <c r="L145" s="6">
        <f t="shared" si="10"/>
        <v>8.1818181818181817</v>
      </c>
      <c r="M145" s="3">
        <f t="shared" si="11"/>
        <v>8.1818181818181817</v>
      </c>
      <c r="Q145" s="15"/>
      <c r="R145" s="6">
        <f t="shared" si="22"/>
        <v>9.5862068965517242</v>
      </c>
      <c r="S145" s="3">
        <f>Sheet1!S111</f>
        <v>17</v>
      </c>
      <c r="T145" s="6">
        <f t="shared" si="12"/>
        <v>7.4137931034482758</v>
      </c>
      <c r="U145" s="3">
        <f t="shared" si="13"/>
        <v>7.4137931034482758</v>
      </c>
    </row>
    <row r="146" spans="9:21" x14ac:dyDescent="0.25">
      <c r="I146" s="15"/>
      <c r="J146" s="6">
        <f t="shared" si="21"/>
        <v>8.8181818181818183</v>
      </c>
      <c r="K146" s="3">
        <f>Sheet1!S112</f>
        <v>3</v>
      </c>
      <c r="L146" s="6">
        <f t="shared" si="10"/>
        <v>5.8181818181818183</v>
      </c>
      <c r="M146" s="3">
        <f t="shared" si="11"/>
        <v>5.8181818181818183</v>
      </c>
      <c r="Q146" s="15"/>
      <c r="R146" s="6">
        <f t="shared" si="22"/>
        <v>9.5862068965517242</v>
      </c>
      <c r="S146" s="3">
        <f>Sheet1!S112</f>
        <v>3</v>
      </c>
      <c r="T146" s="6">
        <f t="shared" si="12"/>
        <v>6.5862068965517242</v>
      </c>
      <c r="U146" s="3">
        <f t="shared" si="13"/>
        <v>6.5862068965517242</v>
      </c>
    </row>
    <row r="147" spans="9:21" x14ac:dyDescent="0.25">
      <c r="I147" s="15"/>
      <c r="J147" s="6">
        <f t="shared" si="21"/>
        <v>8.8181818181818183</v>
      </c>
      <c r="K147" s="3">
        <f>Sheet1!S113</f>
        <v>2</v>
      </c>
      <c r="L147" s="6">
        <f t="shared" si="10"/>
        <v>6.8181818181818183</v>
      </c>
      <c r="M147" s="3">
        <f t="shared" si="11"/>
        <v>6.8181818181818183</v>
      </c>
      <c r="Q147" s="15"/>
      <c r="R147" s="6">
        <f t="shared" si="22"/>
        <v>9.5862068965517242</v>
      </c>
      <c r="S147" s="3">
        <f>Sheet1!S113</f>
        <v>2</v>
      </c>
      <c r="T147" s="6">
        <f t="shared" si="12"/>
        <v>7.5862068965517242</v>
      </c>
      <c r="U147" s="3">
        <f t="shared" si="13"/>
        <v>7.5862068965517242</v>
      </c>
    </row>
    <row r="148" spans="9:21" x14ac:dyDescent="0.25">
      <c r="I148" s="15"/>
      <c r="J148" s="6">
        <f t="shared" si="21"/>
        <v>8.8181818181818183</v>
      </c>
      <c r="K148" s="3">
        <f>Sheet1!S114</f>
        <v>2</v>
      </c>
      <c r="L148" s="6">
        <f t="shared" si="10"/>
        <v>6.8181818181818183</v>
      </c>
      <c r="M148" s="3">
        <f t="shared" si="11"/>
        <v>6.8181818181818183</v>
      </c>
      <c r="Q148" s="15"/>
      <c r="R148" s="6">
        <f t="shared" si="22"/>
        <v>9.5862068965517242</v>
      </c>
      <c r="S148" s="3">
        <f>Sheet1!S114</f>
        <v>2</v>
      </c>
      <c r="T148" s="6">
        <f t="shared" si="12"/>
        <v>7.5862068965517242</v>
      </c>
      <c r="U148" s="3">
        <f t="shared" si="13"/>
        <v>7.5862068965517242</v>
      </c>
    </row>
    <row r="149" spans="9:21" x14ac:dyDescent="0.25">
      <c r="I149" s="15"/>
      <c r="J149" s="6">
        <f t="shared" si="21"/>
        <v>8.8181818181818183</v>
      </c>
      <c r="K149" s="3">
        <f>Sheet1!S115</f>
        <v>2</v>
      </c>
      <c r="L149" s="6">
        <f t="shared" si="10"/>
        <v>6.8181818181818183</v>
      </c>
      <c r="M149" s="3">
        <f t="shared" si="11"/>
        <v>6.8181818181818183</v>
      </c>
      <c r="Q149" s="15"/>
      <c r="R149" s="6">
        <f t="shared" si="22"/>
        <v>9.5862068965517242</v>
      </c>
      <c r="S149" s="3">
        <f>Sheet1!S115</f>
        <v>2</v>
      </c>
      <c r="T149" s="6">
        <f t="shared" si="12"/>
        <v>7.5862068965517242</v>
      </c>
      <c r="U149" s="3">
        <f t="shared" si="13"/>
        <v>7.5862068965517242</v>
      </c>
    </row>
    <row r="150" spans="9:21" x14ac:dyDescent="0.25">
      <c r="I150" s="15"/>
      <c r="J150" s="6">
        <f t="shared" si="21"/>
        <v>8.8181818181818183</v>
      </c>
      <c r="K150" s="3">
        <f>Sheet1!S116</f>
        <v>21</v>
      </c>
      <c r="L150" s="6">
        <f t="shared" si="10"/>
        <v>12.181818181818182</v>
      </c>
      <c r="M150" s="3">
        <f t="shared" si="11"/>
        <v>12.181818181818182</v>
      </c>
      <c r="Q150" s="15"/>
      <c r="R150" s="6">
        <f t="shared" si="22"/>
        <v>9.5862068965517242</v>
      </c>
      <c r="S150" s="3">
        <f>Sheet1!S116</f>
        <v>21</v>
      </c>
      <c r="T150" s="6">
        <f t="shared" si="12"/>
        <v>11.413793103448276</v>
      </c>
      <c r="U150" s="3">
        <f t="shared" si="13"/>
        <v>11.413793103448276</v>
      </c>
    </row>
    <row r="151" spans="9:21" x14ac:dyDescent="0.25">
      <c r="I151" s="15"/>
      <c r="J151" s="6">
        <f t="shared" si="21"/>
        <v>8.8181818181818183</v>
      </c>
      <c r="K151" s="3">
        <f>Sheet1!S117</f>
        <v>1</v>
      </c>
      <c r="L151" s="6">
        <f t="shared" si="10"/>
        <v>7.8181818181818183</v>
      </c>
      <c r="M151" s="3">
        <f t="shared" si="11"/>
        <v>7.8181818181818183</v>
      </c>
      <c r="Q151" s="15"/>
      <c r="R151" s="6">
        <f t="shared" si="22"/>
        <v>9.5862068965517242</v>
      </c>
      <c r="S151" s="3">
        <f>Sheet1!S117</f>
        <v>1</v>
      </c>
      <c r="T151" s="6">
        <f t="shared" si="12"/>
        <v>8.5862068965517242</v>
      </c>
      <c r="U151" s="3">
        <f t="shared" si="13"/>
        <v>8.5862068965517242</v>
      </c>
    </row>
    <row r="152" spans="9:21" x14ac:dyDescent="0.25">
      <c r="I152" s="15"/>
      <c r="J152" s="6">
        <f t="shared" si="21"/>
        <v>8.8181818181818183</v>
      </c>
      <c r="K152" s="3">
        <f>Sheet1!S118</f>
        <v>8</v>
      </c>
      <c r="L152" s="6">
        <f t="shared" si="10"/>
        <v>0.81818181818181834</v>
      </c>
      <c r="M152" s="3">
        <f t="shared" si="11"/>
        <v>0.81818181818181834</v>
      </c>
      <c r="Q152" s="15"/>
      <c r="R152" s="6">
        <f t="shared" si="22"/>
        <v>9.5862068965517242</v>
      </c>
      <c r="S152" s="3">
        <f>Sheet1!S118</f>
        <v>8</v>
      </c>
      <c r="T152" s="6">
        <f t="shared" si="12"/>
        <v>1.5862068965517242</v>
      </c>
      <c r="U152" s="3">
        <f t="shared" si="13"/>
        <v>1.5862068965517242</v>
      </c>
    </row>
    <row r="153" spans="9:21" x14ac:dyDescent="0.25">
      <c r="I153" s="15"/>
      <c r="J153" s="6">
        <f t="shared" si="21"/>
        <v>8.8181818181818183</v>
      </c>
      <c r="K153" s="3">
        <f>Sheet1!S119</f>
        <v>1</v>
      </c>
      <c r="L153" s="6">
        <f t="shared" si="10"/>
        <v>7.8181818181818183</v>
      </c>
      <c r="M153" s="3">
        <f t="shared" si="11"/>
        <v>7.8181818181818183</v>
      </c>
      <c r="Q153" s="15"/>
      <c r="R153" s="6">
        <f t="shared" si="22"/>
        <v>9.5862068965517242</v>
      </c>
      <c r="S153" s="3">
        <f>Sheet1!S119</f>
        <v>1</v>
      </c>
      <c r="T153" s="6">
        <f t="shared" si="12"/>
        <v>8.5862068965517242</v>
      </c>
      <c r="U153" s="3">
        <f t="shared" si="13"/>
        <v>8.5862068965517242</v>
      </c>
    </row>
    <row r="154" spans="9:21" x14ac:dyDescent="0.25">
      <c r="I154" s="15"/>
      <c r="J154" s="6">
        <f t="shared" si="21"/>
        <v>8.8181818181818183</v>
      </c>
      <c r="K154" s="3">
        <f>Sheet1!S120</f>
        <v>18</v>
      </c>
      <c r="L154" s="6">
        <f t="shared" si="10"/>
        <v>9.1818181818181817</v>
      </c>
      <c r="M154" s="3">
        <f t="shared" si="11"/>
        <v>9.1818181818181817</v>
      </c>
      <c r="Q154" s="15"/>
      <c r="R154" s="6">
        <f t="shared" si="22"/>
        <v>9.5862068965517242</v>
      </c>
      <c r="S154" s="3">
        <f>Sheet1!S120</f>
        <v>18</v>
      </c>
      <c r="T154" s="6">
        <f t="shared" si="12"/>
        <v>8.4137931034482758</v>
      </c>
      <c r="U154" s="3">
        <f t="shared" si="13"/>
        <v>8.4137931034482758</v>
      </c>
    </row>
    <row r="155" spans="9:21" x14ac:dyDescent="0.25">
      <c r="I155" s="15"/>
      <c r="J155" s="6">
        <f t="shared" si="21"/>
        <v>8.8181818181818183</v>
      </c>
      <c r="K155" s="3">
        <f>Sheet1!S121</f>
        <v>16</v>
      </c>
      <c r="L155" s="6">
        <f t="shared" si="10"/>
        <v>7.1818181818181817</v>
      </c>
      <c r="M155" s="3">
        <f t="shared" si="11"/>
        <v>7.1818181818181817</v>
      </c>
      <c r="Q155" s="15"/>
      <c r="R155" s="6">
        <f t="shared" si="22"/>
        <v>9.5862068965517242</v>
      </c>
      <c r="S155" s="3">
        <f>Sheet1!S121</f>
        <v>16</v>
      </c>
      <c r="T155" s="6">
        <f t="shared" si="12"/>
        <v>6.4137931034482758</v>
      </c>
      <c r="U155" s="3">
        <f t="shared" si="13"/>
        <v>6.4137931034482758</v>
      </c>
    </row>
    <row r="156" spans="9:21" x14ac:dyDescent="0.25">
      <c r="I156" s="15"/>
      <c r="J156" s="6">
        <f t="shared" si="21"/>
        <v>8.8181818181818183</v>
      </c>
      <c r="K156" s="3">
        <f>Sheet1!S122</f>
        <v>16</v>
      </c>
      <c r="L156" s="6">
        <f t="shared" si="10"/>
        <v>7.1818181818181817</v>
      </c>
      <c r="M156" s="3">
        <f t="shared" si="11"/>
        <v>7.1818181818181817</v>
      </c>
      <c r="Q156" s="15"/>
      <c r="R156" s="6">
        <f t="shared" si="22"/>
        <v>9.5862068965517242</v>
      </c>
      <c r="S156" s="3">
        <f>Sheet1!S122</f>
        <v>16</v>
      </c>
      <c r="T156" s="6">
        <f t="shared" si="12"/>
        <v>6.4137931034482758</v>
      </c>
      <c r="U156" s="3">
        <f t="shared" si="13"/>
        <v>6.4137931034482758</v>
      </c>
    </row>
    <row r="157" spans="9:21" x14ac:dyDescent="0.25">
      <c r="I157" s="15"/>
      <c r="J157" s="6">
        <f t="shared" si="21"/>
        <v>8.8181818181818183</v>
      </c>
      <c r="K157" s="3">
        <f>Sheet1!S123</f>
        <v>15</v>
      </c>
      <c r="L157" s="6">
        <f t="shared" si="10"/>
        <v>6.1818181818181817</v>
      </c>
      <c r="M157" s="3">
        <f t="shared" si="11"/>
        <v>6.1818181818181817</v>
      </c>
      <c r="Q157" s="15"/>
      <c r="R157" s="6">
        <f t="shared" si="22"/>
        <v>9.5862068965517242</v>
      </c>
      <c r="S157" s="3">
        <f>Sheet1!S123</f>
        <v>15</v>
      </c>
      <c r="T157" s="6">
        <f t="shared" si="12"/>
        <v>5.4137931034482758</v>
      </c>
      <c r="U157" s="3">
        <f t="shared" si="13"/>
        <v>5.4137931034482758</v>
      </c>
    </row>
    <row r="158" spans="9:21" x14ac:dyDescent="0.25">
      <c r="I158" s="15"/>
      <c r="J158" s="6">
        <f t="shared" si="21"/>
        <v>8.8181818181818183</v>
      </c>
      <c r="K158" s="3">
        <f>Sheet1!S124</f>
        <v>7</v>
      </c>
      <c r="L158" s="6">
        <f t="shared" si="10"/>
        <v>1.8181818181818183</v>
      </c>
      <c r="M158" s="3">
        <f t="shared" si="11"/>
        <v>1.8181818181818183</v>
      </c>
      <c r="Q158" s="15"/>
      <c r="R158" s="6">
        <f t="shared" si="22"/>
        <v>9.5862068965517242</v>
      </c>
      <c r="S158" s="3">
        <f>Sheet1!S124</f>
        <v>7</v>
      </c>
      <c r="T158" s="6">
        <f t="shared" si="12"/>
        <v>2.5862068965517242</v>
      </c>
      <c r="U158" s="3">
        <f t="shared" si="13"/>
        <v>2.5862068965517242</v>
      </c>
    </row>
    <row r="159" spans="9:21" x14ac:dyDescent="0.25">
      <c r="I159" s="15"/>
      <c r="J159" s="6">
        <f t="shared" si="21"/>
        <v>8.8181818181818183</v>
      </c>
      <c r="K159" s="3">
        <f>Sheet1!S125</f>
        <v>2</v>
      </c>
      <c r="L159" s="6">
        <f t="shared" si="10"/>
        <v>6.8181818181818183</v>
      </c>
      <c r="M159" s="3">
        <f t="shared" si="11"/>
        <v>6.8181818181818183</v>
      </c>
      <c r="Q159" s="15"/>
      <c r="R159" s="6">
        <f t="shared" si="22"/>
        <v>9.5862068965517242</v>
      </c>
      <c r="S159" s="3">
        <f>Sheet1!S125</f>
        <v>2</v>
      </c>
      <c r="T159" s="6">
        <f t="shared" si="12"/>
        <v>7.5862068965517242</v>
      </c>
      <c r="U159" s="3">
        <f t="shared" si="13"/>
        <v>7.5862068965517242</v>
      </c>
    </row>
    <row r="160" spans="9:21" x14ac:dyDescent="0.25">
      <c r="I160" s="15"/>
      <c r="J160" s="6">
        <f t="shared" si="21"/>
        <v>8.8181818181818183</v>
      </c>
      <c r="K160" s="3">
        <f>Sheet1!S126</f>
        <v>17</v>
      </c>
      <c r="L160" s="6">
        <f t="shared" si="10"/>
        <v>8.1818181818181817</v>
      </c>
      <c r="M160" s="3">
        <f t="shared" si="11"/>
        <v>8.1818181818181817</v>
      </c>
      <c r="Q160" s="15"/>
      <c r="R160" s="6">
        <f t="shared" si="22"/>
        <v>9.5862068965517242</v>
      </c>
      <c r="S160" s="3">
        <f>Sheet1!S126</f>
        <v>17</v>
      </c>
      <c r="T160" s="6">
        <f t="shared" si="12"/>
        <v>7.4137931034482758</v>
      </c>
      <c r="U160" s="3">
        <f t="shared" si="13"/>
        <v>7.4137931034482758</v>
      </c>
    </row>
    <row r="161" spans="9:23" x14ac:dyDescent="0.25">
      <c r="I161" s="15"/>
      <c r="J161" s="6">
        <f t="shared" si="21"/>
        <v>8.8181818181818183</v>
      </c>
      <c r="K161" s="3">
        <f>Sheet1!S127</f>
        <v>21</v>
      </c>
      <c r="L161" s="6">
        <f t="shared" si="10"/>
        <v>12.181818181818182</v>
      </c>
      <c r="M161" s="3">
        <f t="shared" si="11"/>
        <v>12.181818181818182</v>
      </c>
      <c r="Q161" s="15"/>
      <c r="R161" s="6">
        <f t="shared" si="22"/>
        <v>9.5862068965517242</v>
      </c>
      <c r="S161" s="3">
        <f>Sheet1!S127</f>
        <v>21</v>
      </c>
      <c r="T161" s="6">
        <f t="shared" si="12"/>
        <v>11.413793103448276</v>
      </c>
      <c r="U161" s="3">
        <f t="shared" si="13"/>
        <v>11.413793103448276</v>
      </c>
    </row>
    <row r="162" spans="9:23" x14ac:dyDescent="0.25">
      <c r="I162" s="15"/>
      <c r="J162" s="6">
        <f t="shared" si="21"/>
        <v>8.8181818181818183</v>
      </c>
      <c r="K162" s="3">
        <f>Sheet1!S128</f>
        <v>23</v>
      </c>
      <c r="L162" s="6">
        <f t="shared" si="10"/>
        <v>14.181818181818182</v>
      </c>
      <c r="M162" s="3">
        <f t="shared" si="11"/>
        <v>14.181818181818182</v>
      </c>
      <c r="Q162" s="15"/>
      <c r="R162" s="6">
        <f t="shared" si="22"/>
        <v>9.5862068965517242</v>
      </c>
      <c r="S162" s="3">
        <f>Sheet1!S128</f>
        <v>23</v>
      </c>
      <c r="T162" s="6">
        <f t="shared" si="12"/>
        <v>13.413793103448276</v>
      </c>
      <c r="U162" s="3">
        <f t="shared" si="13"/>
        <v>13.413793103448276</v>
      </c>
      <c r="V162" s="9">
        <f>SUM(U134:U162)</f>
        <v>194.75862068965523</v>
      </c>
    </row>
    <row r="163" spans="9:23" x14ac:dyDescent="0.25">
      <c r="I163" s="15"/>
      <c r="J163" s="6">
        <f t="shared" si="21"/>
        <v>8.8181818181818183</v>
      </c>
      <c r="K163" s="3">
        <f>Sheet1!S129</f>
        <v>8</v>
      </c>
      <c r="L163" s="6">
        <f t="shared" si="10"/>
        <v>0.81818181818181834</v>
      </c>
      <c r="M163" s="3">
        <f t="shared" si="11"/>
        <v>0.81818181818181834</v>
      </c>
      <c r="Q163" s="15" t="s">
        <v>191</v>
      </c>
      <c r="R163">
        <f>24/6</f>
        <v>4</v>
      </c>
      <c r="S163" s="3">
        <f>Sheet1!S129</f>
        <v>8</v>
      </c>
      <c r="T163" s="6">
        <f t="shared" si="12"/>
        <v>4</v>
      </c>
      <c r="U163" s="3">
        <f t="shared" si="13"/>
        <v>4</v>
      </c>
    </row>
    <row r="164" spans="9:23" x14ac:dyDescent="0.25">
      <c r="I164" s="15"/>
      <c r="J164" s="6">
        <f t="shared" si="21"/>
        <v>8.8181818181818183</v>
      </c>
      <c r="K164" s="3">
        <f>Sheet1!S130</f>
        <v>2</v>
      </c>
      <c r="L164" s="6">
        <f t="shared" si="10"/>
        <v>6.8181818181818183</v>
      </c>
      <c r="M164" s="3">
        <f t="shared" si="11"/>
        <v>6.8181818181818183</v>
      </c>
      <c r="Q164" s="15"/>
      <c r="R164" s="6">
        <f t="shared" ref="R164:R168" si="23">24/6</f>
        <v>4</v>
      </c>
      <c r="S164" s="3">
        <f>Sheet1!S130</f>
        <v>2</v>
      </c>
      <c r="T164" s="6">
        <f t="shared" si="12"/>
        <v>2</v>
      </c>
      <c r="U164" s="3">
        <f t="shared" si="13"/>
        <v>2</v>
      </c>
    </row>
    <row r="165" spans="9:23" x14ac:dyDescent="0.25">
      <c r="I165" s="15"/>
      <c r="J165" s="6">
        <f t="shared" si="21"/>
        <v>8.8181818181818183</v>
      </c>
      <c r="K165" s="3">
        <f>Sheet1!S131</f>
        <v>2</v>
      </c>
      <c r="L165" s="6">
        <f t="shared" ref="L165:L168" si="24">ABS(J165-K165)</f>
        <v>6.8181818181818183</v>
      </c>
      <c r="M165" s="3">
        <f t="shared" ref="M165:M168" si="25">POWER(L165,1)</f>
        <v>6.8181818181818183</v>
      </c>
      <c r="Q165" s="15"/>
      <c r="R165" s="6">
        <f t="shared" si="23"/>
        <v>4</v>
      </c>
      <c r="S165" s="3">
        <f>Sheet1!S131</f>
        <v>2</v>
      </c>
      <c r="T165" s="6">
        <f t="shared" ref="T165:T168" si="26">ABS(R165-S165)</f>
        <v>2</v>
      </c>
      <c r="U165" s="3">
        <f t="shared" ref="U165:U168" si="27">POWER(T165,1)</f>
        <v>2</v>
      </c>
    </row>
    <row r="166" spans="9:23" x14ac:dyDescent="0.25">
      <c r="I166" s="15"/>
      <c r="J166" s="6">
        <f t="shared" si="21"/>
        <v>8.8181818181818183</v>
      </c>
      <c r="K166" s="3">
        <f>Sheet1!S132</f>
        <v>1</v>
      </c>
      <c r="L166" s="6">
        <f t="shared" si="24"/>
        <v>7.8181818181818183</v>
      </c>
      <c r="M166" s="3">
        <f t="shared" si="25"/>
        <v>7.8181818181818183</v>
      </c>
      <c r="N166" s="9">
        <f>SUM(M134:M166)</f>
        <v>214.72727272727269</v>
      </c>
      <c r="Q166" s="15"/>
      <c r="R166" s="6">
        <f t="shared" si="23"/>
        <v>4</v>
      </c>
      <c r="S166" s="3">
        <f>Sheet1!S132</f>
        <v>1</v>
      </c>
      <c r="T166" s="6">
        <f t="shared" si="26"/>
        <v>3</v>
      </c>
      <c r="U166" s="3">
        <f t="shared" si="27"/>
        <v>3</v>
      </c>
    </row>
    <row r="167" spans="9:23" x14ac:dyDescent="0.25">
      <c r="I167" s="15" t="s">
        <v>185</v>
      </c>
      <c r="J167">
        <f>11/2</f>
        <v>5.5</v>
      </c>
      <c r="K167" s="3">
        <f>Sheet1!S133</f>
        <v>9</v>
      </c>
      <c r="L167" s="6">
        <f t="shared" si="24"/>
        <v>3.5</v>
      </c>
      <c r="M167" s="3">
        <f t="shared" si="25"/>
        <v>3.5</v>
      </c>
      <c r="Q167" s="15"/>
      <c r="R167" s="6">
        <f t="shared" si="23"/>
        <v>4</v>
      </c>
      <c r="S167" s="3">
        <f>Sheet1!S133</f>
        <v>9</v>
      </c>
      <c r="T167" s="6">
        <f t="shared" si="26"/>
        <v>5</v>
      </c>
      <c r="U167" s="3">
        <f t="shared" si="27"/>
        <v>5</v>
      </c>
    </row>
    <row r="168" spans="9:23" x14ac:dyDescent="0.25">
      <c r="I168" s="15"/>
      <c r="J168" s="6">
        <f>11/2</f>
        <v>5.5</v>
      </c>
      <c r="K168" s="3">
        <f>Sheet1!S134</f>
        <v>2</v>
      </c>
      <c r="L168" s="6">
        <f t="shared" si="24"/>
        <v>3.5</v>
      </c>
      <c r="M168" s="3">
        <f t="shared" si="25"/>
        <v>3.5</v>
      </c>
      <c r="N168" s="9">
        <f>SUM(M167:M168)</f>
        <v>7</v>
      </c>
      <c r="O168" s="7">
        <f>SUM(N168,N166,N133,N130,N120,N105,N101,N99,N84,N58)</f>
        <v>791.48635856896726</v>
      </c>
      <c r="Q168" s="15"/>
      <c r="R168" s="6">
        <f t="shared" si="23"/>
        <v>4</v>
      </c>
      <c r="S168" s="3">
        <f>Sheet1!S134</f>
        <v>2</v>
      </c>
      <c r="T168" s="6">
        <f t="shared" si="26"/>
        <v>2</v>
      </c>
      <c r="U168" s="3">
        <f t="shared" si="27"/>
        <v>2</v>
      </c>
      <c r="V168" s="9">
        <f>SUM(U163:U168)</f>
        <v>18</v>
      </c>
      <c r="W168" s="7">
        <f>SUM(V168,V162,V133,V132,V112,V105,V101,V99,V84,V58)</f>
        <v>861.0986589123022</v>
      </c>
    </row>
  </sheetData>
  <mergeCells count="32">
    <mergeCell ref="A72:C72"/>
    <mergeCell ref="E72:G72"/>
    <mergeCell ref="A34:C34"/>
    <mergeCell ref="E34:G34"/>
    <mergeCell ref="A47:C47"/>
    <mergeCell ref="E47:G47"/>
    <mergeCell ref="A60:C60"/>
    <mergeCell ref="E60:G60"/>
    <mergeCell ref="I121:I130"/>
    <mergeCell ref="I131:I133"/>
    <mergeCell ref="I134:I166"/>
    <mergeCell ref="I34:O34"/>
    <mergeCell ref="I36:I58"/>
    <mergeCell ref="I59:I84"/>
    <mergeCell ref="I85:I99"/>
    <mergeCell ref="I100:I101"/>
    <mergeCell ref="I33:W33"/>
    <mergeCell ref="A87:C87"/>
    <mergeCell ref="A88:C88"/>
    <mergeCell ref="I167:I168"/>
    <mergeCell ref="Q34:W34"/>
    <mergeCell ref="Q36:Q58"/>
    <mergeCell ref="Q59:Q84"/>
    <mergeCell ref="Q85:Q99"/>
    <mergeCell ref="Q100:Q101"/>
    <mergeCell ref="Q102:Q105"/>
    <mergeCell ref="Q106:Q112"/>
    <mergeCell ref="Q113:Q132"/>
    <mergeCell ref="Q134:Q162"/>
    <mergeCell ref="Q163:Q168"/>
    <mergeCell ref="I102:I105"/>
    <mergeCell ref="I106:I120"/>
  </mergeCells>
  <phoneticPr fontId="1" type="noConversion"/>
  <pageMargins left="0.75000000000000011" right="0.75000000000000011" top="1" bottom="1" header="0.5" footer="0.5"/>
  <pageSetup paperSize="9" scale="93" fitToWidth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opLeftCell="A51" zoomScale="80" zoomScaleNormal="80" workbookViewId="0">
      <selection activeCell="H75" sqref="H75:J77"/>
    </sheetView>
  </sheetViews>
  <sheetFormatPr defaultColWidth="11" defaultRowHeight="15.75" x14ac:dyDescent="0.25"/>
  <cols>
    <col min="3" max="3" width="11.375" bestFit="1" customWidth="1"/>
    <col min="4" max="4" width="11.125" bestFit="1" customWidth="1"/>
    <col min="14" max="14" width="12.75" bestFit="1" customWidth="1"/>
    <col min="18" max="18" width="5.5" bestFit="1" customWidth="1"/>
    <col min="19" max="19" width="3.25" bestFit="1" customWidth="1"/>
  </cols>
  <sheetData>
    <row r="1" spans="1:20" x14ac:dyDescent="0.25">
      <c r="A1">
        <v>59</v>
      </c>
      <c r="B1" t="str">
        <f t="shared" ref="B1:B12" si="0">CONCATENATE(A1,"@",YEAR(C1),"/",MONTH(C1),"/",DAY(C1))</f>
        <v>59@2009/9/4</v>
      </c>
      <c r="C1" s="1">
        <f t="shared" ref="C1:C12" si="1">(D1/86400)+25569</f>
        <v>40060.655671296292</v>
      </c>
      <c r="D1">
        <v>1252079050</v>
      </c>
      <c r="E1" t="s">
        <v>74</v>
      </c>
      <c r="F1" t="s">
        <v>75</v>
      </c>
      <c r="G1">
        <v>62</v>
      </c>
      <c r="H1">
        <v>62</v>
      </c>
      <c r="I1">
        <v>548</v>
      </c>
      <c r="J1">
        <v>548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f t="shared" ref="S1:S12" si="2">SUM(M1:R1)</f>
        <v>0</v>
      </c>
      <c r="T1" t="e">
        <f t="shared" ref="T1:T8" si="3">(D1-#REF!)/84600</f>
        <v>#REF!</v>
      </c>
    </row>
    <row r="2" spans="1:20" x14ac:dyDescent="0.25">
      <c r="A2">
        <v>60</v>
      </c>
      <c r="B2" t="str">
        <f t="shared" si="0"/>
        <v>60@2009/9/4</v>
      </c>
      <c r="C2" s="1">
        <f t="shared" si="1"/>
        <v>40060.727233796293</v>
      </c>
      <c r="D2">
        <v>1252085233</v>
      </c>
      <c r="E2" t="s">
        <v>75</v>
      </c>
      <c r="F2" t="s">
        <v>76</v>
      </c>
      <c r="G2">
        <v>62</v>
      </c>
      <c r="H2">
        <v>62</v>
      </c>
      <c r="I2">
        <v>548</v>
      </c>
      <c r="J2">
        <v>548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 t="shared" si="2"/>
        <v>0</v>
      </c>
      <c r="T2" t="e">
        <f t="shared" si="3"/>
        <v>#REF!</v>
      </c>
    </row>
    <row r="3" spans="1:20" x14ac:dyDescent="0.25">
      <c r="A3">
        <v>61</v>
      </c>
      <c r="B3" t="str">
        <f t="shared" si="0"/>
        <v>61@2009/10/4</v>
      </c>
      <c r="C3" s="1">
        <f t="shared" si="1"/>
        <v>40090.760405092595</v>
      </c>
      <c r="D3">
        <v>1254680099</v>
      </c>
      <c r="E3" t="s">
        <v>76</v>
      </c>
      <c r="F3" t="s">
        <v>77</v>
      </c>
      <c r="G3">
        <v>62</v>
      </c>
      <c r="H3">
        <v>62</v>
      </c>
      <c r="I3">
        <v>548</v>
      </c>
      <c r="J3">
        <v>548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si="2"/>
        <v>0</v>
      </c>
      <c r="T3" t="e">
        <f t="shared" si="3"/>
        <v>#REF!</v>
      </c>
    </row>
    <row r="4" spans="1:20" x14ac:dyDescent="0.25">
      <c r="A4">
        <v>62</v>
      </c>
      <c r="B4" t="str">
        <f t="shared" si="0"/>
        <v>62@2010/1/25</v>
      </c>
      <c r="C4" s="1">
        <f t="shared" si="1"/>
        <v>40203.779212962967</v>
      </c>
      <c r="D4">
        <v>1264444924</v>
      </c>
      <c r="E4" t="s">
        <v>77</v>
      </c>
      <c r="F4" t="s">
        <v>78</v>
      </c>
      <c r="G4">
        <v>62</v>
      </c>
      <c r="H4">
        <v>62</v>
      </c>
      <c r="I4">
        <v>548</v>
      </c>
      <c r="J4">
        <v>548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0</v>
      </c>
      <c r="T4" t="e">
        <f t="shared" si="3"/>
        <v>#REF!</v>
      </c>
    </row>
    <row r="5" spans="1:20" x14ac:dyDescent="0.25">
      <c r="A5">
        <v>63</v>
      </c>
      <c r="B5" t="str">
        <f t="shared" si="0"/>
        <v>63@2010/1/28</v>
      </c>
      <c r="C5" s="1">
        <f t="shared" si="1"/>
        <v>40206.969039351854</v>
      </c>
      <c r="D5">
        <v>1264720525</v>
      </c>
      <c r="E5" t="s">
        <v>78</v>
      </c>
      <c r="F5" t="s">
        <v>79</v>
      </c>
      <c r="G5">
        <v>62</v>
      </c>
      <c r="H5">
        <v>62</v>
      </c>
      <c r="I5">
        <v>548</v>
      </c>
      <c r="J5">
        <v>548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0</v>
      </c>
      <c r="T5" t="e">
        <f t="shared" si="3"/>
        <v>#REF!</v>
      </c>
    </row>
    <row r="6" spans="1:20" x14ac:dyDescent="0.25">
      <c r="A6">
        <v>64</v>
      </c>
      <c r="B6" t="str">
        <f t="shared" si="0"/>
        <v>64@2010/3/3</v>
      </c>
      <c r="C6" s="1">
        <f t="shared" si="1"/>
        <v>40240.938993055555</v>
      </c>
      <c r="D6">
        <v>1267655529</v>
      </c>
      <c r="E6" t="s">
        <v>79</v>
      </c>
      <c r="F6" t="s">
        <v>80</v>
      </c>
      <c r="G6">
        <v>62</v>
      </c>
      <c r="H6">
        <v>62</v>
      </c>
      <c r="I6">
        <v>548</v>
      </c>
      <c r="J6">
        <v>548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 t="e">
        <f t="shared" si="3"/>
        <v>#REF!</v>
      </c>
    </row>
    <row r="7" spans="1:20" x14ac:dyDescent="0.25">
      <c r="A7">
        <v>65</v>
      </c>
      <c r="B7" t="str">
        <f t="shared" si="0"/>
        <v>65@2010/7/7</v>
      </c>
      <c r="C7" s="1">
        <f t="shared" si="1"/>
        <v>40366.932766203703</v>
      </c>
      <c r="D7">
        <v>1278541391</v>
      </c>
      <c r="E7" t="s">
        <v>80</v>
      </c>
      <c r="F7" t="s">
        <v>81</v>
      </c>
      <c r="G7">
        <v>62</v>
      </c>
      <c r="H7">
        <v>61</v>
      </c>
      <c r="I7">
        <v>548</v>
      </c>
      <c r="J7">
        <v>538</v>
      </c>
      <c r="K7">
        <v>2</v>
      </c>
      <c r="L7">
        <v>3</v>
      </c>
      <c r="M7">
        <v>2</v>
      </c>
      <c r="N7">
        <v>6</v>
      </c>
      <c r="O7">
        <v>3</v>
      </c>
      <c r="P7">
        <v>0</v>
      </c>
      <c r="Q7">
        <v>10</v>
      </c>
      <c r="R7">
        <v>16</v>
      </c>
      <c r="S7">
        <f t="shared" si="2"/>
        <v>37</v>
      </c>
      <c r="T7" t="e">
        <f t="shared" si="3"/>
        <v>#REF!</v>
      </c>
    </row>
    <row r="8" spans="1:20" x14ac:dyDescent="0.25">
      <c r="A8">
        <v>66</v>
      </c>
      <c r="B8" t="str">
        <f t="shared" si="0"/>
        <v>66@2010/10/19</v>
      </c>
      <c r="C8" s="1">
        <f t="shared" si="1"/>
        <v>40470.629432870366</v>
      </c>
      <c r="D8">
        <v>1287500783</v>
      </c>
      <c r="E8" t="s">
        <v>81</v>
      </c>
      <c r="F8" t="s">
        <v>82</v>
      </c>
      <c r="G8">
        <v>61</v>
      </c>
      <c r="H8">
        <v>62</v>
      </c>
      <c r="I8">
        <v>538</v>
      </c>
      <c r="J8">
        <v>550</v>
      </c>
      <c r="K8">
        <v>3</v>
      </c>
      <c r="L8">
        <v>2</v>
      </c>
      <c r="M8">
        <v>6</v>
      </c>
      <c r="N8">
        <v>0</v>
      </c>
      <c r="O8">
        <v>1</v>
      </c>
      <c r="P8">
        <v>0</v>
      </c>
      <c r="Q8">
        <v>16</v>
      </c>
      <c r="R8">
        <v>10</v>
      </c>
      <c r="S8">
        <f t="shared" si="2"/>
        <v>33</v>
      </c>
      <c r="T8" t="e">
        <f t="shared" si="3"/>
        <v>#REF!</v>
      </c>
    </row>
    <row r="9" spans="1:20" x14ac:dyDescent="0.25">
      <c r="A9">
        <v>67</v>
      </c>
      <c r="B9" t="str">
        <f t="shared" si="0"/>
        <v>67@2011/1/11</v>
      </c>
      <c r="C9" s="1">
        <f t="shared" si="1"/>
        <v>40554.716956018521</v>
      </c>
      <c r="D9">
        <v>1294765945</v>
      </c>
      <c r="E9" t="s">
        <v>82</v>
      </c>
      <c r="F9" t="s">
        <v>83</v>
      </c>
      <c r="G9">
        <v>62</v>
      </c>
      <c r="H9">
        <v>62</v>
      </c>
      <c r="I9">
        <v>550</v>
      </c>
      <c r="J9">
        <v>548</v>
      </c>
      <c r="K9">
        <v>0</v>
      </c>
      <c r="L9">
        <v>0</v>
      </c>
      <c r="M9">
        <v>0</v>
      </c>
      <c r="N9">
        <v>2</v>
      </c>
      <c r="O9">
        <v>1</v>
      </c>
      <c r="P9">
        <v>0</v>
      </c>
      <c r="Q9">
        <v>0</v>
      </c>
      <c r="R9">
        <v>0</v>
      </c>
      <c r="S9">
        <f t="shared" si="2"/>
        <v>3</v>
      </c>
      <c r="T9">
        <f t="shared" ref="T9:T12" si="4">(D9-D8)/84600</f>
        <v>85.876619385342792</v>
      </c>
    </row>
    <row r="10" spans="1:20" x14ac:dyDescent="0.25">
      <c r="A10">
        <v>68</v>
      </c>
      <c r="B10" t="str">
        <f t="shared" si="0"/>
        <v>68@2011/2/9</v>
      </c>
      <c r="C10" s="1">
        <f t="shared" si="1"/>
        <v>40583.835844907408</v>
      </c>
      <c r="D10">
        <v>1297281817</v>
      </c>
      <c r="E10" t="s">
        <v>83</v>
      </c>
      <c r="F10" t="s">
        <v>84</v>
      </c>
      <c r="G10">
        <v>62</v>
      </c>
      <c r="H10">
        <v>62</v>
      </c>
      <c r="I10">
        <v>548</v>
      </c>
      <c r="J10">
        <v>549</v>
      </c>
      <c r="K10">
        <v>0</v>
      </c>
      <c r="L10">
        <v>0</v>
      </c>
      <c r="M10">
        <v>1</v>
      </c>
      <c r="N10">
        <v>0</v>
      </c>
      <c r="O10">
        <v>2</v>
      </c>
      <c r="P10">
        <v>0</v>
      </c>
      <c r="Q10">
        <v>0</v>
      </c>
      <c r="R10">
        <v>0</v>
      </c>
      <c r="S10">
        <f t="shared" si="2"/>
        <v>3</v>
      </c>
      <c r="T10">
        <f t="shared" si="4"/>
        <v>29.738439716312058</v>
      </c>
    </row>
    <row r="11" spans="1:20" x14ac:dyDescent="0.25">
      <c r="A11">
        <v>69</v>
      </c>
      <c r="B11" t="str">
        <f t="shared" si="0"/>
        <v>69@2011/2/24</v>
      </c>
      <c r="C11" s="1">
        <f t="shared" si="1"/>
        <v>40598.127569444448</v>
      </c>
      <c r="D11">
        <v>1298516622</v>
      </c>
      <c r="E11" t="s">
        <v>84</v>
      </c>
      <c r="F11" t="s">
        <v>85</v>
      </c>
      <c r="G11">
        <v>62</v>
      </c>
      <c r="H11">
        <v>62</v>
      </c>
      <c r="I11">
        <v>549</v>
      </c>
      <c r="J11">
        <v>548</v>
      </c>
      <c r="K11">
        <v>0</v>
      </c>
      <c r="L11">
        <v>0</v>
      </c>
      <c r="M11">
        <v>0</v>
      </c>
      <c r="N11">
        <v>1</v>
      </c>
      <c r="O11">
        <v>2</v>
      </c>
      <c r="P11">
        <v>0</v>
      </c>
      <c r="Q11">
        <v>0</v>
      </c>
      <c r="R11">
        <v>0</v>
      </c>
      <c r="S11">
        <f t="shared" si="2"/>
        <v>3</v>
      </c>
      <c r="T11">
        <f t="shared" si="4"/>
        <v>14.595803782505911</v>
      </c>
    </row>
    <row r="12" spans="1:20" x14ac:dyDescent="0.25">
      <c r="A12">
        <v>70</v>
      </c>
      <c r="B12" t="str">
        <f t="shared" si="0"/>
        <v>70@2011/3/1</v>
      </c>
      <c r="C12" s="1">
        <f t="shared" si="1"/>
        <v>40603.914583333331</v>
      </c>
      <c r="D12">
        <v>1299016620</v>
      </c>
      <c r="E12" t="s">
        <v>85</v>
      </c>
      <c r="F12" t="s">
        <v>86</v>
      </c>
      <c r="G12">
        <v>62</v>
      </c>
      <c r="H12">
        <v>62</v>
      </c>
      <c r="I12">
        <v>548</v>
      </c>
      <c r="J12">
        <v>549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f t="shared" si="2"/>
        <v>2</v>
      </c>
      <c r="T12">
        <f t="shared" si="4"/>
        <v>5.9101418439716316</v>
      </c>
    </row>
    <row r="45" spans="1:23" ht="18.75" x14ac:dyDescent="0.25">
      <c r="Q45" s="12" t="s">
        <v>198</v>
      </c>
      <c r="R45" s="12"/>
      <c r="S45" s="12"/>
      <c r="T45" s="12"/>
      <c r="U45" s="12"/>
      <c r="V45" s="12"/>
      <c r="W45" s="12"/>
    </row>
    <row r="46" spans="1:23" x14ac:dyDescent="0.25">
      <c r="A46" s="19" t="s">
        <v>169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Q46" s="16" t="s">
        <v>192</v>
      </c>
      <c r="R46" s="16"/>
      <c r="S46" s="16"/>
      <c r="T46" s="16"/>
      <c r="U46" s="16"/>
      <c r="V46" s="16"/>
      <c r="W46" s="16"/>
    </row>
    <row r="47" spans="1:23" ht="54" customHeight="1" x14ac:dyDescent="0.25">
      <c r="A47" s="20" t="s">
        <v>152</v>
      </c>
      <c r="B47" s="20"/>
      <c r="C47" s="20"/>
      <c r="E47" s="15" t="s">
        <v>153</v>
      </c>
      <c r="F47" s="15"/>
      <c r="G47" s="15"/>
      <c r="I47" s="15" t="s">
        <v>154</v>
      </c>
      <c r="J47" s="15"/>
      <c r="K47" s="15"/>
      <c r="M47" s="17" t="s">
        <v>155</v>
      </c>
      <c r="N47" s="15"/>
      <c r="O47" s="15"/>
      <c r="Q47" s="3" t="s">
        <v>171</v>
      </c>
      <c r="R47" s="3" t="s">
        <v>172</v>
      </c>
      <c r="S47" s="3" t="s">
        <v>173</v>
      </c>
      <c r="T47" s="3"/>
      <c r="U47" s="3"/>
      <c r="V47" s="3" t="s">
        <v>174</v>
      </c>
      <c r="W47" s="3" t="s">
        <v>175</v>
      </c>
    </row>
    <row r="48" spans="1:23" x14ac:dyDescent="0.25">
      <c r="A48">
        <v>0</v>
      </c>
      <c r="B48">
        <v>5</v>
      </c>
      <c r="C48">
        <v>0</v>
      </c>
      <c r="E48">
        <v>0</v>
      </c>
      <c r="F48">
        <v>5</v>
      </c>
      <c r="G48">
        <v>0</v>
      </c>
      <c r="I48">
        <v>0</v>
      </c>
      <c r="J48">
        <v>5</v>
      </c>
      <c r="K48">
        <v>0</v>
      </c>
      <c r="M48">
        <v>0</v>
      </c>
      <c r="N48">
        <v>5</v>
      </c>
      <c r="O48">
        <v>0</v>
      </c>
      <c r="Q48" s="15" t="s">
        <v>193</v>
      </c>
      <c r="R48">
        <v>0</v>
      </c>
      <c r="S48">
        <f>Sheet1!S60</f>
        <v>0</v>
      </c>
      <c r="T48">
        <f>ABS(R48-S48)</f>
        <v>0</v>
      </c>
      <c r="U48">
        <f>POWER(T48,1)</f>
        <v>0</v>
      </c>
    </row>
    <row r="49" spans="1:23" x14ac:dyDescent="0.25">
      <c r="A49">
        <v>6</v>
      </c>
      <c r="B49">
        <v>11</v>
      </c>
      <c r="C49">
        <v>81</v>
      </c>
      <c r="E49">
        <v>6</v>
      </c>
      <c r="F49">
        <v>11</v>
      </c>
      <c r="G49">
        <v>81</v>
      </c>
      <c r="I49">
        <v>6</v>
      </c>
      <c r="J49">
        <v>11</v>
      </c>
      <c r="K49">
        <v>81</v>
      </c>
      <c r="M49">
        <v>6</v>
      </c>
      <c r="N49">
        <v>11</v>
      </c>
      <c r="O49">
        <v>81</v>
      </c>
      <c r="Q49" s="15"/>
      <c r="R49" s="6">
        <v>0</v>
      </c>
      <c r="S49" s="3">
        <f>Sheet1!S61</f>
        <v>0</v>
      </c>
      <c r="T49" s="6">
        <f t="shared" ref="T49:T59" si="5">ABS(R49-S49)</f>
        <v>0</v>
      </c>
      <c r="U49" s="3">
        <f t="shared" ref="U49:U59" si="6">POWER(T49,1)</f>
        <v>0</v>
      </c>
    </row>
    <row r="50" spans="1:23" x14ac:dyDescent="0.25">
      <c r="Q50" s="15"/>
      <c r="R50" s="6">
        <v>0</v>
      </c>
      <c r="S50" s="3">
        <f>Sheet1!S62</f>
        <v>0</v>
      </c>
      <c r="T50" s="6">
        <f t="shared" si="5"/>
        <v>0</v>
      </c>
      <c r="U50" s="3">
        <f t="shared" si="6"/>
        <v>0</v>
      </c>
    </row>
    <row r="51" spans="1:23" x14ac:dyDescent="0.25">
      <c r="Q51" s="15"/>
      <c r="R51" s="6">
        <v>0</v>
      </c>
      <c r="S51" s="3">
        <f>Sheet1!S63</f>
        <v>0</v>
      </c>
      <c r="T51" s="6">
        <f t="shared" si="5"/>
        <v>0</v>
      </c>
      <c r="U51" s="3">
        <f t="shared" si="6"/>
        <v>0</v>
      </c>
    </row>
    <row r="52" spans="1:23" ht="56.1" customHeight="1" x14ac:dyDescent="0.25">
      <c r="A52" s="15" t="s">
        <v>156</v>
      </c>
      <c r="B52" s="15"/>
      <c r="C52" s="15"/>
      <c r="E52" s="15" t="s">
        <v>157</v>
      </c>
      <c r="F52" s="15"/>
      <c r="G52" s="15"/>
      <c r="I52" s="17" t="s">
        <v>158</v>
      </c>
      <c r="J52" s="15"/>
      <c r="K52" s="15"/>
      <c r="M52" s="17" t="s">
        <v>159</v>
      </c>
      <c r="N52" s="15"/>
      <c r="O52" s="15"/>
      <c r="Q52" s="15"/>
      <c r="R52" s="6">
        <v>0</v>
      </c>
      <c r="S52" s="3">
        <f>Sheet1!S64</f>
        <v>0</v>
      </c>
      <c r="T52" s="6">
        <f t="shared" si="5"/>
        <v>0</v>
      </c>
      <c r="U52" s="3">
        <f t="shared" si="6"/>
        <v>0</v>
      </c>
    </row>
    <row r="53" spans="1:23" x14ac:dyDescent="0.25">
      <c r="A53">
        <v>0</v>
      </c>
      <c r="B53">
        <v>5</v>
      </c>
      <c r="C53">
        <v>0</v>
      </c>
      <c r="E53">
        <v>0</v>
      </c>
      <c r="F53">
        <v>5</v>
      </c>
      <c r="G53">
        <v>0</v>
      </c>
      <c r="I53">
        <v>0</v>
      </c>
      <c r="J53">
        <v>5</v>
      </c>
      <c r="K53">
        <v>0</v>
      </c>
      <c r="M53">
        <v>0</v>
      </c>
      <c r="N53">
        <v>5</v>
      </c>
      <c r="O53">
        <v>0</v>
      </c>
      <c r="Q53" s="15"/>
      <c r="R53" s="6">
        <v>0</v>
      </c>
      <c r="S53" s="3">
        <f>Sheet1!S65</f>
        <v>0</v>
      </c>
      <c r="T53" s="6">
        <f t="shared" si="5"/>
        <v>0</v>
      </c>
      <c r="U53" s="3">
        <f t="shared" si="6"/>
        <v>0</v>
      </c>
      <c r="V53" s="9">
        <f>SUM(U48:U53)</f>
        <v>0</v>
      </c>
    </row>
    <row r="54" spans="1:23" x14ac:dyDescent="0.25">
      <c r="A54">
        <v>6</v>
      </c>
      <c r="B54">
        <v>11</v>
      </c>
      <c r="C54">
        <v>81</v>
      </c>
      <c r="E54">
        <v>6</v>
      </c>
      <c r="F54">
        <v>11</v>
      </c>
      <c r="G54">
        <v>81</v>
      </c>
      <c r="I54">
        <v>6</v>
      </c>
      <c r="J54">
        <v>11</v>
      </c>
      <c r="K54">
        <v>81</v>
      </c>
      <c r="M54">
        <v>6</v>
      </c>
      <c r="N54">
        <v>11</v>
      </c>
      <c r="O54">
        <v>81</v>
      </c>
      <c r="Q54" s="18" t="s">
        <v>194</v>
      </c>
      <c r="R54">
        <f>81/6</f>
        <v>13.5</v>
      </c>
      <c r="S54" s="3">
        <f>Sheet1!S66</f>
        <v>37</v>
      </c>
      <c r="T54" s="6">
        <f t="shared" si="5"/>
        <v>23.5</v>
      </c>
      <c r="U54" s="3">
        <f t="shared" si="6"/>
        <v>23.5</v>
      </c>
    </row>
    <row r="55" spans="1:23" x14ac:dyDescent="0.25">
      <c r="Q55" s="18"/>
      <c r="R55" s="6">
        <f t="shared" ref="R55:R59" si="7">81/6</f>
        <v>13.5</v>
      </c>
      <c r="S55" s="3">
        <f>Sheet1!S67</f>
        <v>33</v>
      </c>
      <c r="T55" s="6">
        <f t="shared" si="5"/>
        <v>19.5</v>
      </c>
      <c r="U55" s="3">
        <f t="shared" si="6"/>
        <v>19.5</v>
      </c>
    </row>
    <row r="56" spans="1:23" x14ac:dyDescent="0.25">
      <c r="Q56" s="18"/>
      <c r="R56" s="6">
        <f t="shared" si="7"/>
        <v>13.5</v>
      </c>
      <c r="S56" s="3">
        <f>Sheet1!S68</f>
        <v>3</v>
      </c>
      <c r="T56" s="6">
        <f t="shared" si="5"/>
        <v>10.5</v>
      </c>
      <c r="U56" s="3">
        <f t="shared" si="6"/>
        <v>10.5</v>
      </c>
    </row>
    <row r="57" spans="1:23" x14ac:dyDescent="0.25">
      <c r="Q57" s="18"/>
      <c r="R57" s="6">
        <f t="shared" si="7"/>
        <v>13.5</v>
      </c>
      <c r="S57" s="3">
        <f>Sheet1!S69</f>
        <v>3</v>
      </c>
      <c r="T57" s="6">
        <f t="shared" si="5"/>
        <v>10.5</v>
      </c>
      <c r="U57" s="3">
        <f t="shared" si="6"/>
        <v>10.5</v>
      </c>
    </row>
    <row r="58" spans="1:23" x14ac:dyDescent="0.25">
      <c r="A58" s="19" t="s">
        <v>168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Q58" s="18"/>
      <c r="R58" s="6">
        <f t="shared" si="7"/>
        <v>13.5</v>
      </c>
      <c r="S58" s="3">
        <f>Sheet1!S70</f>
        <v>3</v>
      </c>
      <c r="T58" s="6">
        <f t="shared" si="5"/>
        <v>10.5</v>
      </c>
      <c r="U58" s="3">
        <f t="shared" si="6"/>
        <v>10.5</v>
      </c>
    </row>
    <row r="59" spans="1:23" ht="38.25" customHeight="1" x14ac:dyDescent="0.25">
      <c r="A59" s="21" t="s">
        <v>152</v>
      </c>
      <c r="B59" s="21"/>
      <c r="C59" s="21"/>
      <c r="E59" s="15" t="s">
        <v>153</v>
      </c>
      <c r="F59" s="15"/>
      <c r="G59" s="15"/>
      <c r="I59" s="15" t="s">
        <v>154</v>
      </c>
      <c r="J59" s="15"/>
      <c r="K59" s="15"/>
      <c r="M59" s="17" t="s">
        <v>155</v>
      </c>
      <c r="N59" s="15"/>
      <c r="O59" s="15"/>
      <c r="Q59" s="18"/>
      <c r="R59" s="6">
        <f t="shared" si="7"/>
        <v>13.5</v>
      </c>
      <c r="S59" s="3">
        <f>Sheet1!S71</f>
        <v>2</v>
      </c>
      <c r="T59" s="6">
        <f t="shared" si="5"/>
        <v>11.5</v>
      </c>
      <c r="U59" s="3">
        <f t="shared" si="6"/>
        <v>11.5</v>
      </c>
      <c r="V59" s="9">
        <f>SUM(U54:U59)</f>
        <v>86</v>
      </c>
      <c r="W59" s="7">
        <f>SUM(V59,V53)</f>
        <v>86</v>
      </c>
    </row>
    <row r="60" spans="1:23" x14ac:dyDescent="0.25">
      <c r="A60" s="4">
        <v>0</v>
      </c>
      <c r="B60" s="4">
        <v>5</v>
      </c>
      <c r="C60" s="4">
        <v>0</v>
      </c>
      <c r="E60">
        <v>0</v>
      </c>
      <c r="F60">
        <v>5</v>
      </c>
      <c r="G60">
        <v>0</v>
      </c>
      <c r="I60" s="4">
        <v>0</v>
      </c>
      <c r="J60" s="4">
        <v>5</v>
      </c>
      <c r="K60" s="4">
        <v>0</v>
      </c>
      <c r="M60" s="4">
        <v>0</v>
      </c>
      <c r="N60" s="4">
        <v>5</v>
      </c>
      <c r="O60" s="4">
        <v>0</v>
      </c>
    </row>
    <row r="61" spans="1:23" ht="18.75" x14ac:dyDescent="0.25">
      <c r="A61" s="4">
        <v>6</v>
      </c>
      <c r="B61" s="4">
        <v>7</v>
      </c>
      <c r="C61" s="4">
        <v>70</v>
      </c>
      <c r="E61">
        <v>6</v>
      </c>
      <c r="F61">
        <v>7</v>
      </c>
      <c r="G61">
        <v>70</v>
      </c>
      <c r="I61" s="4">
        <v>6</v>
      </c>
      <c r="J61" s="4">
        <v>6</v>
      </c>
      <c r="K61" s="4">
        <v>37</v>
      </c>
      <c r="M61" s="4">
        <v>6</v>
      </c>
      <c r="N61" s="4">
        <v>7</v>
      </c>
      <c r="O61" s="4">
        <v>70</v>
      </c>
      <c r="Q61" s="12" t="s">
        <v>199</v>
      </c>
      <c r="R61" s="12"/>
      <c r="S61" s="12"/>
      <c r="T61" s="12"/>
      <c r="U61" s="12"/>
      <c r="V61" s="12"/>
      <c r="W61" s="12"/>
    </row>
    <row r="62" spans="1:23" x14ac:dyDescent="0.25">
      <c r="A62" s="4">
        <v>8</v>
      </c>
      <c r="B62" s="4">
        <v>11</v>
      </c>
      <c r="C62" s="4">
        <v>11</v>
      </c>
      <c r="E62">
        <v>8</v>
      </c>
      <c r="F62">
        <v>11</v>
      </c>
      <c r="G62">
        <v>11</v>
      </c>
      <c r="I62" s="4">
        <v>7</v>
      </c>
      <c r="J62" s="4">
        <v>11</v>
      </c>
      <c r="K62" s="4">
        <v>44</v>
      </c>
      <c r="M62" s="4">
        <v>8</v>
      </c>
      <c r="N62" s="4">
        <v>11</v>
      </c>
      <c r="O62" s="4">
        <v>11</v>
      </c>
      <c r="Q62" s="16" t="s">
        <v>195</v>
      </c>
      <c r="R62" s="16"/>
      <c r="S62" s="16"/>
      <c r="T62" s="16"/>
      <c r="U62" s="16"/>
      <c r="V62" s="16"/>
      <c r="W62" s="16"/>
    </row>
    <row r="63" spans="1:23" x14ac:dyDescent="0.25">
      <c r="Q63" s="3" t="s">
        <v>171</v>
      </c>
      <c r="R63" s="3" t="s">
        <v>172</v>
      </c>
      <c r="S63" s="3" t="s">
        <v>173</v>
      </c>
      <c r="T63" s="3"/>
      <c r="U63" s="3"/>
      <c r="V63" s="3" t="s">
        <v>174</v>
      </c>
      <c r="W63" s="3" t="s">
        <v>175</v>
      </c>
    </row>
    <row r="64" spans="1:23" x14ac:dyDescent="0.25">
      <c r="Q64" s="15" t="s">
        <v>193</v>
      </c>
      <c r="R64">
        <v>0</v>
      </c>
      <c r="S64">
        <f>Sheet1!S60</f>
        <v>0</v>
      </c>
      <c r="T64">
        <f>ABS(R64-S64)</f>
        <v>0</v>
      </c>
      <c r="U64">
        <f>POWER(T64,1)</f>
        <v>0</v>
      </c>
    </row>
    <row r="65" spans="1:23" ht="39" customHeight="1" x14ac:dyDescent="0.25">
      <c r="A65" s="15" t="s">
        <v>156</v>
      </c>
      <c r="B65" s="15"/>
      <c r="C65" s="15"/>
      <c r="E65" s="15" t="s">
        <v>157</v>
      </c>
      <c r="F65" s="15"/>
      <c r="G65" s="15"/>
      <c r="I65" s="17" t="s">
        <v>158</v>
      </c>
      <c r="J65" s="15"/>
      <c r="K65" s="15"/>
      <c r="M65" s="17" t="s">
        <v>159</v>
      </c>
      <c r="N65" s="15"/>
      <c r="O65" s="15"/>
      <c r="Q65" s="15"/>
      <c r="R65" s="6">
        <v>0</v>
      </c>
      <c r="S65" s="3">
        <f>Sheet1!S61</f>
        <v>0</v>
      </c>
      <c r="T65" s="6">
        <f t="shared" ref="T65:T75" si="8">ABS(R65-S65)</f>
        <v>0</v>
      </c>
      <c r="U65" s="3">
        <f t="shared" ref="U65:U75" si="9">POWER(T65,1)</f>
        <v>0</v>
      </c>
    </row>
    <row r="66" spans="1:23" x14ac:dyDescent="0.25">
      <c r="A66">
        <v>0</v>
      </c>
      <c r="B66">
        <v>5</v>
      </c>
      <c r="C66">
        <v>0</v>
      </c>
      <c r="E66">
        <v>0</v>
      </c>
      <c r="F66">
        <v>5</v>
      </c>
      <c r="G66">
        <v>0</v>
      </c>
      <c r="I66" s="5">
        <v>0</v>
      </c>
      <c r="J66" s="5">
        <v>2</v>
      </c>
      <c r="K66" s="5">
        <v>0</v>
      </c>
      <c r="M66">
        <v>0</v>
      </c>
      <c r="N66">
        <v>5</v>
      </c>
      <c r="O66">
        <v>0</v>
      </c>
      <c r="Q66" s="15"/>
      <c r="R66" s="6">
        <v>0</v>
      </c>
      <c r="S66" s="3">
        <f>Sheet1!S62</f>
        <v>0</v>
      </c>
      <c r="T66" s="6">
        <f t="shared" si="8"/>
        <v>0</v>
      </c>
      <c r="U66" s="3">
        <f t="shared" si="9"/>
        <v>0</v>
      </c>
    </row>
    <row r="67" spans="1:23" x14ac:dyDescent="0.25">
      <c r="A67">
        <v>6</v>
      </c>
      <c r="B67">
        <v>7</v>
      </c>
      <c r="C67">
        <v>70</v>
      </c>
      <c r="E67">
        <v>6</v>
      </c>
      <c r="F67">
        <v>7</v>
      </c>
      <c r="G67">
        <v>70</v>
      </c>
      <c r="I67" s="5">
        <v>3</v>
      </c>
      <c r="J67" s="5">
        <v>5</v>
      </c>
      <c r="K67" s="5">
        <v>0</v>
      </c>
      <c r="M67">
        <v>6</v>
      </c>
      <c r="N67">
        <v>7</v>
      </c>
      <c r="O67">
        <v>70</v>
      </c>
      <c r="Q67" s="15"/>
      <c r="R67" s="6">
        <v>0</v>
      </c>
      <c r="S67" s="3">
        <f>Sheet1!S63</f>
        <v>0</v>
      </c>
      <c r="T67" s="6">
        <f t="shared" si="8"/>
        <v>0</v>
      </c>
      <c r="U67" s="3">
        <f t="shared" si="9"/>
        <v>0</v>
      </c>
    </row>
    <row r="68" spans="1:23" x14ac:dyDescent="0.25">
      <c r="A68">
        <v>8</v>
      </c>
      <c r="B68">
        <v>11</v>
      </c>
      <c r="C68">
        <v>11</v>
      </c>
      <c r="E68">
        <v>8</v>
      </c>
      <c r="F68">
        <v>11</v>
      </c>
      <c r="G68">
        <v>11</v>
      </c>
      <c r="I68" s="5">
        <v>6</v>
      </c>
      <c r="J68" s="5">
        <v>11</v>
      </c>
      <c r="K68" s="5">
        <v>81</v>
      </c>
      <c r="M68">
        <v>8</v>
      </c>
      <c r="N68">
        <v>11</v>
      </c>
      <c r="O68">
        <v>11</v>
      </c>
      <c r="Q68" s="15"/>
      <c r="R68" s="6">
        <v>0</v>
      </c>
      <c r="S68" s="3">
        <f>Sheet1!S64</f>
        <v>0</v>
      </c>
      <c r="T68" s="6">
        <f t="shared" si="8"/>
        <v>0</v>
      </c>
      <c r="U68" s="3">
        <f t="shared" si="9"/>
        <v>0</v>
      </c>
    </row>
    <row r="69" spans="1:23" x14ac:dyDescent="0.25">
      <c r="Q69" s="15"/>
      <c r="R69" s="6">
        <v>0</v>
      </c>
      <c r="S69" s="3">
        <f>Sheet1!S65</f>
        <v>0</v>
      </c>
      <c r="T69" s="6">
        <f t="shared" si="8"/>
        <v>0</v>
      </c>
      <c r="U69" s="3">
        <f t="shared" si="9"/>
        <v>0</v>
      </c>
      <c r="V69" s="9">
        <f>SUM(U64:U69)</f>
        <v>0</v>
      </c>
    </row>
    <row r="70" spans="1:23" x14ac:dyDescent="0.25">
      <c r="Q70" s="18" t="s">
        <v>196</v>
      </c>
      <c r="R70">
        <f>70/2</f>
        <v>35</v>
      </c>
      <c r="S70" s="3">
        <f>Sheet1!S66</f>
        <v>37</v>
      </c>
      <c r="T70" s="6">
        <f t="shared" si="8"/>
        <v>2</v>
      </c>
      <c r="U70" s="3">
        <f t="shared" si="9"/>
        <v>2</v>
      </c>
    </row>
    <row r="71" spans="1:23" x14ac:dyDescent="0.25">
      <c r="Q71" s="18"/>
      <c r="R71" s="6">
        <f>70/2</f>
        <v>35</v>
      </c>
      <c r="S71" s="3">
        <f>Sheet1!S67</f>
        <v>33</v>
      </c>
      <c r="T71" s="6">
        <f t="shared" si="8"/>
        <v>2</v>
      </c>
      <c r="U71" s="3">
        <f t="shared" si="9"/>
        <v>2</v>
      </c>
      <c r="V71" s="9">
        <f>SUM(U70:U71)</f>
        <v>4</v>
      </c>
    </row>
    <row r="72" spans="1:23" x14ac:dyDescent="0.25">
      <c r="Q72" s="18" t="s">
        <v>197</v>
      </c>
      <c r="R72">
        <f>11/4</f>
        <v>2.75</v>
      </c>
      <c r="S72" s="3">
        <f>Sheet1!S68</f>
        <v>3</v>
      </c>
      <c r="T72" s="6">
        <f>ABS(R72-S72)</f>
        <v>0.25</v>
      </c>
      <c r="U72" s="3">
        <f t="shared" si="9"/>
        <v>0.25</v>
      </c>
    </row>
    <row r="73" spans="1:23" x14ac:dyDescent="0.25">
      <c r="Q73" s="18"/>
      <c r="R73" s="6">
        <f t="shared" ref="R73:R75" si="10">11/4</f>
        <v>2.75</v>
      </c>
      <c r="S73" s="3">
        <f>Sheet1!S69</f>
        <v>3</v>
      </c>
      <c r="T73" s="6">
        <f t="shared" si="8"/>
        <v>0.25</v>
      </c>
      <c r="U73" s="3">
        <f t="shared" si="9"/>
        <v>0.25</v>
      </c>
    </row>
    <row r="74" spans="1:23" x14ac:dyDescent="0.25">
      <c r="Q74" s="18"/>
      <c r="R74" s="6">
        <f t="shared" si="10"/>
        <v>2.75</v>
      </c>
      <c r="S74" s="3">
        <f>Sheet1!S70</f>
        <v>3</v>
      </c>
      <c r="T74" s="6">
        <f t="shared" si="8"/>
        <v>0.25</v>
      </c>
      <c r="U74" s="3">
        <f t="shared" si="9"/>
        <v>0.25</v>
      </c>
    </row>
    <row r="75" spans="1:23" x14ac:dyDescent="0.25">
      <c r="H75" s="13" t="s">
        <v>207</v>
      </c>
      <c r="I75" s="13"/>
      <c r="J75" s="13"/>
      <c r="L75" s="13" t="s">
        <v>200</v>
      </c>
      <c r="M75" s="13"/>
      <c r="N75" s="13"/>
      <c r="Q75" s="18"/>
      <c r="R75" s="6">
        <f t="shared" si="10"/>
        <v>2.75</v>
      </c>
      <c r="S75" s="3">
        <f>Sheet1!S71</f>
        <v>2</v>
      </c>
      <c r="T75" s="6">
        <f t="shared" si="8"/>
        <v>0.75</v>
      </c>
      <c r="U75" s="3">
        <f t="shared" si="9"/>
        <v>0.75</v>
      </c>
      <c r="V75" s="9">
        <f>SUM(U72:U75)</f>
        <v>1.5</v>
      </c>
      <c r="W75" s="7">
        <f>SUM(V75,V71,V69)</f>
        <v>5.5</v>
      </c>
    </row>
    <row r="76" spans="1:23" x14ac:dyDescent="0.25">
      <c r="H76" s="14" t="s">
        <v>201</v>
      </c>
      <c r="I76" s="14"/>
      <c r="J76" s="14"/>
      <c r="L76" s="14" t="s">
        <v>201</v>
      </c>
      <c r="M76" s="14"/>
      <c r="N76" s="14"/>
    </row>
    <row r="77" spans="1:23" ht="26.25" x14ac:dyDescent="0.45">
      <c r="H77" s="10" t="s">
        <v>202</v>
      </c>
      <c r="I77" s="10" t="s">
        <v>203</v>
      </c>
      <c r="J77" s="10" t="s">
        <v>204</v>
      </c>
      <c r="L77" s="10" t="s">
        <v>202</v>
      </c>
      <c r="M77" s="10" t="s">
        <v>203</v>
      </c>
      <c r="N77" s="10" t="s">
        <v>204</v>
      </c>
    </row>
    <row r="78" spans="1:23" x14ac:dyDescent="0.25">
      <c r="H78" s="11" t="s">
        <v>205</v>
      </c>
      <c r="I78" s="8">
        <f>ABS(D7-D6)/84600</f>
        <v>128.67449172576832</v>
      </c>
      <c r="J78" s="8">
        <f>ABS(S7-S6)</f>
        <v>37</v>
      </c>
      <c r="L78" s="11" t="s">
        <v>205</v>
      </c>
      <c r="M78" s="8">
        <f>ABS(D7-D6)/84600</f>
        <v>128.67449172576832</v>
      </c>
      <c r="N78" s="8">
        <f>ABS(S7-S6)</f>
        <v>37</v>
      </c>
    </row>
    <row r="79" spans="1:23" x14ac:dyDescent="0.25">
      <c r="L79" s="11" t="s">
        <v>206</v>
      </c>
      <c r="M79" s="8">
        <f>ABS(D9-D8)/84600</f>
        <v>85.876619385342792</v>
      </c>
      <c r="N79" s="8">
        <f>ABS(S9-S8)</f>
        <v>30</v>
      </c>
    </row>
    <row r="80" spans="1:23" x14ac:dyDescent="0.25">
      <c r="L80" s="8"/>
      <c r="M80" s="8"/>
      <c r="N80" s="8"/>
    </row>
  </sheetData>
  <mergeCells count="31">
    <mergeCell ref="A65:C65"/>
    <mergeCell ref="E65:G65"/>
    <mergeCell ref="I65:K65"/>
    <mergeCell ref="I52:K52"/>
    <mergeCell ref="A59:C59"/>
    <mergeCell ref="E59:G59"/>
    <mergeCell ref="I59:K59"/>
    <mergeCell ref="M59:O59"/>
    <mergeCell ref="E47:G47"/>
    <mergeCell ref="I47:K47"/>
    <mergeCell ref="M52:O52"/>
    <mergeCell ref="Q45:W45"/>
    <mergeCell ref="Q61:W61"/>
    <mergeCell ref="L75:N75"/>
    <mergeCell ref="Q54:Q59"/>
    <mergeCell ref="A58:O58"/>
    <mergeCell ref="Q62:W62"/>
    <mergeCell ref="Q64:Q69"/>
    <mergeCell ref="M47:O47"/>
    <mergeCell ref="A52:C52"/>
    <mergeCell ref="E52:G52"/>
    <mergeCell ref="Q46:W46"/>
    <mergeCell ref="Q48:Q53"/>
    <mergeCell ref="A46:O46"/>
    <mergeCell ref="A47:C47"/>
    <mergeCell ref="M65:O65"/>
    <mergeCell ref="L76:N76"/>
    <mergeCell ref="H75:J75"/>
    <mergeCell ref="H76:J76"/>
    <mergeCell ref="Q70:Q71"/>
    <mergeCell ref="Q72:Q75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5"/>
  <sheetViews>
    <sheetView tabSelected="1" topLeftCell="A1771" workbookViewId="0">
      <selection activeCell="A1629" sqref="A1629:J1630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3.875" bestFit="1" customWidth="1"/>
    <col min="6" max="7" width="5.875" bestFit="1" customWidth="1"/>
    <col min="8" max="8" width="6.875" bestFit="1" customWidth="1"/>
  </cols>
  <sheetData>
    <row r="1" spans="1:8" x14ac:dyDescent="0.25">
      <c r="A1" s="4" t="s">
        <v>216</v>
      </c>
      <c r="B1" s="4" t="s">
        <v>217</v>
      </c>
      <c r="C1" s="4"/>
      <c r="D1" s="4"/>
      <c r="E1" s="4"/>
      <c r="F1" s="4"/>
      <c r="G1" s="4"/>
    </row>
    <row r="2" spans="1:8" x14ac:dyDescent="0.25">
      <c r="A2" s="4" t="s">
        <v>218</v>
      </c>
      <c r="B2" s="4" t="s">
        <v>219</v>
      </c>
      <c r="C2" s="4"/>
      <c r="D2" s="4"/>
      <c r="E2" s="4"/>
      <c r="F2" s="4"/>
      <c r="G2" s="4"/>
    </row>
    <row r="3" spans="1:8" x14ac:dyDescent="0.25">
      <c r="A3" t="s">
        <v>220</v>
      </c>
      <c r="B3" t="s">
        <v>221</v>
      </c>
      <c r="C3" t="s">
        <v>222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</row>
    <row r="4" spans="1:8" x14ac:dyDescent="0.25">
      <c r="A4">
        <v>0</v>
      </c>
      <c r="B4">
        <v>42</v>
      </c>
      <c r="C4">
        <v>187</v>
      </c>
      <c r="D4">
        <v>4.3499999999999996</v>
      </c>
      <c r="E4">
        <v>2</v>
      </c>
      <c r="F4">
        <v>2.35</v>
      </c>
      <c r="G4">
        <v>2.35</v>
      </c>
    </row>
    <row r="5" spans="1:8" x14ac:dyDescent="0.25">
      <c r="E5">
        <v>2</v>
      </c>
      <c r="F5">
        <v>2.35</v>
      </c>
      <c r="G5">
        <v>2.35</v>
      </c>
    </row>
    <row r="6" spans="1:8" x14ac:dyDescent="0.25">
      <c r="E6">
        <v>28</v>
      </c>
      <c r="F6">
        <v>23.65</v>
      </c>
      <c r="G6">
        <v>23.65</v>
      </c>
    </row>
    <row r="7" spans="1:8" x14ac:dyDescent="0.25">
      <c r="E7">
        <v>1</v>
      </c>
      <c r="F7">
        <v>3.35</v>
      </c>
      <c r="G7">
        <v>3.35</v>
      </c>
    </row>
    <row r="8" spans="1:8" x14ac:dyDescent="0.25">
      <c r="E8">
        <v>0</v>
      </c>
      <c r="F8">
        <v>4.3499999999999996</v>
      </c>
      <c r="G8">
        <v>4.3499999999999996</v>
      </c>
    </row>
    <row r="9" spans="1:8" x14ac:dyDescent="0.25">
      <c r="E9">
        <v>0</v>
      </c>
      <c r="F9">
        <v>4.3499999999999996</v>
      </c>
      <c r="G9">
        <v>4.3499999999999996</v>
      </c>
    </row>
    <row r="10" spans="1:8" x14ac:dyDescent="0.25">
      <c r="E10">
        <v>1</v>
      </c>
      <c r="F10">
        <v>3.35</v>
      </c>
      <c r="G10">
        <v>3.35</v>
      </c>
    </row>
    <row r="11" spans="1:8" x14ac:dyDescent="0.25">
      <c r="E11">
        <v>0</v>
      </c>
      <c r="F11">
        <v>4.3499999999999996</v>
      </c>
      <c r="G11">
        <v>4.3499999999999996</v>
      </c>
    </row>
    <row r="12" spans="1:8" x14ac:dyDescent="0.25">
      <c r="E12">
        <v>2</v>
      </c>
      <c r="F12">
        <v>2.35</v>
      </c>
      <c r="G12">
        <v>2.35</v>
      </c>
    </row>
    <row r="13" spans="1:8" x14ac:dyDescent="0.25">
      <c r="E13">
        <v>1</v>
      </c>
      <c r="F13">
        <v>3.35</v>
      </c>
      <c r="G13">
        <v>3.35</v>
      </c>
    </row>
    <row r="14" spans="1:8" x14ac:dyDescent="0.25">
      <c r="E14">
        <v>1</v>
      </c>
      <c r="F14">
        <v>3.35</v>
      </c>
      <c r="G14">
        <v>3.35</v>
      </c>
    </row>
    <row r="15" spans="1:8" x14ac:dyDescent="0.25">
      <c r="E15">
        <v>1</v>
      </c>
      <c r="F15">
        <v>3.35</v>
      </c>
      <c r="G15">
        <v>3.35</v>
      </c>
    </row>
    <row r="16" spans="1:8" x14ac:dyDescent="0.25">
      <c r="E16">
        <v>2</v>
      </c>
      <c r="F16">
        <v>2.35</v>
      </c>
      <c r="G16">
        <v>2.35</v>
      </c>
    </row>
    <row r="17" spans="5:7" x14ac:dyDescent="0.25">
      <c r="E17">
        <v>0</v>
      </c>
      <c r="F17">
        <v>4.3499999999999996</v>
      </c>
      <c r="G17">
        <v>4.3499999999999996</v>
      </c>
    </row>
    <row r="18" spans="5:7" x14ac:dyDescent="0.25">
      <c r="E18">
        <v>3</v>
      </c>
      <c r="F18">
        <v>1.35</v>
      </c>
      <c r="G18">
        <v>1.35</v>
      </c>
    </row>
    <row r="19" spans="5:7" x14ac:dyDescent="0.25">
      <c r="E19">
        <v>2</v>
      </c>
      <c r="F19">
        <v>2.35</v>
      </c>
      <c r="G19">
        <v>2.35</v>
      </c>
    </row>
    <row r="20" spans="5:7" x14ac:dyDescent="0.25">
      <c r="E20">
        <v>2</v>
      </c>
      <c r="F20">
        <v>2.35</v>
      </c>
      <c r="G20">
        <v>2.35</v>
      </c>
    </row>
    <row r="21" spans="5:7" x14ac:dyDescent="0.25">
      <c r="E21">
        <v>1</v>
      </c>
      <c r="F21">
        <v>3.35</v>
      </c>
      <c r="G21">
        <v>3.35</v>
      </c>
    </row>
    <row r="22" spans="5:7" x14ac:dyDescent="0.25">
      <c r="E22">
        <v>0</v>
      </c>
      <c r="F22">
        <v>4.3499999999999996</v>
      </c>
      <c r="G22">
        <v>4.3499999999999996</v>
      </c>
    </row>
    <row r="23" spans="5:7" x14ac:dyDescent="0.25">
      <c r="E23">
        <v>0</v>
      </c>
      <c r="F23">
        <v>4.3499999999999996</v>
      </c>
      <c r="G23">
        <v>4.3499999999999996</v>
      </c>
    </row>
    <row r="24" spans="5:7" x14ac:dyDescent="0.25">
      <c r="E24">
        <v>1</v>
      </c>
      <c r="F24">
        <v>3.35</v>
      </c>
      <c r="G24">
        <v>3.35</v>
      </c>
    </row>
    <row r="25" spans="5:7" x14ac:dyDescent="0.25">
      <c r="E25">
        <v>1</v>
      </c>
      <c r="F25">
        <v>3.35</v>
      </c>
      <c r="G25">
        <v>3.35</v>
      </c>
    </row>
    <row r="26" spans="5:7" x14ac:dyDescent="0.25">
      <c r="E26">
        <v>1</v>
      </c>
      <c r="F26">
        <v>3.35</v>
      </c>
      <c r="G26">
        <v>3.35</v>
      </c>
    </row>
    <row r="27" spans="5:7" x14ac:dyDescent="0.25">
      <c r="E27">
        <v>101</v>
      </c>
      <c r="F27">
        <v>96.65</v>
      </c>
      <c r="G27">
        <v>96.65</v>
      </c>
    </row>
    <row r="28" spans="5:7" x14ac:dyDescent="0.25">
      <c r="E28">
        <v>0</v>
      </c>
      <c r="F28">
        <v>4.3499999999999996</v>
      </c>
      <c r="G28">
        <v>4.3499999999999996</v>
      </c>
    </row>
    <row r="29" spans="5:7" x14ac:dyDescent="0.25">
      <c r="E29">
        <v>0</v>
      </c>
      <c r="F29">
        <v>4.3499999999999996</v>
      </c>
      <c r="G29">
        <v>4.3499999999999996</v>
      </c>
    </row>
    <row r="30" spans="5:7" x14ac:dyDescent="0.25">
      <c r="E30">
        <v>0</v>
      </c>
      <c r="F30">
        <v>4.3499999999999996</v>
      </c>
      <c r="G30">
        <v>4.3499999999999996</v>
      </c>
    </row>
    <row r="31" spans="5:7" x14ac:dyDescent="0.25">
      <c r="E31">
        <v>3</v>
      </c>
      <c r="F31">
        <v>1.35</v>
      </c>
      <c r="G31">
        <v>1.35</v>
      </c>
    </row>
    <row r="32" spans="5:7" x14ac:dyDescent="0.25">
      <c r="E32">
        <v>0</v>
      </c>
      <c r="F32">
        <v>4.3499999999999996</v>
      </c>
      <c r="G32">
        <v>4.3499999999999996</v>
      </c>
    </row>
    <row r="33" spans="1:8" x14ac:dyDescent="0.25">
      <c r="E33">
        <v>1</v>
      </c>
      <c r="F33">
        <v>3.35</v>
      </c>
      <c r="G33">
        <v>3.35</v>
      </c>
    </row>
    <row r="34" spans="1:8" x14ac:dyDescent="0.25">
      <c r="E34">
        <v>2</v>
      </c>
      <c r="F34">
        <v>2.35</v>
      </c>
      <c r="G34">
        <v>2.35</v>
      </c>
    </row>
    <row r="35" spans="1:8" x14ac:dyDescent="0.25">
      <c r="E35">
        <v>2</v>
      </c>
      <c r="F35">
        <v>2.35</v>
      </c>
      <c r="G35">
        <v>2.35</v>
      </c>
    </row>
    <row r="36" spans="1:8" x14ac:dyDescent="0.25">
      <c r="E36">
        <v>11</v>
      </c>
      <c r="F36">
        <v>6.65</v>
      </c>
      <c r="G36">
        <v>6.65</v>
      </c>
    </row>
    <row r="37" spans="1:8" x14ac:dyDescent="0.25">
      <c r="E37">
        <v>3</v>
      </c>
      <c r="F37">
        <v>1.35</v>
      </c>
      <c r="G37">
        <v>1.35</v>
      </c>
    </row>
    <row r="38" spans="1:8" x14ac:dyDescent="0.25">
      <c r="E38">
        <v>0</v>
      </c>
      <c r="F38">
        <v>4.3499999999999996</v>
      </c>
      <c r="G38">
        <v>4.3499999999999996</v>
      </c>
    </row>
    <row r="39" spans="1:8" x14ac:dyDescent="0.25">
      <c r="E39">
        <v>1</v>
      </c>
      <c r="F39">
        <v>3.35</v>
      </c>
      <c r="G39">
        <v>3.35</v>
      </c>
    </row>
    <row r="40" spans="1:8" x14ac:dyDescent="0.25">
      <c r="E40">
        <v>1</v>
      </c>
      <c r="F40">
        <v>3.35</v>
      </c>
      <c r="G40">
        <v>3.35</v>
      </c>
    </row>
    <row r="41" spans="1:8" x14ac:dyDescent="0.25">
      <c r="E41">
        <v>2</v>
      </c>
      <c r="F41">
        <v>2.35</v>
      </c>
      <c r="G41">
        <v>2.35</v>
      </c>
    </row>
    <row r="42" spans="1:8" x14ac:dyDescent="0.25">
      <c r="E42">
        <v>3</v>
      </c>
      <c r="F42">
        <v>1.35</v>
      </c>
      <c r="G42">
        <v>1.35</v>
      </c>
    </row>
    <row r="43" spans="1:8" x14ac:dyDescent="0.25">
      <c r="E43">
        <v>1</v>
      </c>
      <c r="F43">
        <v>3.35</v>
      </c>
      <c r="G43">
        <v>3.35</v>
      </c>
    </row>
    <row r="44" spans="1:8" x14ac:dyDescent="0.25">
      <c r="E44">
        <v>2</v>
      </c>
      <c r="F44">
        <v>2.35</v>
      </c>
      <c r="G44">
        <v>2.35</v>
      </c>
    </row>
    <row r="45" spans="1:8" x14ac:dyDescent="0.25">
      <c r="E45">
        <v>1</v>
      </c>
      <c r="F45">
        <v>3.35</v>
      </c>
      <c r="G45">
        <v>3.35</v>
      </c>
    </row>
    <row r="46" spans="1:8" x14ac:dyDescent="0.25">
      <c r="E46">
        <v>1</v>
      </c>
      <c r="F46">
        <v>3.35</v>
      </c>
      <c r="G46">
        <v>3.35</v>
      </c>
      <c r="H46">
        <v>253.91</v>
      </c>
    </row>
    <row r="48" spans="1:8" x14ac:dyDescent="0.25">
      <c r="A48">
        <v>43</v>
      </c>
      <c r="B48">
        <v>48</v>
      </c>
      <c r="C48">
        <v>22</v>
      </c>
      <c r="D48">
        <v>3.67</v>
      </c>
      <c r="E48">
        <v>6</v>
      </c>
      <c r="F48">
        <v>2.33</v>
      </c>
      <c r="G48">
        <v>2.33</v>
      </c>
    </row>
    <row r="49" spans="1:8" x14ac:dyDescent="0.25">
      <c r="E49">
        <v>2</v>
      </c>
      <c r="F49">
        <v>1.67</v>
      </c>
      <c r="G49">
        <v>1.67</v>
      </c>
    </row>
    <row r="50" spans="1:8" x14ac:dyDescent="0.25">
      <c r="E50">
        <v>0</v>
      </c>
      <c r="F50">
        <v>3.67</v>
      </c>
      <c r="G50">
        <v>3.67</v>
      </c>
    </row>
    <row r="51" spans="1:8" x14ac:dyDescent="0.25">
      <c r="E51">
        <v>1</v>
      </c>
      <c r="F51">
        <v>2.67</v>
      </c>
      <c r="G51">
        <v>2.67</v>
      </c>
    </row>
    <row r="52" spans="1:8" x14ac:dyDescent="0.25">
      <c r="E52">
        <v>1</v>
      </c>
      <c r="F52">
        <v>2.67</v>
      </c>
      <c r="G52">
        <v>2.67</v>
      </c>
    </row>
    <row r="53" spans="1:8" x14ac:dyDescent="0.25">
      <c r="E53">
        <v>12</v>
      </c>
      <c r="F53">
        <v>8.33</v>
      </c>
      <c r="G53">
        <v>8.33</v>
      </c>
      <c r="H53">
        <v>21.33</v>
      </c>
    </row>
    <row r="55" spans="1:8" x14ac:dyDescent="0.25">
      <c r="A55">
        <v>49</v>
      </c>
      <c r="B55">
        <v>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7" spans="1:8" x14ac:dyDescent="0.25">
      <c r="A57">
        <v>50</v>
      </c>
      <c r="B57">
        <v>60</v>
      </c>
      <c r="C57">
        <v>9</v>
      </c>
      <c r="D57">
        <v>0.82</v>
      </c>
      <c r="E57">
        <v>0</v>
      </c>
      <c r="F57">
        <v>0.82</v>
      </c>
      <c r="G57">
        <v>0.82</v>
      </c>
    </row>
    <row r="58" spans="1:8" x14ac:dyDescent="0.25">
      <c r="E58">
        <v>1</v>
      </c>
      <c r="F58">
        <v>0.18</v>
      </c>
      <c r="G58">
        <v>0.18</v>
      </c>
    </row>
    <row r="59" spans="1:8" x14ac:dyDescent="0.25">
      <c r="E59">
        <v>2</v>
      </c>
      <c r="F59">
        <v>1.18</v>
      </c>
      <c r="G59">
        <v>1.18</v>
      </c>
    </row>
    <row r="60" spans="1:8" x14ac:dyDescent="0.25">
      <c r="E60">
        <v>0</v>
      </c>
      <c r="F60">
        <v>0.82</v>
      </c>
      <c r="G60">
        <v>0.82</v>
      </c>
    </row>
    <row r="61" spans="1:8" x14ac:dyDescent="0.25">
      <c r="E61">
        <v>2</v>
      </c>
      <c r="F61">
        <v>1.18</v>
      </c>
      <c r="G61">
        <v>1.18</v>
      </c>
    </row>
    <row r="62" spans="1:8" x14ac:dyDescent="0.25">
      <c r="E62">
        <v>3</v>
      </c>
      <c r="F62">
        <v>2.1800000000000002</v>
      </c>
      <c r="G62">
        <v>2.1800000000000002</v>
      </c>
    </row>
    <row r="63" spans="1:8" x14ac:dyDescent="0.25">
      <c r="E63">
        <v>0</v>
      </c>
      <c r="F63">
        <v>0.82</v>
      </c>
      <c r="G63">
        <v>0.82</v>
      </c>
    </row>
    <row r="64" spans="1:8" x14ac:dyDescent="0.25">
      <c r="E64">
        <v>1</v>
      </c>
      <c r="F64">
        <v>0.18</v>
      </c>
      <c r="G64">
        <v>0.18</v>
      </c>
    </row>
    <row r="65" spans="1:8" x14ac:dyDescent="0.25">
      <c r="E65">
        <v>0</v>
      </c>
      <c r="F65">
        <v>0.82</v>
      </c>
      <c r="G65">
        <v>0.82</v>
      </c>
    </row>
    <row r="66" spans="1:8" x14ac:dyDescent="0.25">
      <c r="E66">
        <v>0</v>
      </c>
      <c r="F66">
        <v>0.82</v>
      </c>
      <c r="G66">
        <v>0.82</v>
      </c>
    </row>
    <row r="67" spans="1:8" x14ac:dyDescent="0.25">
      <c r="E67">
        <v>0</v>
      </c>
      <c r="F67">
        <v>0.82</v>
      </c>
      <c r="G67">
        <v>0.82</v>
      </c>
      <c r="H67">
        <v>9.82</v>
      </c>
    </row>
    <row r="69" spans="1:8" x14ac:dyDescent="0.25">
      <c r="A69">
        <v>61</v>
      </c>
      <c r="B69">
        <v>63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8" x14ac:dyDescent="0.25">
      <c r="E70">
        <v>0</v>
      </c>
      <c r="F70">
        <v>0</v>
      </c>
      <c r="G70">
        <v>0</v>
      </c>
    </row>
    <row r="71" spans="1:8" x14ac:dyDescent="0.25">
      <c r="E71">
        <v>0</v>
      </c>
      <c r="F71">
        <v>0</v>
      </c>
      <c r="G71">
        <v>0</v>
      </c>
      <c r="H71">
        <v>0</v>
      </c>
    </row>
    <row r="73" spans="1:8" x14ac:dyDescent="0.25">
      <c r="A73">
        <v>64</v>
      </c>
      <c r="B73">
        <v>64</v>
      </c>
      <c r="C73">
        <v>37</v>
      </c>
      <c r="D73">
        <v>37</v>
      </c>
      <c r="E73">
        <v>37</v>
      </c>
      <c r="F73">
        <v>0</v>
      </c>
      <c r="G73">
        <v>0</v>
      </c>
      <c r="H73">
        <v>0</v>
      </c>
    </row>
    <row r="75" spans="1:8" x14ac:dyDescent="0.25">
      <c r="A75">
        <v>65</v>
      </c>
      <c r="B75">
        <v>65</v>
      </c>
      <c r="C75">
        <v>33</v>
      </c>
      <c r="D75">
        <v>33</v>
      </c>
      <c r="E75">
        <v>33</v>
      </c>
      <c r="F75">
        <v>0</v>
      </c>
      <c r="G75">
        <v>0</v>
      </c>
      <c r="H75">
        <v>0</v>
      </c>
    </row>
    <row r="77" spans="1:8" x14ac:dyDescent="0.25">
      <c r="A77">
        <v>66</v>
      </c>
      <c r="B77">
        <v>69</v>
      </c>
      <c r="C77">
        <v>11</v>
      </c>
      <c r="D77">
        <v>2.75</v>
      </c>
      <c r="E77">
        <v>3</v>
      </c>
      <c r="F77">
        <v>0.25</v>
      </c>
      <c r="G77">
        <v>0.25</v>
      </c>
    </row>
    <row r="78" spans="1:8" x14ac:dyDescent="0.25">
      <c r="E78">
        <v>3</v>
      </c>
      <c r="F78">
        <v>0.25</v>
      </c>
      <c r="G78">
        <v>0.25</v>
      </c>
    </row>
    <row r="79" spans="1:8" x14ac:dyDescent="0.25">
      <c r="E79">
        <v>3</v>
      </c>
      <c r="F79">
        <v>0.25</v>
      </c>
      <c r="G79">
        <v>0.25</v>
      </c>
    </row>
    <row r="80" spans="1:8" x14ac:dyDescent="0.25">
      <c r="E80">
        <v>2</v>
      </c>
      <c r="F80">
        <v>0.75</v>
      </c>
      <c r="G80">
        <v>0.75</v>
      </c>
      <c r="H80">
        <v>1.5</v>
      </c>
    </row>
    <row r="82" spans="1:7" x14ac:dyDescent="0.25">
      <c r="A82">
        <v>70</v>
      </c>
      <c r="B82">
        <v>85</v>
      </c>
      <c r="C82">
        <v>230</v>
      </c>
      <c r="D82">
        <v>14.38</v>
      </c>
      <c r="E82">
        <v>31</v>
      </c>
      <c r="F82">
        <v>16.62</v>
      </c>
      <c r="G82">
        <v>16.62</v>
      </c>
    </row>
    <row r="83" spans="1:7" x14ac:dyDescent="0.25">
      <c r="E83">
        <v>27</v>
      </c>
      <c r="F83">
        <v>12.62</v>
      </c>
      <c r="G83">
        <v>12.62</v>
      </c>
    </row>
    <row r="84" spans="1:7" x14ac:dyDescent="0.25">
      <c r="E84">
        <v>3</v>
      </c>
      <c r="F84">
        <v>11.38</v>
      </c>
      <c r="G84">
        <v>11.38</v>
      </c>
    </row>
    <row r="85" spans="1:7" x14ac:dyDescent="0.25">
      <c r="E85">
        <v>3</v>
      </c>
      <c r="F85">
        <v>11.38</v>
      </c>
      <c r="G85">
        <v>11.38</v>
      </c>
    </row>
    <row r="86" spans="1:7" x14ac:dyDescent="0.25">
      <c r="E86">
        <v>3</v>
      </c>
      <c r="F86">
        <v>11.38</v>
      </c>
      <c r="G86">
        <v>11.38</v>
      </c>
    </row>
    <row r="87" spans="1:7" x14ac:dyDescent="0.25">
      <c r="E87">
        <v>4</v>
      </c>
      <c r="F87">
        <v>10.38</v>
      </c>
      <c r="G87">
        <v>10.38</v>
      </c>
    </row>
    <row r="88" spans="1:7" x14ac:dyDescent="0.25">
      <c r="E88">
        <v>3</v>
      </c>
      <c r="F88">
        <v>11.38</v>
      </c>
      <c r="G88">
        <v>11.38</v>
      </c>
    </row>
    <row r="89" spans="1:7" x14ac:dyDescent="0.25">
      <c r="E89">
        <v>53</v>
      </c>
      <c r="F89">
        <v>38.619999999999997</v>
      </c>
      <c r="G89">
        <v>38.619999999999997</v>
      </c>
    </row>
    <row r="90" spans="1:7" x14ac:dyDescent="0.25">
      <c r="E90">
        <v>30</v>
      </c>
      <c r="F90">
        <v>15.62</v>
      </c>
      <c r="G90">
        <v>15.62</v>
      </c>
    </row>
    <row r="91" spans="1:7" x14ac:dyDescent="0.25">
      <c r="E91">
        <v>1</v>
      </c>
      <c r="F91">
        <v>13.38</v>
      </c>
      <c r="G91">
        <v>13.38</v>
      </c>
    </row>
    <row r="92" spans="1:7" x14ac:dyDescent="0.25">
      <c r="E92">
        <v>12</v>
      </c>
      <c r="F92">
        <v>2.38</v>
      </c>
      <c r="G92">
        <v>2.38</v>
      </c>
    </row>
    <row r="93" spans="1:7" x14ac:dyDescent="0.25">
      <c r="E93">
        <v>9</v>
      </c>
      <c r="F93">
        <v>5.38</v>
      </c>
      <c r="G93">
        <v>5.38</v>
      </c>
    </row>
    <row r="94" spans="1:7" x14ac:dyDescent="0.25">
      <c r="E94">
        <v>24</v>
      </c>
      <c r="F94">
        <v>9.6199999999999992</v>
      </c>
      <c r="G94">
        <v>9.6199999999999992</v>
      </c>
    </row>
    <row r="95" spans="1:7" x14ac:dyDescent="0.25">
      <c r="E95">
        <v>0</v>
      </c>
      <c r="F95">
        <v>14.38</v>
      </c>
      <c r="G95">
        <v>14.38</v>
      </c>
    </row>
    <row r="96" spans="1:7" x14ac:dyDescent="0.25">
      <c r="E96">
        <v>24</v>
      </c>
      <c r="F96">
        <v>9.6199999999999992</v>
      </c>
      <c r="G96">
        <v>9.6199999999999992</v>
      </c>
    </row>
    <row r="97" spans="1:8" x14ac:dyDescent="0.25">
      <c r="E97">
        <v>3</v>
      </c>
      <c r="F97">
        <v>11.38</v>
      </c>
      <c r="G97">
        <v>11.38</v>
      </c>
      <c r="H97">
        <v>205.5</v>
      </c>
    </row>
    <row r="99" spans="1:8" x14ac:dyDescent="0.25">
      <c r="A99">
        <v>86</v>
      </c>
      <c r="B99">
        <v>132</v>
      </c>
      <c r="C99">
        <v>437</v>
      </c>
      <c r="D99">
        <v>9.3000000000000007</v>
      </c>
      <c r="E99">
        <v>1</v>
      </c>
      <c r="F99">
        <v>8.3000000000000007</v>
      </c>
      <c r="G99">
        <v>8.3000000000000007</v>
      </c>
    </row>
    <row r="100" spans="1:8" x14ac:dyDescent="0.25">
      <c r="E100">
        <v>2</v>
      </c>
      <c r="F100">
        <v>7.3</v>
      </c>
      <c r="G100">
        <v>7.3</v>
      </c>
    </row>
    <row r="101" spans="1:8" x14ac:dyDescent="0.25">
      <c r="E101">
        <v>18</v>
      </c>
      <c r="F101">
        <v>8.6999999999999993</v>
      </c>
      <c r="G101">
        <v>8.6999999999999993</v>
      </c>
    </row>
    <row r="102" spans="1:8" x14ac:dyDescent="0.25">
      <c r="E102">
        <v>2</v>
      </c>
      <c r="F102">
        <v>7.3</v>
      </c>
      <c r="G102">
        <v>7.3</v>
      </c>
    </row>
    <row r="103" spans="1:8" x14ac:dyDescent="0.25">
      <c r="E103">
        <v>1</v>
      </c>
      <c r="F103">
        <v>8.3000000000000007</v>
      </c>
      <c r="G103">
        <v>8.3000000000000007</v>
      </c>
    </row>
    <row r="104" spans="1:8" x14ac:dyDescent="0.25">
      <c r="E104">
        <v>0</v>
      </c>
      <c r="F104">
        <v>9.3000000000000007</v>
      </c>
      <c r="G104">
        <v>9.3000000000000007</v>
      </c>
    </row>
    <row r="105" spans="1:8" x14ac:dyDescent="0.25">
      <c r="E105">
        <v>2</v>
      </c>
      <c r="F105">
        <v>7.3</v>
      </c>
      <c r="G105">
        <v>7.3</v>
      </c>
    </row>
    <row r="106" spans="1:8" x14ac:dyDescent="0.25">
      <c r="E106">
        <v>4</v>
      </c>
      <c r="F106">
        <v>5.3</v>
      </c>
      <c r="G106">
        <v>5.3</v>
      </c>
    </row>
    <row r="107" spans="1:8" x14ac:dyDescent="0.25">
      <c r="E107">
        <v>4</v>
      </c>
      <c r="F107">
        <v>5.3</v>
      </c>
      <c r="G107">
        <v>5.3</v>
      </c>
    </row>
    <row r="108" spans="1:8" x14ac:dyDescent="0.25">
      <c r="E108">
        <v>48</v>
      </c>
      <c r="F108">
        <v>38.700000000000003</v>
      </c>
      <c r="G108">
        <v>38.700000000000003</v>
      </c>
    </row>
    <row r="109" spans="1:8" x14ac:dyDescent="0.25">
      <c r="E109">
        <v>50</v>
      </c>
      <c r="F109">
        <v>40.700000000000003</v>
      </c>
      <c r="G109">
        <v>40.700000000000003</v>
      </c>
    </row>
    <row r="110" spans="1:8" x14ac:dyDescent="0.25">
      <c r="E110">
        <v>3</v>
      </c>
      <c r="F110">
        <v>6.3</v>
      </c>
      <c r="G110">
        <v>6.3</v>
      </c>
    </row>
    <row r="111" spans="1:8" x14ac:dyDescent="0.25">
      <c r="E111">
        <v>12</v>
      </c>
      <c r="F111">
        <v>2.7</v>
      </c>
      <c r="G111">
        <v>2.7</v>
      </c>
    </row>
    <row r="112" spans="1:8" x14ac:dyDescent="0.25">
      <c r="E112">
        <v>1</v>
      </c>
      <c r="F112">
        <v>8.3000000000000007</v>
      </c>
      <c r="G112">
        <v>8.3000000000000007</v>
      </c>
    </row>
    <row r="113" spans="5:7" x14ac:dyDescent="0.25">
      <c r="E113">
        <v>5</v>
      </c>
      <c r="F113">
        <v>4.3</v>
      </c>
      <c r="G113">
        <v>4.3</v>
      </c>
    </row>
    <row r="114" spans="5:7" x14ac:dyDescent="0.25">
      <c r="E114">
        <v>1</v>
      </c>
      <c r="F114">
        <v>8.3000000000000007</v>
      </c>
      <c r="G114">
        <v>8.3000000000000007</v>
      </c>
    </row>
    <row r="115" spans="5:7" x14ac:dyDescent="0.25">
      <c r="E115">
        <v>16</v>
      </c>
      <c r="F115">
        <v>6.7</v>
      </c>
      <c r="G115">
        <v>6.7</v>
      </c>
    </row>
    <row r="116" spans="5:7" x14ac:dyDescent="0.25">
      <c r="E116">
        <v>14</v>
      </c>
      <c r="F116">
        <v>4.7</v>
      </c>
      <c r="G116">
        <v>4.7</v>
      </c>
    </row>
    <row r="117" spans="5:7" x14ac:dyDescent="0.25">
      <c r="E117">
        <v>16</v>
      </c>
      <c r="F117">
        <v>6.7</v>
      </c>
      <c r="G117">
        <v>6.7</v>
      </c>
    </row>
    <row r="118" spans="5:7" x14ac:dyDescent="0.25">
      <c r="E118">
        <v>7</v>
      </c>
      <c r="F118">
        <v>2.2999999999999998</v>
      </c>
      <c r="G118">
        <v>2.2999999999999998</v>
      </c>
    </row>
    <row r="119" spans="5:7" x14ac:dyDescent="0.25">
      <c r="E119">
        <v>1</v>
      </c>
      <c r="F119">
        <v>8.3000000000000007</v>
      </c>
      <c r="G119">
        <v>8.3000000000000007</v>
      </c>
    </row>
    <row r="120" spans="5:7" x14ac:dyDescent="0.25">
      <c r="E120">
        <v>8</v>
      </c>
      <c r="F120">
        <v>1.3</v>
      </c>
      <c r="G120">
        <v>1.3</v>
      </c>
    </row>
    <row r="121" spans="5:7" x14ac:dyDescent="0.25">
      <c r="E121">
        <v>5</v>
      </c>
      <c r="F121">
        <v>4.3</v>
      </c>
      <c r="G121">
        <v>4.3</v>
      </c>
    </row>
    <row r="122" spans="5:7" x14ac:dyDescent="0.25">
      <c r="E122">
        <v>17</v>
      </c>
      <c r="F122">
        <v>7.7</v>
      </c>
      <c r="G122">
        <v>7.7</v>
      </c>
    </row>
    <row r="123" spans="5:7" x14ac:dyDescent="0.25">
      <c r="E123">
        <v>3</v>
      </c>
      <c r="F123">
        <v>6.3</v>
      </c>
      <c r="G123">
        <v>6.3</v>
      </c>
    </row>
    <row r="124" spans="5:7" x14ac:dyDescent="0.25">
      <c r="E124">
        <v>2</v>
      </c>
      <c r="F124">
        <v>7.3</v>
      </c>
      <c r="G124">
        <v>7.3</v>
      </c>
    </row>
    <row r="125" spans="5:7" x14ac:dyDescent="0.25">
      <c r="E125">
        <v>2</v>
      </c>
      <c r="F125">
        <v>7.3</v>
      </c>
      <c r="G125">
        <v>7.3</v>
      </c>
    </row>
    <row r="126" spans="5:7" x14ac:dyDescent="0.25">
      <c r="E126">
        <v>2</v>
      </c>
      <c r="F126">
        <v>7.3</v>
      </c>
      <c r="G126">
        <v>7.3</v>
      </c>
    </row>
    <row r="127" spans="5:7" x14ac:dyDescent="0.25">
      <c r="E127">
        <v>21</v>
      </c>
      <c r="F127">
        <v>11.7</v>
      </c>
      <c r="G127">
        <v>11.7</v>
      </c>
    </row>
    <row r="128" spans="5:7" x14ac:dyDescent="0.25">
      <c r="E128">
        <v>1</v>
      </c>
      <c r="F128">
        <v>8.3000000000000007</v>
      </c>
      <c r="G128">
        <v>8.3000000000000007</v>
      </c>
    </row>
    <row r="129" spans="5:7" x14ac:dyDescent="0.25">
      <c r="E129">
        <v>8</v>
      </c>
      <c r="F129">
        <v>1.3</v>
      </c>
      <c r="G129">
        <v>1.3</v>
      </c>
    </row>
    <row r="130" spans="5:7" x14ac:dyDescent="0.25">
      <c r="E130">
        <v>1</v>
      </c>
      <c r="F130">
        <v>8.3000000000000007</v>
      </c>
      <c r="G130">
        <v>8.3000000000000007</v>
      </c>
    </row>
    <row r="131" spans="5:7" x14ac:dyDescent="0.25">
      <c r="E131">
        <v>18</v>
      </c>
      <c r="F131">
        <v>8.6999999999999993</v>
      </c>
      <c r="G131">
        <v>8.6999999999999993</v>
      </c>
    </row>
    <row r="132" spans="5:7" x14ac:dyDescent="0.25">
      <c r="E132">
        <v>16</v>
      </c>
      <c r="F132">
        <v>6.7</v>
      </c>
      <c r="G132">
        <v>6.7</v>
      </c>
    </row>
    <row r="133" spans="5:7" x14ac:dyDescent="0.25">
      <c r="E133">
        <v>16</v>
      </c>
      <c r="F133">
        <v>6.7</v>
      </c>
      <c r="G133">
        <v>6.7</v>
      </c>
    </row>
    <row r="134" spans="5:7" x14ac:dyDescent="0.25">
      <c r="E134">
        <v>15</v>
      </c>
      <c r="F134">
        <v>5.7</v>
      </c>
      <c r="G134">
        <v>5.7</v>
      </c>
    </row>
    <row r="135" spans="5:7" x14ac:dyDescent="0.25">
      <c r="E135">
        <v>7</v>
      </c>
      <c r="F135">
        <v>2.2999999999999998</v>
      </c>
      <c r="G135">
        <v>2.2999999999999998</v>
      </c>
    </row>
    <row r="136" spans="5:7" x14ac:dyDescent="0.25">
      <c r="E136">
        <v>2</v>
      </c>
      <c r="F136">
        <v>7.3</v>
      </c>
      <c r="G136">
        <v>7.3</v>
      </c>
    </row>
    <row r="137" spans="5:7" x14ac:dyDescent="0.25">
      <c r="E137">
        <v>17</v>
      </c>
      <c r="F137">
        <v>7.7</v>
      </c>
      <c r="G137">
        <v>7.7</v>
      </c>
    </row>
    <row r="138" spans="5:7" x14ac:dyDescent="0.25">
      <c r="E138">
        <v>21</v>
      </c>
      <c r="F138">
        <v>11.7</v>
      </c>
      <c r="G138">
        <v>11.7</v>
      </c>
    </row>
    <row r="139" spans="5:7" x14ac:dyDescent="0.25">
      <c r="E139">
        <v>23</v>
      </c>
      <c r="F139">
        <v>13.7</v>
      </c>
      <c r="G139">
        <v>13.7</v>
      </c>
    </row>
    <row r="140" spans="5:7" x14ac:dyDescent="0.25">
      <c r="E140">
        <v>8</v>
      </c>
      <c r="F140">
        <v>1.3</v>
      </c>
      <c r="G140">
        <v>1.3</v>
      </c>
    </row>
    <row r="141" spans="5:7" x14ac:dyDescent="0.25">
      <c r="E141">
        <v>2</v>
      </c>
      <c r="F141">
        <v>7.3</v>
      </c>
      <c r="G141">
        <v>7.3</v>
      </c>
    </row>
    <row r="142" spans="5:7" x14ac:dyDescent="0.25">
      <c r="E142">
        <v>2</v>
      </c>
      <c r="F142">
        <v>7.3</v>
      </c>
      <c r="G142">
        <v>7.3</v>
      </c>
    </row>
    <row r="143" spans="5:7" x14ac:dyDescent="0.25">
      <c r="E143">
        <v>1</v>
      </c>
      <c r="F143">
        <v>8.3000000000000007</v>
      </c>
      <c r="G143">
        <v>8.3000000000000007</v>
      </c>
    </row>
    <row r="144" spans="5:7" x14ac:dyDescent="0.25">
      <c r="E144">
        <v>9</v>
      </c>
      <c r="F144">
        <v>0.3</v>
      </c>
      <c r="G144">
        <v>0.3</v>
      </c>
    </row>
    <row r="145" spans="1:8" x14ac:dyDescent="0.25">
      <c r="E145">
        <v>2</v>
      </c>
      <c r="F145">
        <v>7.3</v>
      </c>
      <c r="G145">
        <v>7.3</v>
      </c>
      <c r="H145">
        <v>378.47</v>
      </c>
    </row>
    <row r="147" spans="1:8" x14ac:dyDescent="0.25">
      <c r="D147">
        <v>870.52658152580204</v>
      </c>
    </row>
    <row r="149" spans="1:8" x14ac:dyDescent="0.25">
      <c r="A149" s="4" t="s">
        <v>216</v>
      </c>
      <c r="B149" s="4" t="s">
        <v>217</v>
      </c>
      <c r="C149" s="4"/>
      <c r="D149" s="4"/>
      <c r="E149" s="4"/>
      <c r="F149" s="4"/>
      <c r="G149" s="4"/>
      <c r="H149" s="4"/>
    </row>
    <row r="150" spans="1:8" x14ac:dyDescent="0.25">
      <c r="A150" s="4" t="s">
        <v>228</v>
      </c>
      <c r="B150" s="4" t="s">
        <v>219</v>
      </c>
      <c r="C150" s="4"/>
      <c r="D150" s="4"/>
      <c r="E150" s="4"/>
      <c r="F150" s="4"/>
      <c r="G150" s="4"/>
      <c r="H150" s="4"/>
    </row>
    <row r="151" spans="1:8" x14ac:dyDescent="0.25">
      <c r="A151" t="s">
        <v>220</v>
      </c>
      <c r="B151" t="s">
        <v>221</v>
      </c>
      <c r="C151" t="s">
        <v>222</v>
      </c>
      <c r="D151" t="s">
        <v>223</v>
      </c>
      <c r="E151" t="s">
        <v>224</v>
      </c>
      <c r="F151" t="s">
        <v>225</v>
      </c>
      <c r="G151" t="s">
        <v>226</v>
      </c>
      <c r="H151" t="s">
        <v>227</v>
      </c>
    </row>
    <row r="152" spans="1:8" x14ac:dyDescent="0.25">
      <c r="A152">
        <v>0</v>
      </c>
      <c r="B152">
        <v>34</v>
      </c>
      <c r="C152">
        <v>175</v>
      </c>
      <c r="D152">
        <v>5</v>
      </c>
      <c r="E152">
        <v>2</v>
      </c>
      <c r="F152">
        <v>3</v>
      </c>
      <c r="G152">
        <v>3</v>
      </c>
    </row>
    <row r="153" spans="1:8" x14ac:dyDescent="0.25">
      <c r="E153">
        <v>2</v>
      </c>
      <c r="F153">
        <v>3</v>
      </c>
      <c r="G153">
        <v>3</v>
      </c>
    </row>
    <row r="154" spans="1:8" x14ac:dyDescent="0.25">
      <c r="E154">
        <v>28</v>
      </c>
      <c r="F154">
        <v>23</v>
      </c>
      <c r="G154">
        <v>23</v>
      </c>
    </row>
    <row r="155" spans="1:8" x14ac:dyDescent="0.25">
      <c r="E155">
        <v>1</v>
      </c>
      <c r="F155">
        <v>4</v>
      </c>
      <c r="G155">
        <v>4</v>
      </c>
    </row>
    <row r="156" spans="1:8" x14ac:dyDescent="0.25">
      <c r="E156">
        <v>0</v>
      </c>
      <c r="F156">
        <v>5</v>
      </c>
      <c r="G156">
        <v>5</v>
      </c>
    </row>
    <row r="157" spans="1:8" x14ac:dyDescent="0.25">
      <c r="E157">
        <v>0</v>
      </c>
      <c r="F157">
        <v>5</v>
      </c>
      <c r="G157">
        <v>5</v>
      </c>
    </row>
    <row r="158" spans="1:8" x14ac:dyDescent="0.25">
      <c r="E158">
        <v>1</v>
      </c>
      <c r="F158">
        <v>4</v>
      </c>
      <c r="G158">
        <v>4</v>
      </c>
    </row>
    <row r="159" spans="1:8" x14ac:dyDescent="0.25">
      <c r="E159">
        <v>0</v>
      </c>
      <c r="F159">
        <v>5</v>
      </c>
      <c r="G159">
        <v>5</v>
      </c>
    </row>
    <row r="160" spans="1:8" x14ac:dyDescent="0.25">
      <c r="E160">
        <v>2</v>
      </c>
      <c r="F160">
        <v>3</v>
      </c>
      <c r="G160">
        <v>3</v>
      </c>
    </row>
    <row r="161" spans="5:7" x14ac:dyDescent="0.25">
      <c r="E161">
        <v>1</v>
      </c>
      <c r="F161">
        <v>4</v>
      </c>
      <c r="G161">
        <v>4</v>
      </c>
    </row>
    <row r="162" spans="5:7" x14ac:dyDescent="0.25">
      <c r="E162">
        <v>1</v>
      </c>
      <c r="F162">
        <v>4</v>
      </c>
      <c r="G162">
        <v>4</v>
      </c>
    </row>
    <row r="163" spans="5:7" x14ac:dyDescent="0.25">
      <c r="E163">
        <v>1</v>
      </c>
      <c r="F163">
        <v>4</v>
      </c>
      <c r="G163">
        <v>4</v>
      </c>
    </row>
    <row r="164" spans="5:7" x14ac:dyDescent="0.25">
      <c r="E164">
        <v>2</v>
      </c>
      <c r="F164">
        <v>3</v>
      </c>
      <c r="G164">
        <v>3</v>
      </c>
    </row>
    <row r="165" spans="5:7" x14ac:dyDescent="0.25">
      <c r="E165">
        <v>0</v>
      </c>
      <c r="F165">
        <v>5</v>
      </c>
      <c r="G165">
        <v>5</v>
      </c>
    </row>
    <row r="166" spans="5:7" x14ac:dyDescent="0.25">
      <c r="E166">
        <v>3</v>
      </c>
      <c r="F166">
        <v>2</v>
      </c>
      <c r="G166">
        <v>2</v>
      </c>
    </row>
    <row r="167" spans="5:7" x14ac:dyDescent="0.25">
      <c r="E167">
        <v>2</v>
      </c>
      <c r="F167">
        <v>3</v>
      </c>
      <c r="G167">
        <v>3</v>
      </c>
    </row>
    <row r="168" spans="5:7" x14ac:dyDescent="0.25">
      <c r="E168">
        <v>2</v>
      </c>
      <c r="F168">
        <v>3</v>
      </c>
      <c r="G168">
        <v>3</v>
      </c>
    </row>
    <row r="169" spans="5:7" x14ac:dyDescent="0.25">
      <c r="E169">
        <v>1</v>
      </c>
      <c r="F169">
        <v>4</v>
      </c>
      <c r="G169">
        <v>4</v>
      </c>
    </row>
    <row r="170" spans="5:7" x14ac:dyDescent="0.25">
      <c r="E170">
        <v>0</v>
      </c>
      <c r="F170">
        <v>5</v>
      </c>
      <c r="G170">
        <v>5</v>
      </c>
    </row>
    <row r="171" spans="5:7" x14ac:dyDescent="0.25">
      <c r="E171">
        <v>0</v>
      </c>
      <c r="F171">
        <v>5</v>
      </c>
      <c r="G171">
        <v>5</v>
      </c>
    </row>
    <row r="172" spans="5:7" x14ac:dyDescent="0.25">
      <c r="E172">
        <v>1</v>
      </c>
      <c r="F172">
        <v>4</v>
      </c>
      <c r="G172">
        <v>4</v>
      </c>
    </row>
    <row r="173" spans="5:7" x14ac:dyDescent="0.25">
      <c r="E173">
        <v>1</v>
      </c>
      <c r="F173">
        <v>4</v>
      </c>
      <c r="G173">
        <v>4</v>
      </c>
    </row>
    <row r="174" spans="5:7" x14ac:dyDescent="0.25">
      <c r="E174">
        <v>1</v>
      </c>
      <c r="F174">
        <v>4</v>
      </c>
      <c r="G174">
        <v>4</v>
      </c>
    </row>
    <row r="175" spans="5:7" x14ac:dyDescent="0.25">
      <c r="E175">
        <v>101</v>
      </c>
      <c r="F175">
        <v>96</v>
      </c>
      <c r="G175">
        <v>96</v>
      </c>
    </row>
    <row r="176" spans="5:7" x14ac:dyDescent="0.25">
      <c r="E176">
        <v>0</v>
      </c>
      <c r="F176">
        <v>5</v>
      </c>
      <c r="G176">
        <v>5</v>
      </c>
    </row>
    <row r="177" spans="1:8" x14ac:dyDescent="0.25">
      <c r="E177">
        <v>0</v>
      </c>
      <c r="F177">
        <v>5</v>
      </c>
      <c r="G177">
        <v>5</v>
      </c>
    </row>
    <row r="178" spans="1:8" x14ac:dyDescent="0.25">
      <c r="E178">
        <v>0</v>
      </c>
      <c r="F178">
        <v>5</v>
      </c>
      <c r="G178">
        <v>5</v>
      </c>
    </row>
    <row r="179" spans="1:8" x14ac:dyDescent="0.25">
      <c r="E179">
        <v>3</v>
      </c>
      <c r="F179">
        <v>2</v>
      </c>
      <c r="G179">
        <v>2</v>
      </c>
    </row>
    <row r="180" spans="1:8" x14ac:dyDescent="0.25">
      <c r="E180">
        <v>0</v>
      </c>
      <c r="F180">
        <v>5</v>
      </c>
      <c r="G180">
        <v>5</v>
      </c>
    </row>
    <row r="181" spans="1:8" x14ac:dyDescent="0.25">
      <c r="E181">
        <v>1</v>
      </c>
      <c r="F181">
        <v>4</v>
      </c>
      <c r="G181">
        <v>4</v>
      </c>
    </row>
    <row r="182" spans="1:8" x14ac:dyDescent="0.25">
      <c r="E182">
        <v>2</v>
      </c>
      <c r="F182">
        <v>3</v>
      </c>
      <c r="G182">
        <v>3</v>
      </c>
    </row>
    <row r="183" spans="1:8" x14ac:dyDescent="0.25">
      <c r="E183">
        <v>2</v>
      </c>
      <c r="F183">
        <v>3</v>
      </c>
      <c r="G183">
        <v>3</v>
      </c>
    </row>
    <row r="184" spans="1:8" x14ac:dyDescent="0.25">
      <c r="E184">
        <v>11</v>
      </c>
      <c r="F184">
        <v>6</v>
      </c>
      <c r="G184">
        <v>6</v>
      </c>
    </row>
    <row r="185" spans="1:8" x14ac:dyDescent="0.25">
      <c r="E185">
        <v>3</v>
      </c>
      <c r="F185">
        <v>2</v>
      </c>
      <c r="G185">
        <v>2</v>
      </c>
    </row>
    <row r="186" spans="1:8" x14ac:dyDescent="0.25">
      <c r="E186">
        <v>0</v>
      </c>
      <c r="F186">
        <v>5</v>
      </c>
      <c r="G186">
        <v>5</v>
      </c>
      <c r="H186">
        <v>250</v>
      </c>
    </row>
    <row r="188" spans="1:8" x14ac:dyDescent="0.25">
      <c r="A188">
        <v>35</v>
      </c>
      <c r="B188">
        <v>42</v>
      </c>
      <c r="C188">
        <v>12</v>
      </c>
      <c r="D188">
        <v>1.5</v>
      </c>
      <c r="E188">
        <v>1</v>
      </c>
      <c r="F188">
        <v>0.5</v>
      </c>
      <c r="G188">
        <v>0.5</v>
      </c>
    </row>
    <row r="189" spans="1:8" x14ac:dyDescent="0.25">
      <c r="E189">
        <v>1</v>
      </c>
      <c r="F189">
        <v>0.5</v>
      </c>
      <c r="G189">
        <v>0.5</v>
      </c>
    </row>
    <row r="190" spans="1:8" x14ac:dyDescent="0.25">
      <c r="E190">
        <v>2</v>
      </c>
      <c r="F190">
        <v>0.5</v>
      </c>
      <c r="G190">
        <v>0.5</v>
      </c>
    </row>
    <row r="191" spans="1:8" x14ac:dyDescent="0.25">
      <c r="E191">
        <v>3</v>
      </c>
      <c r="F191">
        <v>1.5</v>
      </c>
      <c r="G191">
        <v>1.5</v>
      </c>
    </row>
    <row r="192" spans="1:8" x14ac:dyDescent="0.25">
      <c r="E192">
        <v>1</v>
      </c>
      <c r="F192">
        <v>0.5</v>
      </c>
      <c r="G192">
        <v>0.5</v>
      </c>
    </row>
    <row r="193" spans="1:8" x14ac:dyDescent="0.25">
      <c r="E193">
        <v>2</v>
      </c>
      <c r="F193">
        <v>0.5</v>
      </c>
      <c r="G193">
        <v>0.5</v>
      </c>
    </row>
    <row r="194" spans="1:8" x14ac:dyDescent="0.25">
      <c r="E194">
        <v>1</v>
      </c>
      <c r="F194">
        <v>0.5</v>
      </c>
      <c r="G194">
        <v>0.5</v>
      </c>
    </row>
    <row r="195" spans="1:8" x14ac:dyDescent="0.25">
      <c r="E195">
        <v>1</v>
      </c>
      <c r="F195">
        <v>0.5</v>
      </c>
      <c r="G195">
        <v>0.5</v>
      </c>
      <c r="H195">
        <v>5</v>
      </c>
    </row>
    <row r="197" spans="1:8" x14ac:dyDescent="0.25">
      <c r="A197">
        <v>43</v>
      </c>
      <c r="B197">
        <v>48</v>
      </c>
      <c r="C197">
        <v>22</v>
      </c>
      <c r="D197">
        <v>3.67</v>
      </c>
      <c r="E197">
        <v>6</v>
      </c>
      <c r="F197">
        <v>2.33</v>
      </c>
      <c r="G197">
        <v>2.33</v>
      </c>
    </row>
    <row r="198" spans="1:8" x14ac:dyDescent="0.25">
      <c r="E198">
        <v>2</v>
      </c>
      <c r="F198">
        <v>1.67</v>
      </c>
      <c r="G198">
        <v>1.67</v>
      </c>
    </row>
    <row r="199" spans="1:8" x14ac:dyDescent="0.25">
      <c r="E199">
        <v>0</v>
      </c>
      <c r="F199">
        <v>3.67</v>
      </c>
      <c r="G199">
        <v>3.67</v>
      </c>
    </row>
    <row r="200" spans="1:8" x14ac:dyDescent="0.25">
      <c r="E200">
        <v>1</v>
      </c>
      <c r="F200">
        <v>2.67</v>
      </c>
      <c r="G200">
        <v>2.67</v>
      </c>
    </row>
    <row r="201" spans="1:8" x14ac:dyDescent="0.25">
      <c r="E201">
        <v>1</v>
      </c>
      <c r="F201">
        <v>2.67</v>
      </c>
      <c r="G201">
        <v>2.67</v>
      </c>
    </row>
    <row r="202" spans="1:8" x14ac:dyDescent="0.25">
      <c r="E202">
        <v>12</v>
      </c>
      <c r="F202">
        <v>8.33</v>
      </c>
      <c r="G202">
        <v>8.33</v>
      </c>
      <c r="H202">
        <v>21.33</v>
      </c>
    </row>
    <row r="204" spans="1:8" x14ac:dyDescent="0.25">
      <c r="A204">
        <v>49</v>
      </c>
      <c r="B204">
        <v>63</v>
      </c>
      <c r="C204">
        <v>9</v>
      </c>
      <c r="D204">
        <v>0.6</v>
      </c>
      <c r="E204">
        <v>0</v>
      </c>
      <c r="F204">
        <v>0.6</v>
      </c>
      <c r="G204">
        <v>0.6</v>
      </c>
    </row>
    <row r="205" spans="1:8" x14ac:dyDescent="0.25">
      <c r="E205">
        <v>0</v>
      </c>
      <c r="F205">
        <v>0.6</v>
      </c>
      <c r="G205">
        <v>0.6</v>
      </c>
    </row>
    <row r="206" spans="1:8" x14ac:dyDescent="0.25">
      <c r="E206">
        <v>1</v>
      </c>
      <c r="F206">
        <v>0.4</v>
      </c>
      <c r="G206">
        <v>0.4</v>
      </c>
    </row>
    <row r="207" spans="1:8" x14ac:dyDescent="0.25">
      <c r="E207">
        <v>2</v>
      </c>
      <c r="F207">
        <v>1.4</v>
      </c>
      <c r="G207">
        <v>1.4</v>
      </c>
    </row>
    <row r="208" spans="1:8" x14ac:dyDescent="0.25">
      <c r="E208">
        <v>0</v>
      </c>
      <c r="F208">
        <v>0.6</v>
      </c>
      <c r="G208">
        <v>0.6</v>
      </c>
    </row>
    <row r="209" spans="1:8" x14ac:dyDescent="0.25">
      <c r="E209">
        <v>2</v>
      </c>
      <c r="F209">
        <v>1.4</v>
      </c>
      <c r="G209">
        <v>1.4</v>
      </c>
    </row>
    <row r="210" spans="1:8" x14ac:dyDescent="0.25">
      <c r="E210">
        <v>3</v>
      </c>
      <c r="F210">
        <v>2.4</v>
      </c>
      <c r="G210">
        <v>2.4</v>
      </c>
    </row>
    <row r="211" spans="1:8" x14ac:dyDescent="0.25">
      <c r="E211">
        <v>0</v>
      </c>
      <c r="F211">
        <v>0.6</v>
      </c>
      <c r="G211">
        <v>0.6</v>
      </c>
    </row>
    <row r="212" spans="1:8" x14ac:dyDescent="0.25">
      <c r="E212">
        <v>1</v>
      </c>
      <c r="F212">
        <v>0.4</v>
      </c>
      <c r="G212">
        <v>0.4</v>
      </c>
    </row>
    <row r="213" spans="1:8" x14ac:dyDescent="0.25">
      <c r="E213">
        <v>0</v>
      </c>
      <c r="F213">
        <v>0.6</v>
      </c>
      <c r="G213">
        <v>0.6</v>
      </c>
    </row>
    <row r="214" spans="1:8" x14ac:dyDescent="0.25">
      <c r="E214">
        <v>0</v>
      </c>
      <c r="F214">
        <v>0.6</v>
      </c>
      <c r="G214">
        <v>0.6</v>
      </c>
    </row>
    <row r="215" spans="1:8" x14ac:dyDescent="0.25">
      <c r="E215">
        <v>0</v>
      </c>
      <c r="F215">
        <v>0.6</v>
      </c>
      <c r="G215">
        <v>0.6</v>
      </c>
    </row>
    <row r="216" spans="1:8" x14ac:dyDescent="0.25">
      <c r="E216">
        <v>0</v>
      </c>
      <c r="F216">
        <v>0.6</v>
      </c>
      <c r="G216">
        <v>0.6</v>
      </c>
    </row>
    <row r="217" spans="1:8" x14ac:dyDescent="0.25">
      <c r="E217">
        <v>0</v>
      </c>
      <c r="F217">
        <v>0.6</v>
      </c>
      <c r="G217">
        <v>0.6</v>
      </c>
    </row>
    <row r="218" spans="1:8" x14ac:dyDescent="0.25">
      <c r="E218">
        <v>0</v>
      </c>
      <c r="F218">
        <v>0.6</v>
      </c>
      <c r="G218">
        <v>0.6</v>
      </c>
      <c r="H218">
        <v>12</v>
      </c>
    </row>
    <row r="220" spans="1:8" x14ac:dyDescent="0.25">
      <c r="A220">
        <v>64</v>
      </c>
      <c r="B220">
        <v>64</v>
      </c>
      <c r="C220">
        <v>37</v>
      </c>
      <c r="D220">
        <v>37</v>
      </c>
      <c r="E220">
        <v>37</v>
      </c>
      <c r="F220">
        <v>0</v>
      </c>
      <c r="G220">
        <v>0</v>
      </c>
      <c r="H220">
        <v>0</v>
      </c>
    </row>
    <row r="222" spans="1:8" x14ac:dyDescent="0.25">
      <c r="A222">
        <v>65</v>
      </c>
      <c r="B222">
        <v>65</v>
      </c>
      <c r="C222">
        <v>33</v>
      </c>
      <c r="D222">
        <v>33</v>
      </c>
      <c r="E222">
        <v>33</v>
      </c>
      <c r="F222">
        <v>0</v>
      </c>
      <c r="G222">
        <v>0</v>
      </c>
      <c r="H222">
        <v>0</v>
      </c>
    </row>
    <row r="224" spans="1:8" x14ac:dyDescent="0.25">
      <c r="A224">
        <v>66</v>
      </c>
      <c r="B224">
        <v>69</v>
      </c>
      <c r="C224">
        <v>11</v>
      </c>
      <c r="D224">
        <v>2.75</v>
      </c>
      <c r="E224">
        <v>3</v>
      </c>
      <c r="F224">
        <v>0.25</v>
      </c>
      <c r="G224">
        <v>0.25</v>
      </c>
    </row>
    <row r="225" spans="1:8" x14ac:dyDescent="0.25">
      <c r="E225">
        <v>3</v>
      </c>
      <c r="F225">
        <v>0.25</v>
      </c>
      <c r="G225">
        <v>0.25</v>
      </c>
    </row>
    <row r="226" spans="1:8" x14ac:dyDescent="0.25">
      <c r="E226">
        <v>3</v>
      </c>
      <c r="F226">
        <v>0.25</v>
      </c>
      <c r="G226">
        <v>0.25</v>
      </c>
    </row>
    <row r="227" spans="1:8" x14ac:dyDescent="0.25">
      <c r="E227">
        <v>2</v>
      </c>
      <c r="F227">
        <v>0.75</v>
      </c>
      <c r="G227">
        <v>0.75</v>
      </c>
      <c r="H227">
        <v>1.5</v>
      </c>
    </row>
    <row r="229" spans="1:8" x14ac:dyDescent="0.25">
      <c r="A229">
        <v>70</v>
      </c>
      <c r="B229">
        <v>85</v>
      </c>
      <c r="C229">
        <v>230</v>
      </c>
      <c r="D229">
        <v>14.38</v>
      </c>
      <c r="E229">
        <v>31</v>
      </c>
      <c r="F229">
        <v>16.62</v>
      </c>
      <c r="G229">
        <v>16.62</v>
      </c>
    </row>
    <row r="230" spans="1:8" x14ac:dyDescent="0.25">
      <c r="E230">
        <v>27</v>
      </c>
      <c r="F230">
        <v>12.62</v>
      </c>
      <c r="G230">
        <v>12.62</v>
      </c>
    </row>
    <row r="231" spans="1:8" x14ac:dyDescent="0.25">
      <c r="E231">
        <v>3</v>
      </c>
      <c r="F231">
        <v>11.38</v>
      </c>
      <c r="G231">
        <v>11.38</v>
      </c>
    </row>
    <row r="232" spans="1:8" x14ac:dyDescent="0.25">
      <c r="E232">
        <v>3</v>
      </c>
      <c r="F232">
        <v>11.38</v>
      </c>
      <c r="G232">
        <v>11.38</v>
      </c>
    </row>
    <row r="233" spans="1:8" x14ac:dyDescent="0.25">
      <c r="E233">
        <v>3</v>
      </c>
      <c r="F233">
        <v>11.38</v>
      </c>
      <c r="G233">
        <v>11.38</v>
      </c>
    </row>
    <row r="234" spans="1:8" x14ac:dyDescent="0.25">
      <c r="E234">
        <v>4</v>
      </c>
      <c r="F234">
        <v>10.38</v>
      </c>
      <c r="G234">
        <v>10.38</v>
      </c>
    </row>
    <row r="235" spans="1:8" x14ac:dyDescent="0.25">
      <c r="E235">
        <v>3</v>
      </c>
      <c r="F235">
        <v>11.38</v>
      </c>
      <c r="G235">
        <v>11.38</v>
      </c>
    </row>
    <row r="236" spans="1:8" x14ac:dyDescent="0.25">
      <c r="E236">
        <v>53</v>
      </c>
      <c r="F236">
        <v>38.619999999999997</v>
      </c>
      <c r="G236">
        <v>38.619999999999997</v>
      </c>
    </row>
    <row r="237" spans="1:8" x14ac:dyDescent="0.25">
      <c r="E237">
        <v>30</v>
      </c>
      <c r="F237">
        <v>15.62</v>
      </c>
      <c r="G237">
        <v>15.62</v>
      </c>
    </row>
    <row r="238" spans="1:8" x14ac:dyDescent="0.25">
      <c r="E238">
        <v>1</v>
      </c>
      <c r="F238">
        <v>13.38</v>
      </c>
      <c r="G238">
        <v>13.38</v>
      </c>
    </row>
    <row r="239" spans="1:8" x14ac:dyDescent="0.25">
      <c r="E239">
        <v>12</v>
      </c>
      <c r="F239">
        <v>2.38</v>
      </c>
      <c r="G239">
        <v>2.38</v>
      </c>
    </row>
    <row r="240" spans="1:8" x14ac:dyDescent="0.25">
      <c r="E240">
        <v>9</v>
      </c>
      <c r="F240">
        <v>5.38</v>
      </c>
      <c r="G240">
        <v>5.38</v>
      </c>
    </row>
    <row r="241" spans="1:8" x14ac:dyDescent="0.25">
      <c r="E241">
        <v>24</v>
      </c>
      <c r="F241">
        <v>9.6199999999999992</v>
      </c>
      <c r="G241">
        <v>9.6199999999999992</v>
      </c>
    </row>
    <row r="242" spans="1:8" x14ac:dyDescent="0.25">
      <c r="E242">
        <v>0</v>
      </c>
      <c r="F242">
        <v>14.38</v>
      </c>
      <c r="G242">
        <v>14.38</v>
      </c>
    </row>
    <row r="243" spans="1:8" x14ac:dyDescent="0.25">
      <c r="E243">
        <v>24</v>
      </c>
      <c r="F243">
        <v>9.6199999999999992</v>
      </c>
      <c r="G243">
        <v>9.6199999999999992</v>
      </c>
    </row>
    <row r="244" spans="1:8" x14ac:dyDescent="0.25">
      <c r="E244">
        <v>3</v>
      </c>
      <c r="F244">
        <v>11.38</v>
      </c>
      <c r="G244">
        <v>11.38</v>
      </c>
      <c r="H244">
        <v>205.5</v>
      </c>
    </row>
    <row r="246" spans="1:8" x14ac:dyDescent="0.25">
      <c r="A246">
        <v>86</v>
      </c>
      <c r="B246">
        <v>97</v>
      </c>
      <c r="C246">
        <v>135</v>
      </c>
      <c r="D246">
        <v>11.25</v>
      </c>
      <c r="E246">
        <v>1</v>
      </c>
      <c r="F246">
        <v>10.25</v>
      </c>
      <c r="G246">
        <v>10.25</v>
      </c>
    </row>
    <row r="247" spans="1:8" x14ac:dyDescent="0.25">
      <c r="E247">
        <v>2</v>
      </c>
      <c r="F247">
        <v>9.25</v>
      </c>
      <c r="G247">
        <v>9.25</v>
      </c>
    </row>
    <row r="248" spans="1:8" x14ac:dyDescent="0.25">
      <c r="E248">
        <v>18</v>
      </c>
      <c r="F248">
        <v>6.75</v>
      </c>
      <c r="G248">
        <v>6.75</v>
      </c>
    </row>
    <row r="249" spans="1:8" x14ac:dyDescent="0.25">
      <c r="E249">
        <v>2</v>
      </c>
      <c r="F249">
        <v>9.25</v>
      </c>
      <c r="G249">
        <v>9.25</v>
      </c>
    </row>
    <row r="250" spans="1:8" x14ac:dyDescent="0.25">
      <c r="E250">
        <v>1</v>
      </c>
      <c r="F250">
        <v>10.25</v>
      </c>
      <c r="G250">
        <v>10.25</v>
      </c>
    </row>
    <row r="251" spans="1:8" x14ac:dyDescent="0.25">
      <c r="E251">
        <v>0</v>
      </c>
      <c r="F251">
        <v>11.25</v>
      </c>
      <c r="G251">
        <v>11.25</v>
      </c>
    </row>
    <row r="252" spans="1:8" x14ac:dyDescent="0.25">
      <c r="E252">
        <v>2</v>
      </c>
      <c r="F252">
        <v>9.25</v>
      </c>
      <c r="G252">
        <v>9.25</v>
      </c>
    </row>
    <row r="253" spans="1:8" x14ac:dyDescent="0.25">
      <c r="E253">
        <v>4</v>
      </c>
      <c r="F253">
        <v>7.25</v>
      </c>
      <c r="G253">
        <v>7.25</v>
      </c>
    </row>
    <row r="254" spans="1:8" x14ac:dyDescent="0.25">
      <c r="E254">
        <v>4</v>
      </c>
      <c r="F254">
        <v>7.25</v>
      </c>
      <c r="G254">
        <v>7.25</v>
      </c>
    </row>
    <row r="255" spans="1:8" x14ac:dyDescent="0.25">
      <c r="E255">
        <v>48</v>
      </c>
      <c r="F255">
        <v>36.75</v>
      </c>
      <c r="G255">
        <v>36.75</v>
      </c>
    </row>
    <row r="256" spans="1:8" x14ac:dyDescent="0.25">
      <c r="E256">
        <v>50</v>
      </c>
      <c r="F256">
        <v>38.75</v>
      </c>
      <c r="G256">
        <v>38.75</v>
      </c>
    </row>
    <row r="257" spans="1:8" x14ac:dyDescent="0.25">
      <c r="E257">
        <v>3</v>
      </c>
      <c r="F257">
        <v>8.25</v>
      </c>
      <c r="G257">
        <v>8.25</v>
      </c>
      <c r="H257">
        <v>164.5</v>
      </c>
    </row>
    <row r="259" spans="1:8" x14ac:dyDescent="0.25">
      <c r="A259">
        <v>98</v>
      </c>
      <c r="B259">
        <v>132</v>
      </c>
      <c r="C259">
        <v>302</v>
      </c>
      <c r="D259">
        <v>8.6300000000000008</v>
      </c>
      <c r="E259">
        <v>12</v>
      </c>
      <c r="F259">
        <v>3.37</v>
      </c>
      <c r="G259">
        <v>3.37</v>
      </c>
    </row>
    <row r="260" spans="1:8" x14ac:dyDescent="0.25">
      <c r="E260">
        <v>1</v>
      </c>
      <c r="F260">
        <v>7.63</v>
      </c>
      <c r="G260">
        <v>7.63</v>
      </c>
    </row>
    <row r="261" spans="1:8" x14ac:dyDescent="0.25">
      <c r="E261">
        <v>5</v>
      </c>
      <c r="F261">
        <v>3.63</v>
      </c>
      <c r="G261">
        <v>3.63</v>
      </c>
    </row>
    <row r="262" spans="1:8" x14ac:dyDescent="0.25">
      <c r="E262">
        <v>1</v>
      </c>
      <c r="F262">
        <v>7.63</v>
      </c>
      <c r="G262">
        <v>7.63</v>
      </c>
    </row>
    <row r="263" spans="1:8" x14ac:dyDescent="0.25">
      <c r="E263">
        <v>16</v>
      </c>
      <c r="F263">
        <v>7.37</v>
      </c>
      <c r="G263">
        <v>7.37</v>
      </c>
    </row>
    <row r="264" spans="1:8" x14ac:dyDescent="0.25">
      <c r="E264">
        <v>14</v>
      </c>
      <c r="F264">
        <v>5.37</v>
      </c>
      <c r="G264">
        <v>5.37</v>
      </c>
    </row>
    <row r="265" spans="1:8" x14ac:dyDescent="0.25">
      <c r="E265">
        <v>16</v>
      </c>
      <c r="F265">
        <v>7.37</v>
      </c>
      <c r="G265">
        <v>7.37</v>
      </c>
    </row>
    <row r="266" spans="1:8" x14ac:dyDescent="0.25">
      <c r="E266">
        <v>7</v>
      </c>
      <c r="F266">
        <v>1.63</v>
      </c>
      <c r="G266">
        <v>1.63</v>
      </c>
    </row>
    <row r="267" spans="1:8" x14ac:dyDescent="0.25">
      <c r="E267">
        <v>1</v>
      </c>
      <c r="F267">
        <v>7.63</v>
      </c>
      <c r="G267">
        <v>7.63</v>
      </c>
    </row>
    <row r="268" spans="1:8" x14ac:dyDescent="0.25">
      <c r="E268">
        <v>8</v>
      </c>
      <c r="F268">
        <v>0.63</v>
      </c>
      <c r="G268">
        <v>0.63</v>
      </c>
    </row>
    <row r="269" spans="1:8" x14ac:dyDescent="0.25">
      <c r="E269">
        <v>5</v>
      </c>
      <c r="F269">
        <v>3.63</v>
      </c>
      <c r="G269">
        <v>3.63</v>
      </c>
    </row>
    <row r="270" spans="1:8" x14ac:dyDescent="0.25">
      <c r="E270">
        <v>17</v>
      </c>
      <c r="F270">
        <v>8.3699999999999992</v>
      </c>
      <c r="G270">
        <v>8.3699999999999992</v>
      </c>
    </row>
    <row r="271" spans="1:8" x14ac:dyDescent="0.25">
      <c r="E271">
        <v>3</v>
      </c>
      <c r="F271">
        <v>5.63</v>
      </c>
      <c r="G271">
        <v>5.63</v>
      </c>
    </row>
    <row r="272" spans="1:8" x14ac:dyDescent="0.25">
      <c r="E272">
        <v>2</v>
      </c>
      <c r="F272">
        <v>6.63</v>
      </c>
      <c r="G272">
        <v>6.63</v>
      </c>
    </row>
    <row r="273" spans="5:7" x14ac:dyDescent="0.25">
      <c r="E273">
        <v>2</v>
      </c>
      <c r="F273">
        <v>6.63</v>
      </c>
      <c r="G273">
        <v>6.63</v>
      </c>
    </row>
    <row r="274" spans="5:7" x14ac:dyDescent="0.25">
      <c r="E274">
        <v>2</v>
      </c>
      <c r="F274">
        <v>6.63</v>
      </c>
      <c r="G274">
        <v>6.63</v>
      </c>
    </row>
    <row r="275" spans="5:7" x14ac:dyDescent="0.25">
      <c r="E275">
        <v>21</v>
      </c>
      <c r="F275">
        <v>12.37</v>
      </c>
      <c r="G275">
        <v>12.37</v>
      </c>
    </row>
    <row r="276" spans="5:7" x14ac:dyDescent="0.25">
      <c r="E276">
        <v>1</v>
      </c>
      <c r="F276">
        <v>7.63</v>
      </c>
      <c r="G276">
        <v>7.63</v>
      </c>
    </row>
    <row r="277" spans="5:7" x14ac:dyDescent="0.25">
      <c r="E277">
        <v>8</v>
      </c>
      <c r="F277">
        <v>0.63</v>
      </c>
      <c r="G277">
        <v>0.63</v>
      </c>
    </row>
    <row r="278" spans="5:7" x14ac:dyDescent="0.25">
      <c r="E278">
        <v>1</v>
      </c>
      <c r="F278">
        <v>7.63</v>
      </c>
      <c r="G278">
        <v>7.63</v>
      </c>
    </row>
    <row r="279" spans="5:7" x14ac:dyDescent="0.25">
      <c r="E279">
        <v>18</v>
      </c>
      <c r="F279">
        <v>9.3699999999999992</v>
      </c>
      <c r="G279">
        <v>9.3699999999999992</v>
      </c>
    </row>
    <row r="280" spans="5:7" x14ac:dyDescent="0.25">
      <c r="E280">
        <v>16</v>
      </c>
      <c r="F280">
        <v>7.37</v>
      </c>
      <c r="G280">
        <v>7.37</v>
      </c>
    </row>
    <row r="281" spans="5:7" x14ac:dyDescent="0.25">
      <c r="E281">
        <v>16</v>
      </c>
      <c r="F281">
        <v>7.37</v>
      </c>
      <c r="G281">
        <v>7.37</v>
      </c>
    </row>
    <row r="282" spans="5:7" x14ac:dyDescent="0.25">
      <c r="E282">
        <v>15</v>
      </c>
      <c r="F282">
        <v>6.37</v>
      </c>
      <c r="G282">
        <v>6.37</v>
      </c>
    </row>
    <row r="283" spans="5:7" x14ac:dyDescent="0.25">
      <c r="E283">
        <v>7</v>
      </c>
      <c r="F283">
        <v>1.63</v>
      </c>
      <c r="G283">
        <v>1.63</v>
      </c>
    </row>
    <row r="284" spans="5:7" x14ac:dyDescent="0.25">
      <c r="E284">
        <v>2</v>
      </c>
      <c r="F284">
        <v>6.63</v>
      </c>
      <c r="G284">
        <v>6.63</v>
      </c>
    </row>
    <row r="285" spans="5:7" x14ac:dyDescent="0.25">
      <c r="E285">
        <v>17</v>
      </c>
      <c r="F285">
        <v>8.3699999999999992</v>
      </c>
      <c r="G285">
        <v>8.3699999999999992</v>
      </c>
    </row>
    <row r="286" spans="5:7" x14ac:dyDescent="0.25">
      <c r="E286">
        <v>21</v>
      </c>
      <c r="F286">
        <v>12.37</v>
      </c>
      <c r="G286">
        <v>12.37</v>
      </c>
    </row>
    <row r="287" spans="5:7" x14ac:dyDescent="0.25">
      <c r="E287">
        <v>23</v>
      </c>
      <c r="F287">
        <v>14.37</v>
      </c>
      <c r="G287">
        <v>14.37</v>
      </c>
    </row>
    <row r="288" spans="5:7" x14ac:dyDescent="0.25">
      <c r="E288">
        <v>8</v>
      </c>
      <c r="F288">
        <v>0.63</v>
      </c>
      <c r="G288">
        <v>0.63</v>
      </c>
    </row>
    <row r="289" spans="1:9" x14ac:dyDescent="0.25">
      <c r="E289">
        <v>2</v>
      </c>
      <c r="F289">
        <v>6.63</v>
      </c>
      <c r="G289">
        <v>6.63</v>
      </c>
    </row>
    <row r="290" spans="1:9" x14ac:dyDescent="0.25">
      <c r="E290">
        <v>2</v>
      </c>
      <c r="F290">
        <v>6.63</v>
      </c>
      <c r="G290">
        <v>6.63</v>
      </c>
    </row>
    <row r="291" spans="1:9" x14ac:dyDescent="0.25">
      <c r="E291">
        <v>1</v>
      </c>
      <c r="F291">
        <v>7.63</v>
      </c>
      <c r="G291">
        <v>7.63</v>
      </c>
    </row>
    <row r="292" spans="1:9" x14ac:dyDescent="0.25">
      <c r="E292">
        <v>9</v>
      </c>
      <c r="F292">
        <v>0.37</v>
      </c>
      <c r="G292">
        <v>0.37</v>
      </c>
    </row>
    <row r="293" spans="1:9" x14ac:dyDescent="0.25">
      <c r="E293">
        <v>2</v>
      </c>
      <c r="F293">
        <v>6.63</v>
      </c>
      <c r="G293">
        <v>6.63</v>
      </c>
      <c r="H293">
        <v>220.4</v>
      </c>
    </row>
    <row r="295" spans="1:9" x14ac:dyDescent="0.25">
      <c r="D295">
        <v>880.23333406448296</v>
      </c>
    </row>
    <row r="297" spans="1:9" x14ac:dyDescent="0.25">
      <c r="A297" s="4" t="s">
        <v>216</v>
      </c>
      <c r="B297" s="4" t="s">
        <v>217</v>
      </c>
      <c r="C297" s="4"/>
      <c r="D297" s="4"/>
      <c r="E297" s="4"/>
      <c r="F297" s="4"/>
      <c r="G297" s="4"/>
      <c r="H297" s="4"/>
      <c r="I297" s="4"/>
    </row>
    <row r="298" spans="1:9" x14ac:dyDescent="0.25">
      <c r="A298" s="4" t="s">
        <v>218</v>
      </c>
      <c r="B298" s="4" t="s">
        <v>229</v>
      </c>
      <c r="C298" s="4"/>
      <c r="D298" s="4"/>
      <c r="E298" s="4"/>
      <c r="F298" s="4"/>
      <c r="G298" s="4"/>
      <c r="H298" s="4"/>
      <c r="I298" s="4"/>
    </row>
    <row r="299" spans="1:9" x14ac:dyDescent="0.25">
      <c r="A299" t="s">
        <v>220</v>
      </c>
      <c r="B299" t="s">
        <v>221</v>
      </c>
      <c r="C299" t="s">
        <v>222</v>
      </c>
      <c r="D299" t="s">
        <v>223</v>
      </c>
      <c r="E299" t="s">
        <v>224</v>
      </c>
      <c r="F299" t="s">
        <v>225</v>
      </c>
      <c r="G299" t="s">
        <v>226</v>
      </c>
      <c r="H299" t="s">
        <v>227</v>
      </c>
    </row>
    <row r="300" spans="1:9" x14ac:dyDescent="0.25">
      <c r="A300">
        <v>0</v>
      </c>
      <c r="B300">
        <v>42</v>
      </c>
      <c r="C300">
        <v>187</v>
      </c>
      <c r="D300">
        <v>4.3499999999999996</v>
      </c>
      <c r="E300">
        <v>2</v>
      </c>
      <c r="F300">
        <v>2.35</v>
      </c>
      <c r="G300">
        <v>2.35</v>
      </c>
    </row>
    <row r="301" spans="1:9" x14ac:dyDescent="0.25">
      <c r="E301">
        <v>2</v>
      </c>
      <c r="F301">
        <v>2.35</v>
      </c>
      <c r="G301">
        <v>2.35</v>
      </c>
    </row>
    <row r="302" spans="1:9" x14ac:dyDescent="0.25">
      <c r="E302">
        <v>28</v>
      </c>
      <c r="F302">
        <v>23.65</v>
      </c>
      <c r="G302">
        <v>23.65</v>
      </c>
    </row>
    <row r="303" spans="1:9" x14ac:dyDescent="0.25">
      <c r="E303">
        <v>1</v>
      </c>
      <c r="F303">
        <v>3.35</v>
      </c>
      <c r="G303">
        <v>3.35</v>
      </c>
    </row>
    <row r="304" spans="1:9" x14ac:dyDescent="0.25">
      <c r="E304">
        <v>0</v>
      </c>
      <c r="F304">
        <v>4.3499999999999996</v>
      </c>
      <c r="G304">
        <v>4.3499999999999996</v>
      </c>
    </row>
    <row r="305" spans="5:7" x14ac:dyDescent="0.25">
      <c r="E305">
        <v>0</v>
      </c>
      <c r="F305">
        <v>4.3499999999999996</v>
      </c>
      <c r="G305">
        <v>4.3499999999999996</v>
      </c>
    </row>
    <row r="306" spans="5:7" x14ac:dyDescent="0.25">
      <c r="E306">
        <v>1</v>
      </c>
      <c r="F306">
        <v>3.35</v>
      </c>
      <c r="G306">
        <v>3.35</v>
      </c>
    </row>
    <row r="307" spans="5:7" x14ac:dyDescent="0.25">
      <c r="E307">
        <v>0</v>
      </c>
      <c r="F307">
        <v>4.3499999999999996</v>
      </c>
      <c r="G307">
        <v>4.3499999999999996</v>
      </c>
    </row>
    <row r="308" spans="5:7" x14ac:dyDescent="0.25">
      <c r="E308">
        <v>2</v>
      </c>
      <c r="F308">
        <v>2.35</v>
      </c>
      <c r="G308">
        <v>2.35</v>
      </c>
    </row>
    <row r="309" spans="5:7" x14ac:dyDescent="0.25">
      <c r="E309">
        <v>1</v>
      </c>
      <c r="F309">
        <v>3.35</v>
      </c>
      <c r="G309">
        <v>3.35</v>
      </c>
    </row>
    <row r="310" spans="5:7" x14ac:dyDescent="0.25">
      <c r="E310">
        <v>1</v>
      </c>
      <c r="F310">
        <v>3.35</v>
      </c>
      <c r="G310">
        <v>3.35</v>
      </c>
    </row>
    <row r="311" spans="5:7" x14ac:dyDescent="0.25">
      <c r="E311">
        <v>1</v>
      </c>
      <c r="F311">
        <v>3.35</v>
      </c>
      <c r="G311">
        <v>3.35</v>
      </c>
    </row>
    <row r="312" spans="5:7" x14ac:dyDescent="0.25">
      <c r="E312">
        <v>2</v>
      </c>
      <c r="F312">
        <v>2.35</v>
      </c>
      <c r="G312">
        <v>2.35</v>
      </c>
    </row>
    <row r="313" spans="5:7" x14ac:dyDescent="0.25">
      <c r="E313">
        <v>0</v>
      </c>
      <c r="F313">
        <v>4.3499999999999996</v>
      </c>
      <c r="G313">
        <v>4.3499999999999996</v>
      </c>
    </row>
    <row r="314" spans="5:7" x14ac:dyDescent="0.25">
      <c r="E314">
        <v>3</v>
      </c>
      <c r="F314">
        <v>1.35</v>
      </c>
      <c r="G314">
        <v>1.35</v>
      </c>
    </row>
    <row r="315" spans="5:7" x14ac:dyDescent="0.25">
      <c r="E315">
        <v>2</v>
      </c>
      <c r="F315">
        <v>2.35</v>
      </c>
      <c r="G315">
        <v>2.35</v>
      </c>
    </row>
    <row r="316" spans="5:7" x14ac:dyDescent="0.25">
      <c r="E316">
        <v>2</v>
      </c>
      <c r="F316">
        <v>2.35</v>
      </c>
      <c r="G316">
        <v>2.35</v>
      </c>
    </row>
    <row r="317" spans="5:7" x14ac:dyDescent="0.25">
      <c r="E317">
        <v>1</v>
      </c>
      <c r="F317">
        <v>3.35</v>
      </c>
      <c r="G317">
        <v>3.35</v>
      </c>
    </row>
    <row r="318" spans="5:7" x14ac:dyDescent="0.25">
      <c r="E318">
        <v>0</v>
      </c>
      <c r="F318">
        <v>4.3499999999999996</v>
      </c>
      <c r="G318">
        <v>4.3499999999999996</v>
      </c>
    </row>
    <row r="319" spans="5:7" x14ac:dyDescent="0.25">
      <c r="E319">
        <v>0</v>
      </c>
      <c r="F319">
        <v>4.3499999999999996</v>
      </c>
      <c r="G319">
        <v>4.3499999999999996</v>
      </c>
    </row>
    <row r="320" spans="5:7" x14ac:dyDescent="0.25">
      <c r="E320">
        <v>1</v>
      </c>
      <c r="F320">
        <v>3.35</v>
      </c>
      <c r="G320">
        <v>3.35</v>
      </c>
    </row>
    <row r="321" spans="5:7" x14ac:dyDescent="0.25">
      <c r="E321">
        <v>1</v>
      </c>
      <c r="F321">
        <v>3.35</v>
      </c>
      <c r="G321">
        <v>3.35</v>
      </c>
    </row>
    <row r="322" spans="5:7" x14ac:dyDescent="0.25">
      <c r="E322">
        <v>1</v>
      </c>
      <c r="F322">
        <v>3.35</v>
      </c>
      <c r="G322">
        <v>3.35</v>
      </c>
    </row>
    <row r="323" spans="5:7" x14ac:dyDescent="0.25">
      <c r="E323">
        <v>101</v>
      </c>
      <c r="F323">
        <v>96.65</v>
      </c>
      <c r="G323">
        <v>96.65</v>
      </c>
    </row>
    <row r="324" spans="5:7" x14ac:dyDescent="0.25">
      <c r="E324">
        <v>0</v>
      </c>
      <c r="F324">
        <v>4.3499999999999996</v>
      </c>
      <c r="G324">
        <v>4.3499999999999996</v>
      </c>
    </row>
    <row r="325" spans="5:7" x14ac:dyDescent="0.25">
      <c r="E325">
        <v>0</v>
      </c>
      <c r="F325">
        <v>4.3499999999999996</v>
      </c>
      <c r="G325">
        <v>4.3499999999999996</v>
      </c>
    </row>
    <row r="326" spans="5:7" x14ac:dyDescent="0.25">
      <c r="E326">
        <v>0</v>
      </c>
      <c r="F326">
        <v>4.3499999999999996</v>
      </c>
      <c r="G326">
        <v>4.3499999999999996</v>
      </c>
    </row>
    <row r="327" spans="5:7" x14ac:dyDescent="0.25">
      <c r="E327">
        <v>3</v>
      </c>
      <c r="F327">
        <v>1.35</v>
      </c>
      <c r="G327">
        <v>1.35</v>
      </c>
    </row>
    <row r="328" spans="5:7" x14ac:dyDescent="0.25">
      <c r="E328">
        <v>0</v>
      </c>
      <c r="F328">
        <v>4.3499999999999996</v>
      </c>
      <c r="G328">
        <v>4.3499999999999996</v>
      </c>
    </row>
    <row r="329" spans="5:7" x14ac:dyDescent="0.25">
      <c r="E329">
        <v>1</v>
      </c>
      <c r="F329">
        <v>3.35</v>
      </c>
      <c r="G329">
        <v>3.35</v>
      </c>
    </row>
    <row r="330" spans="5:7" x14ac:dyDescent="0.25">
      <c r="E330">
        <v>2</v>
      </c>
      <c r="F330">
        <v>2.35</v>
      </c>
      <c r="G330">
        <v>2.35</v>
      </c>
    </row>
    <row r="331" spans="5:7" x14ac:dyDescent="0.25">
      <c r="E331">
        <v>2</v>
      </c>
      <c r="F331">
        <v>2.35</v>
      </c>
      <c r="G331">
        <v>2.35</v>
      </c>
    </row>
    <row r="332" spans="5:7" x14ac:dyDescent="0.25">
      <c r="E332">
        <v>11</v>
      </c>
      <c r="F332">
        <v>6.65</v>
      </c>
      <c r="G332">
        <v>6.65</v>
      </c>
    </row>
    <row r="333" spans="5:7" x14ac:dyDescent="0.25">
      <c r="E333">
        <v>3</v>
      </c>
      <c r="F333">
        <v>1.35</v>
      </c>
      <c r="G333">
        <v>1.35</v>
      </c>
    </row>
    <row r="334" spans="5:7" x14ac:dyDescent="0.25">
      <c r="E334">
        <v>0</v>
      </c>
      <c r="F334">
        <v>4.3499999999999996</v>
      </c>
      <c r="G334">
        <v>4.3499999999999996</v>
      </c>
    </row>
    <row r="335" spans="5:7" x14ac:dyDescent="0.25">
      <c r="E335">
        <v>1</v>
      </c>
      <c r="F335">
        <v>3.35</v>
      </c>
      <c r="G335">
        <v>3.35</v>
      </c>
    </row>
    <row r="336" spans="5:7" x14ac:dyDescent="0.25">
      <c r="E336">
        <v>1</v>
      </c>
      <c r="F336">
        <v>3.35</v>
      </c>
      <c r="G336">
        <v>3.35</v>
      </c>
    </row>
    <row r="337" spans="1:8" x14ac:dyDescent="0.25">
      <c r="E337">
        <v>2</v>
      </c>
      <c r="F337">
        <v>2.35</v>
      </c>
      <c r="G337">
        <v>2.35</v>
      </c>
    </row>
    <row r="338" spans="1:8" x14ac:dyDescent="0.25">
      <c r="E338">
        <v>3</v>
      </c>
      <c r="F338">
        <v>1.35</v>
      </c>
      <c r="G338">
        <v>1.35</v>
      </c>
    </row>
    <row r="339" spans="1:8" x14ac:dyDescent="0.25">
      <c r="E339">
        <v>1</v>
      </c>
      <c r="F339">
        <v>3.35</v>
      </c>
      <c r="G339">
        <v>3.35</v>
      </c>
    </row>
    <row r="340" spans="1:8" x14ac:dyDescent="0.25">
      <c r="E340">
        <v>2</v>
      </c>
      <c r="F340">
        <v>2.35</v>
      </c>
      <c r="G340">
        <v>2.35</v>
      </c>
    </row>
    <row r="341" spans="1:8" x14ac:dyDescent="0.25">
      <c r="E341">
        <v>1</v>
      </c>
      <c r="F341">
        <v>3.35</v>
      </c>
      <c r="G341">
        <v>3.35</v>
      </c>
    </row>
    <row r="342" spans="1:8" x14ac:dyDescent="0.25">
      <c r="E342">
        <v>1</v>
      </c>
      <c r="F342">
        <v>3.35</v>
      </c>
      <c r="G342">
        <v>3.35</v>
      </c>
      <c r="H342">
        <v>253.91</v>
      </c>
    </row>
    <row r="344" spans="1:8" x14ac:dyDescent="0.25">
      <c r="A344">
        <v>43</v>
      </c>
      <c r="B344">
        <v>48</v>
      </c>
      <c r="C344">
        <v>22</v>
      </c>
      <c r="D344">
        <v>3.67</v>
      </c>
      <c r="E344">
        <v>6</v>
      </c>
      <c r="F344">
        <v>2.33</v>
      </c>
      <c r="G344">
        <v>2.33</v>
      </c>
    </row>
    <row r="345" spans="1:8" x14ac:dyDescent="0.25">
      <c r="E345">
        <v>2</v>
      </c>
      <c r="F345">
        <v>1.67</v>
      </c>
      <c r="G345">
        <v>1.67</v>
      </c>
    </row>
    <row r="346" spans="1:8" x14ac:dyDescent="0.25">
      <c r="E346">
        <v>0</v>
      </c>
      <c r="F346">
        <v>3.67</v>
      </c>
      <c r="G346">
        <v>3.67</v>
      </c>
    </row>
    <row r="347" spans="1:8" x14ac:dyDescent="0.25">
      <c r="E347">
        <v>1</v>
      </c>
      <c r="F347">
        <v>2.67</v>
      </c>
      <c r="G347">
        <v>2.67</v>
      </c>
    </row>
    <row r="348" spans="1:8" x14ac:dyDescent="0.25">
      <c r="E348">
        <v>1</v>
      </c>
      <c r="F348">
        <v>2.67</v>
      </c>
      <c r="G348">
        <v>2.67</v>
      </c>
    </row>
    <row r="349" spans="1:8" x14ac:dyDescent="0.25">
      <c r="E349">
        <v>12</v>
      </c>
      <c r="F349">
        <v>8.33</v>
      </c>
      <c r="G349">
        <v>8.33</v>
      </c>
      <c r="H349">
        <v>21.33</v>
      </c>
    </row>
    <row r="351" spans="1:8" x14ac:dyDescent="0.25">
      <c r="A351">
        <v>49</v>
      </c>
      <c r="B351">
        <v>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3" spans="1:8" x14ac:dyDescent="0.25">
      <c r="A353">
        <v>50</v>
      </c>
      <c r="B353">
        <v>60</v>
      </c>
      <c r="C353">
        <v>9</v>
      </c>
      <c r="D353">
        <v>0.82</v>
      </c>
      <c r="E353">
        <v>0</v>
      </c>
      <c r="F353">
        <v>0.82</v>
      </c>
      <c r="G353">
        <v>0.82</v>
      </c>
    </row>
    <row r="354" spans="1:8" x14ac:dyDescent="0.25">
      <c r="E354">
        <v>1</v>
      </c>
      <c r="F354">
        <v>0.18</v>
      </c>
      <c r="G354">
        <v>0.18</v>
      </c>
    </row>
    <row r="355" spans="1:8" x14ac:dyDescent="0.25">
      <c r="E355">
        <v>2</v>
      </c>
      <c r="F355">
        <v>1.18</v>
      </c>
      <c r="G355">
        <v>1.18</v>
      </c>
    </row>
    <row r="356" spans="1:8" x14ac:dyDescent="0.25">
      <c r="E356">
        <v>0</v>
      </c>
      <c r="F356">
        <v>0.82</v>
      </c>
      <c r="G356">
        <v>0.82</v>
      </c>
    </row>
    <row r="357" spans="1:8" x14ac:dyDescent="0.25">
      <c r="E357">
        <v>2</v>
      </c>
      <c r="F357">
        <v>1.18</v>
      </c>
      <c r="G357">
        <v>1.18</v>
      </c>
    </row>
    <row r="358" spans="1:8" x14ac:dyDescent="0.25">
      <c r="E358">
        <v>3</v>
      </c>
      <c r="F358">
        <v>2.1800000000000002</v>
      </c>
      <c r="G358">
        <v>2.1800000000000002</v>
      </c>
    </row>
    <row r="359" spans="1:8" x14ac:dyDescent="0.25">
      <c r="E359">
        <v>0</v>
      </c>
      <c r="F359">
        <v>0.82</v>
      </c>
      <c r="G359">
        <v>0.82</v>
      </c>
    </row>
    <row r="360" spans="1:8" x14ac:dyDescent="0.25">
      <c r="E360">
        <v>1</v>
      </c>
      <c r="F360">
        <v>0.18</v>
      </c>
      <c r="G360">
        <v>0.18</v>
      </c>
    </row>
    <row r="361" spans="1:8" x14ac:dyDescent="0.25">
      <c r="E361">
        <v>0</v>
      </c>
      <c r="F361">
        <v>0.82</v>
      </c>
      <c r="G361">
        <v>0.82</v>
      </c>
    </row>
    <row r="362" spans="1:8" x14ac:dyDescent="0.25">
      <c r="E362">
        <v>0</v>
      </c>
      <c r="F362">
        <v>0.82</v>
      </c>
      <c r="G362">
        <v>0.82</v>
      </c>
    </row>
    <row r="363" spans="1:8" x14ac:dyDescent="0.25">
      <c r="E363">
        <v>0</v>
      </c>
      <c r="F363">
        <v>0.82</v>
      </c>
      <c r="G363">
        <v>0.82</v>
      </c>
      <c r="H363">
        <v>9.82</v>
      </c>
    </row>
    <row r="365" spans="1:8" x14ac:dyDescent="0.25">
      <c r="A365">
        <v>61</v>
      </c>
      <c r="B365">
        <v>63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8" x14ac:dyDescent="0.25">
      <c r="E366">
        <v>0</v>
      </c>
      <c r="F366">
        <v>0</v>
      </c>
      <c r="G366">
        <v>0</v>
      </c>
    </row>
    <row r="367" spans="1:8" x14ac:dyDescent="0.25">
      <c r="E367">
        <v>0</v>
      </c>
      <c r="F367">
        <v>0</v>
      </c>
      <c r="G367">
        <v>0</v>
      </c>
      <c r="H367">
        <v>0</v>
      </c>
    </row>
    <row r="369" spans="1:8" x14ac:dyDescent="0.25">
      <c r="A369">
        <v>64</v>
      </c>
      <c r="B369">
        <v>64</v>
      </c>
      <c r="C369">
        <v>37</v>
      </c>
      <c r="D369">
        <v>37</v>
      </c>
      <c r="E369">
        <v>37</v>
      </c>
      <c r="F369">
        <v>0</v>
      </c>
      <c r="G369">
        <v>0</v>
      </c>
      <c r="H369">
        <v>0</v>
      </c>
    </row>
    <row r="371" spans="1:8" x14ac:dyDescent="0.25">
      <c r="A371">
        <v>65</v>
      </c>
      <c r="B371">
        <v>65</v>
      </c>
      <c r="C371">
        <v>33</v>
      </c>
      <c r="D371">
        <v>33</v>
      </c>
      <c r="E371">
        <v>33</v>
      </c>
      <c r="F371">
        <v>0</v>
      </c>
      <c r="G371">
        <v>0</v>
      </c>
      <c r="H371">
        <v>0</v>
      </c>
    </row>
    <row r="373" spans="1:8" x14ac:dyDescent="0.25">
      <c r="A373">
        <v>66</v>
      </c>
      <c r="B373">
        <v>69</v>
      </c>
      <c r="C373">
        <v>11</v>
      </c>
      <c r="D373">
        <v>2.75</v>
      </c>
      <c r="E373">
        <v>3</v>
      </c>
      <c r="F373">
        <v>0.25</v>
      </c>
      <c r="G373">
        <v>0.25</v>
      </c>
    </row>
    <row r="374" spans="1:8" x14ac:dyDescent="0.25">
      <c r="E374">
        <v>3</v>
      </c>
      <c r="F374">
        <v>0.25</v>
      </c>
      <c r="G374">
        <v>0.25</v>
      </c>
    </row>
    <row r="375" spans="1:8" x14ac:dyDescent="0.25">
      <c r="E375">
        <v>3</v>
      </c>
      <c r="F375">
        <v>0.25</v>
      </c>
      <c r="G375">
        <v>0.25</v>
      </c>
    </row>
    <row r="376" spans="1:8" x14ac:dyDescent="0.25">
      <c r="E376">
        <v>2</v>
      </c>
      <c r="F376">
        <v>0.75</v>
      </c>
      <c r="G376">
        <v>0.75</v>
      </c>
      <c r="H376">
        <v>1.5</v>
      </c>
    </row>
    <row r="378" spans="1:8" x14ac:dyDescent="0.25">
      <c r="A378">
        <v>70</v>
      </c>
      <c r="B378">
        <v>85</v>
      </c>
      <c r="C378">
        <v>230</v>
      </c>
      <c r="D378">
        <v>14.38</v>
      </c>
      <c r="E378">
        <v>31</v>
      </c>
      <c r="F378">
        <v>16.62</v>
      </c>
      <c r="G378">
        <v>16.62</v>
      </c>
    </row>
    <row r="379" spans="1:8" x14ac:dyDescent="0.25">
      <c r="E379">
        <v>27</v>
      </c>
      <c r="F379">
        <v>12.62</v>
      </c>
      <c r="G379">
        <v>12.62</v>
      </c>
    </row>
    <row r="380" spans="1:8" x14ac:dyDescent="0.25">
      <c r="E380">
        <v>3</v>
      </c>
      <c r="F380">
        <v>11.38</v>
      </c>
      <c r="G380">
        <v>11.38</v>
      </c>
    </row>
    <row r="381" spans="1:8" x14ac:dyDescent="0.25">
      <c r="E381">
        <v>3</v>
      </c>
      <c r="F381">
        <v>11.38</v>
      </c>
      <c r="G381">
        <v>11.38</v>
      </c>
    </row>
    <row r="382" spans="1:8" x14ac:dyDescent="0.25">
      <c r="E382">
        <v>3</v>
      </c>
      <c r="F382">
        <v>11.38</v>
      </c>
      <c r="G382">
        <v>11.38</v>
      </c>
    </row>
    <row r="383" spans="1:8" x14ac:dyDescent="0.25">
      <c r="E383">
        <v>4</v>
      </c>
      <c r="F383">
        <v>10.38</v>
      </c>
      <c r="G383">
        <v>10.38</v>
      </c>
    </row>
    <row r="384" spans="1:8" x14ac:dyDescent="0.25">
      <c r="E384">
        <v>3</v>
      </c>
      <c r="F384">
        <v>11.38</v>
      </c>
      <c r="G384">
        <v>11.38</v>
      </c>
    </row>
    <row r="385" spans="1:8" x14ac:dyDescent="0.25">
      <c r="E385">
        <v>53</v>
      </c>
      <c r="F385">
        <v>38.619999999999997</v>
      </c>
      <c r="G385">
        <v>38.619999999999997</v>
      </c>
    </row>
    <row r="386" spans="1:8" x14ac:dyDescent="0.25">
      <c r="E386">
        <v>30</v>
      </c>
      <c r="F386">
        <v>15.62</v>
      </c>
      <c r="G386">
        <v>15.62</v>
      </c>
    </row>
    <row r="387" spans="1:8" x14ac:dyDescent="0.25">
      <c r="E387">
        <v>1</v>
      </c>
      <c r="F387">
        <v>13.38</v>
      </c>
      <c r="G387">
        <v>13.38</v>
      </c>
    </row>
    <row r="388" spans="1:8" x14ac:dyDescent="0.25">
      <c r="E388">
        <v>12</v>
      </c>
      <c r="F388">
        <v>2.38</v>
      </c>
      <c r="G388">
        <v>2.38</v>
      </c>
    </row>
    <row r="389" spans="1:8" x14ac:dyDescent="0.25">
      <c r="E389">
        <v>9</v>
      </c>
      <c r="F389">
        <v>5.38</v>
      </c>
      <c r="G389">
        <v>5.38</v>
      </c>
    </row>
    <row r="390" spans="1:8" x14ac:dyDescent="0.25">
      <c r="E390">
        <v>24</v>
      </c>
      <c r="F390">
        <v>9.6199999999999992</v>
      </c>
      <c r="G390">
        <v>9.6199999999999992</v>
      </c>
    </row>
    <row r="391" spans="1:8" x14ac:dyDescent="0.25">
      <c r="E391">
        <v>0</v>
      </c>
      <c r="F391">
        <v>14.38</v>
      </c>
      <c r="G391">
        <v>14.38</v>
      </c>
    </row>
    <row r="392" spans="1:8" x14ac:dyDescent="0.25">
      <c r="E392">
        <v>24</v>
      </c>
      <c r="F392">
        <v>9.6199999999999992</v>
      </c>
      <c r="G392">
        <v>9.6199999999999992</v>
      </c>
    </row>
    <row r="393" spans="1:8" x14ac:dyDescent="0.25">
      <c r="E393">
        <v>3</v>
      </c>
      <c r="F393">
        <v>11.38</v>
      </c>
      <c r="G393">
        <v>11.38</v>
      </c>
      <c r="H393">
        <v>205.5</v>
      </c>
    </row>
    <row r="395" spans="1:8" x14ac:dyDescent="0.25">
      <c r="A395">
        <v>86</v>
      </c>
      <c r="B395">
        <v>132</v>
      </c>
      <c r="C395">
        <v>437</v>
      </c>
      <c r="D395">
        <v>9.3000000000000007</v>
      </c>
      <c r="E395">
        <v>1</v>
      </c>
      <c r="F395">
        <v>8.3000000000000007</v>
      </c>
      <c r="G395">
        <v>8.3000000000000007</v>
      </c>
    </row>
    <row r="396" spans="1:8" x14ac:dyDescent="0.25">
      <c r="E396">
        <v>2</v>
      </c>
      <c r="F396">
        <v>7.3</v>
      </c>
      <c r="G396">
        <v>7.3</v>
      </c>
    </row>
    <row r="397" spans="1:8" x14ac:dyDescent="0.25">
      <c r="E397">
        <v>18</v>
      </c>
      <c r="F397">
        <v>8.6999999999999993</v>
      </c>
      <c r="G397">
        <v>8.6999999999999993</v>
      </c>
    </row>
    <row r="398" spans="1:8" x14ac:dyDescent="0.25">
      <c r="E398">
        <v>2</v>
      </c>
      <c r="F398">
        <v>7.3</v>
      </c>
      <c r="G398">
        <v>7.3</v>
      </c>
    </row>
    <row r="399" spans="1:8" x14ac:dyDescent="0.25">
      <c r="E399">
        <v>1</v>
      </c>
      <c r="F399">
        <v>8.3000000000000007</v>
      </c>
      <c r="G399">
        <v>8.3000000000000007</v>
      </c>
    </row>
    <row r="400" spans="1:8" x14ac:dyDescent="0.25">
      <c r="E400">
        <v>0</v>
      </c>
      <c r="F400">
        <v>9.3000000000000007</v>
      </c>
      <c r="G400">
        <v>9.3000000000000007</v>
      </c>
    </row>
    <row r="401" spans="5:7" x14ac:dyDescent="0.25">
      <c r="E401">
        <v>2</v>
      </c>
      <c r="F401">
        <v>7.3</v>
      </c>
      <c r="G401">
        <v>7.3</v>
      </c>
    </row>
    <row r="402" spans="5:7" x14ac:dyDescent="0.25">
      <c r="E402">
        <v>4</v>
      </c>
      <c r="F402">
        <v>5.3</v>
      </c>
      <c r="G402">
        <v>5.3</v>
      </c>
    </row>
    <row r="403" spans="5:7" x14ac:dyDescent="0.25">
      <c r="E403">
        <v>4</v>
      </c>
      <c r="F403">
        <v>5.3</v>
      </c>
      <c r="G403">
        <v>5.3</v>
      </c>
    </row>
    <row r="404" spans="5:7" x14ac:dyDescent="0.25">
      <c r="E404">
        <v>48</v>
      </c>
      <c r="F404">
        <v>38.700000000000003</v>
      </c>
      <c r="G404">
        <v>38.700000000000003</v>
      </c>
    </row>
    <row r="405" spans="5:7" x14ac:dyDescent="0.25">
      <c r="E405">
        <v>50</v>
      </c>
      <c r="F405">
        <v>40.700000000000003</v>
      </c>
      <c r="G405">
        <v>40.700000000000003</v>
      </c>
    </row>
    <row r="406" spans="5:7" x14ac:dyDescent="0.25">
      <c r="E406">
        <v>3</v>
      </c>
      <c r="F406">
        <v>6.3</v>
      </c>
      <c r="G406">
        <v>6.3</v>
      </c>
    </row>
    <row r="407" spans="5:7" x14ac:dyDescent="0.25">
      <c r="E407">
        <v>12</v>
      </c>
      <c r="F407">
        <v>2.7</v>
      </c>
      <c r="G407">
        <v>2.7</v>
      </c>
    </row>
    <row r="408" spans="5:7" x14ac:dyDescent="0.25">
      <c r="E408">
        <v>1</v>
      </c>
      <c r="F408">
        <v>8.3000000000000007</v>
      </c>
      <c r="G408">
        <v>8.3000000000000007</v>
      </c>
    </row>
    <row r="409" spans="5:7" x14ac:dyDescent="0.25">
      <c r="E409">
        <v>5</v>
      </c>
      <c r="F409">
        <v>4.3</v>
      </c>
      <c r="G409">
        <v>4.3</v>
      </c>
    </row>
    <row r="410" spans="5:7" x14ac:dyDescent="0.25">
      <c r="E410">
        <v>1</v>
      </c>
      <c r="F410">
        <v>8.3000000000000007</v>
      </c>
      <c r="G410">
        <v>8.3000000000000007</v>
      </c>
    </row>
    <row r="411" spans="5:7" x14ac:dyDescent="0.25">
      <c r="E411">
        <v>16</v>
      </c>
      <c r="F411">
        <v>6.7</v>
      </c>
      <c r="G411">
        <v>6.7</v>
      </c>
    </row>
    <row r="412" spans="5:7" x14ac:dyDescent="0.25">
      <c r="E412">
        <v>14</v>
      </c>
      <c r="F412">
        <v>4.7</v>
      </c>
      <c r="G412">
        <v>4.7</v>
      </c>
    </row>
    <row r="413" spans="5:7" x14ac:dyDescent="0.25">
      <c r="E413">
        <v>16</v>
      </c>
      <c r="F413">
        <v>6.7</v>
      </c>
      <c r="G413">
        <v>6.7</v>
      </c>
    </row>
    <row r="414" spans="5:7" x14ac:dyDescent="0.25">
      <c r="E414">
        <v>7</v>
      </c>
      <c r="F414">
        <v>2.2999999999999998</v>
      </c>
      <c r="G414">
        <v>2.2999999999999998</v>
      </c>
    </row>
    <row r="415" spans="5:7" x14ac:dyDescent="0.25">
      <c r="E415">
        <v>1</v>
      </c>
      <c r="F415">
        <v>8.3000000000000007</v>
      </c>
      <c r="G415">
        <v>8.3000000000000007</v>
      </c>
    </row>
    <row r="416" spans="5:7" x14ac:dyDescent="0.25">
      <c r="E416">
        <v>8</v>
      </c>
      <c r="F416">
        <v>1.3</v>
      </c>
      <c r="G416">
        <v>1.3</v>
      </c>
    </row>
    <row r="417" spans="5:7" x14ac:dyDescent="0.25">
      <c r="E417">
        <v>5</v>
      </c>
      <c r="F417">
        <v>4.3</v>
      </c>
      <c r="G417">
        <v>4.3</v>
      </c>
    </row>
    <row r="418" spans="5:7" x14ac:dyDescent="0.25">
      <c r="E418">
        <v>17</v>
      </c>
      <c r="F418">
        <v>7.7</v>
      </c>
      <c r="G418">
        <v>7.7</v>
      </c>
    </row>
    <row r="419" spans="5:7" x14ac:dyDescent="0.25">
      <c r="E419">
        <v>3</v>
      </c>
      <c r="F419">
        <v>6.3</v>
      </c>
      <c r="G419">
        <v>6.3</v>
      </c>
    </row>
    <row r="420" spans="5:7" x14ac:dyDescent="0.25">
      <c r="E420">
        <v>2</v>
      </c>
      <c r="F420">
        <v>7.3</v>
      </c>
      <c r="G420">
        <v>7.3</v>
      </c>
    </row>
    <row r="421" spans="5:7" x14ac:dyDescent="0.25">
      <c r="E421">
        <v>2</v>
      </c>
      <c r="F421">
        <v>7.3</v>
      </c>
      <c r="G421">
        <v>7.3</v>
      </c>
    </row>
    <row r="422" spans="5:7" x14ac:dyDescent="0.25">
      <c r="E422">
        <v>2</v>
      </c>
      <c r="F422">
        <v>7.3</v>
      </c>
      <c r="G422">
        <v>7.3</v>
      </c>
    </row>
    <row r="423" spans="5:7" x14ac:dyDescent="0.25">
      <c r="E423">
        <v>21</v>
      </c>
      <c r="F423">
        <v>11.7</v>
      </c>
      <c r="G423">
        <v>11.7</v>
      </c>
    </row>
    <row r="424" spans="5:7" x14ac:dyDescent="0.25">
      <c r="E424">
        <v>1</v>
      </c>
      <c r="F424">
        <v>8.3000000000000007</v>
      </c>
      <c r="G424">
        <v>8.3000000000000007</v>
      </c>
    </row>
    <row r="425" spans="5:7" x14ac:dyDescent="0.25">
      <c r="E425">
        <v>8</v>
      </c>
      <c r="F425">
        <v>1.3</v>
      </c>
      <c r="G425">
        <v>1.3</v>
      </c>
    </row>
    <row r="426" spans="5:7" x14ac:dyDescent="0.25">
      <c r="E426">
        <v>1</v>
      </c>
      <c r="F426">
        <v>8.3000000000000007</v>
      </c>
      <c r="G426">
        <v>8.3000000000000007</v>
      </c>
    </row>
    <row r="427" spans="5:7" x14ac:dyDescent="0.25">
      <c r="E427">
        <v>18</v>
      </c>
      <c r="F427">
        <v>8.6999999999999993</v>
      </c>
      <c r="G427">
        <v>8.6999999999999993</v>
      </c>
    </row>
    <row r="428" spans="5:7" x14ac:dyDescent="0.25">
      <c r="E428">
        <v>16</v>
      </c>
      <c r="F428">
        <v>6.7</v>
      </c>
      <c r="G428">
        <v>6.7</v>
      </c>
    </row>
    <row r="429" spans="5:7" x14ac:dyDescent="0.25">
      <c r="E429">
        <v>16</v>
      </c>
      <c r="F429">
        <v>6.7</v>
      </c>
      <c r="G429">
        <v>6.7</v>
      </c>
    </row>
    <row r="430" spans="5:7" x14ac:dyDescent="0.25">
      <c r="E430">
        <v>15</v>
      </c>
      <c r="F430">
        <v>5.7</v>
      </c>
      <c r="G430">
        <v>5.7</v>
      </c>
    </row>
    <row r="431" spans="5:7" x14ac:dyDescent="0.25">
      <c r="E431">
        <v>7</v>
      </c>
      <c r="F431">
        <v>2.2999999999999998</v>
      </c>
      <c r="G431">
        <v>2.2999999999999998</v>
      </c>
    </row>
    <row r="432" spans="5:7" x14ac:dyDescent="0.25">
      <c r="E432">
        <v>2</v>
      </c>
      <c r="F432">
        <v>7.3</v>
      </c>
      <c r="G432">
        <v>7.3</v>
      </c>
    </row>
    <row r="433" spans="1:9" x14ac:dyDescent="0.25">
      <c r="E433">
        <v>17</v>
      </c>
      <c r="F433">
        <v>7.7</v>
      </c>
      <c r="G433">
        <v>7.7</v>
      </c>
    </row>
    <row r="434" spans="1:9" x14ac:dyDescent="0.25">
      <c r="E434">
        <v>21</v>
      </c>
      <c r="F434">
        <v>11.7</v>
      </c>
      <c r="G434">
        <v>11.7</v>
      </c>
    </row>
    <row r="435" spans="1:9" x14ac:dyDescent="0.25">
      <c r="E435">
        <v>23</v>
      </c>
      <c r="F435">
        <v>13.7</v>
      </c>
      <c r="G435">
        <v>13.7</v>
      </c>
    </row>
    <row r="436" spans="1:9" x14ac:dyDescent="0.25">
      <c r="E436">
        <v>8</v>
      </c>
      <c r="F436">
        <v>1.3</v>
      </c>
      <c r="G436">
        <v>1.3</v>
      </c>
    </row>
    <row r="437" spans="1:9" x14ac:dyDescent="0.25">
      <c r="E437">
        <v>2</v>
      </c>
      <c r="F437">
        <v>7.3</v>
      </c>
      <c r="G437">
        <v>7.3</v>
      </c>
    </row>
    <row r="438" spans="1:9" x14ac:dyDescent="0.25">
      <c r="E438">
        <v>2</v>
      </c>
      <c r="F438">
        <v>7.3</v>
      </c>
      <c r="G438">
        <v>7.3</v>
      </c>
    </row>
    <row r="439" spans="1:9" x14ac:dyDescent="0.25">
      <c r="E439">
        <v>1</v>
      </c>
      <c r="F439">
        <v>8.3000000000000007</v>
      </c>
      <c r="G439">
        <v>8.3000000000000007</v>
      </c>
    </row>
    <row r="440" spans="1:9" x14ac:dyDescent="0.25">
      <c r="E440">
        <v>9</v>
      </c>
      <c r="F440">
        <v>0.3</v>
      </c>
      <c r="G440">
        <v>0.3</v>
      </c>
    </row>
    <row r="441" spans="1:9" x14ac:dyDescent="0.25">
      <c r="E441">
        <v>2</v>
      </c>
      <c r="F441">
        <v>7.3</v>
      </c>
      <c r="G441">
        <v>7.3</v>
      </c>
      <c r="H441">
        <v>378.47</v>
      </c>
    </row>
    <row r="443" spans="1:9" x14ac:dyDescent="0.25">
      <c r="D443">
        <v>870.52658152580204</v>
      </c>
    </row>
    <row r="445" spans="1:9" x14ac:dyDescent="0.25">
      <c r="A445" s="4" t="s">
        <v>216</v>
      </c>
      <c r="B445" s="4" t="s">
        <v>217</v>
      </c>
      <c r="C445" s="4"/>
      <c r="D445" s="4"/>
      <c r="E445" s="4"/>
      <c r="F445" s="4"/>
      <c r="G445" s="4"/>
      <c r="H445" s="4"/>
      <c r="I445" s="4"/>
    </row>
    <row r="446" spans="1:9" x14ac:dyDescent="0.25">
      <c r="A446" s="4" t="s">
        <v>228</v>
      </c>
      <c r="B446" s="4" t="s">
        <v>229</v>
      </c>
      <c r="C446" s="4"/>
      <c r="D446" s="4"/>
      <c r="E446" s="4"/>
      <c r="F446" s="4"/>
      <c r="G446" s="4"/>
      <c r="H446" s="4"/>
      <c r="I446" s="4"/>
    </row>
    <row r="447" spans="1:9" x14ac:dyDescent="0.25">
      <c r="A447" t="s">
        <v>220</v>
      </c>
      <c r="B447" t="s">
        <v>221</v>
      </c>
      <c r="C447" t="s">
        <v>222</v>
      </c>
      <c r="D447" t="s">
        <v>223</v>
      </c>
      <c r="E447" t="s">
        <v>224</v>
      </c>
      <c r="F447" t="s">
        <v>225</v>
      </c>
      <c r="G447" t="s">
        <v>226</v>
      </c>
      <c r="H447" t="s">
        <v>227</v>
      </c>
    </row>
    <row r="448" spans="1:9" x14ac:dyDescent="0.25">
      <c r="A448">
        <v>0</v>
      </c>
      <c r="B448">
        <v>34</v>
      </c>
      <c r="C448">
        <v>175</v>
      </c>
      <c r="D448">
        <v>5</v>
      </c>
      <c r="E448">
        <v>2</v>
      </c>
      <c r="F448">
        <v>3</v>
      </c>
      <c r="G448">
        <v>3</v>
      </c>
    </row>
    <row r="449" spans="5:7" x14ac:dyDescent="0.25">
      <c r="E449">
        <v>2</v>
      </c>
      <c r="F449">
        <v>3</v>
      </c>
      <c r="G449">
        <v>3</v>
      </c>
    </row>
    <row r="450" spans="5:7" x14ac:dyDescent="0.25">
      <c r="E450">
        <v>28</v>
      </c>
      <c r="F450">
        <v>23</v>
      </c>
      <c r="G450">
        <v>23</v>
      </c>
    </row>
    <row r="451" spans="5:7" x14ac:dyDescent="0.25">
      <c r="E451">
        <v>1</v>
      </c>
      <c r="F451">
        <v>4</v>
      </c>
      <c r="G451">
        <v>4</v>
      </c>
    </row>
    <row r="452" spans="5:7" x14ac:dyDescent="0.25">
      <c r="E452">
        <v>0</v>
      </c>
      <c r="F452">
        <v>5</v>
      </c>
      <c r="G452">
        <v>5</v>
      </c>
    </row>
    <row r="453" spans="5:7" x14ac:dyDescent="0.25">
      <c r="E453">
        <v>0</v>
      </c>
      <c r="F453">
        <v>5</v>
      </c>
      <c r="G453">
        <v>5</v>
      </c>
    </row>
    <row r="454" spans="5:7" x14ac:dyDescent="0.25">
      <c r="E454">
        <v>1</v>
      </c>
      <c r="F454">
        <v>4</v>
      </c>
      <c r="G454">
        <v>4</v>
      </c>
    </row>
    <row r="455" spans="5:7" x14ac:dyDescent="0.25">
      <c r="E455">
        <v>0</v>
      </c>
      <c r="F455">
        <v>5</v>
      </c>
      <c r="G455">
        <v>5</v>
      </c>
    </row>
    <row r="456" spans="5:7" x14ac:dyDescent="0.25">
      <c r="E456">
        <v>2</v>
      </c>
      <c r="F456">
        <v>3</v>
      </c>
      <c r="G456">
        <v>3</v>
      </c>
    </row>
    <row r="457" spans="5:7" x14ac:dyDescent="0.25">
      <c r="E457">
        <v>1</v>
      </c>
      <c r="F457">
        <v>4</v>
      </c>
      <c r="G457">
        <v>4</v>
      </c>
    </row>
    <row r="458" spans="5:7" x14ac:dyDescent="0.25">
      <c r="E458">
        <v>1</v>
      </c>
      <c r="F458">
        <v>4</v>
      </c>
      <c r="G458">
        <v>4</v>
      </c>
    </row>
    <row r="459" spans="5:7" x14ac:dyDescent="0.25">
      <c r="E459">
        <v>1</v>
      </c>
      <c r="F459">
        <v>4</v>
      </c>
      <c r="G459">
        <v>4</v>
      </c>
    </row>
    <row r="460" spans="5:7" x14ac:dyDescent="0.25">
      <c r="E460">
        <v>2</v>
      </c>
      <c r="F460">
        <v>3</v>
      </c>
      <c r="G460">
        <v>3</v>
      </c>
    </row>
    <row r="461" spans="5:7" x14ac:dyDescent="0.25">
      <c r="E461">
        <v>0</v>
      </c>
      <c r="F461">
        <v>5</v>
      </c>
      <c r="G461">
        <v>5</v>
      </c>
    </row>
    <row r="462" spans="5:7" x14ac:dyDescent="0.25">
      <c r="E462">
        <v>3</v>
      </c>
      <c r="F462">
        <v>2</v>
      </c>
      <c r="G462">
        <v>2</v>
      </c>
    </row>
    <row r="463" spans="5:7" x14ac:dyDescent="0.25">
      <c r="E463">
        <v>2</v>
      </c>
      <c r="F463">
        <v>3</v>
      </c>
      <c r="G463">
        <v>3</v>
      </c>
    </row>
    <row r="464" spans="5:7" x14ac:dyDescent="0.25">
      <c r="E464">
        <v>2</v>
      </c>
      <c r="F464">
        <v>3</v>
      </c>
      <c r="G464">
        <v>3</v>
      </c>
    </row>
    <row r="465" spans="5:7" x14ac:dyDescent="0.25">
      <c r="E465">
        <v>1</v>
      </c>
      <c r="F465">
        <v>4</v>
      </c>
      <c r="G465">
        <v>4</v>
      </c>
    </row>
    <row r="466" spans="5:7" x14ac:dyDescent="0.25">
      <c r="E466">
        <v>0</v>
      </c>
      <c r="F466">
        <v>5</v>
      </c>
      <c r="G466">
        <v>5</v>
      </c>
    </row>
    <row r="467" spans="5:7" x14ac:dyDescent="0.25">
      <c r="E467">
        <v>0</v>
      </c>
      <c r="F467">
        <v>5</v>
      </c>
      <c r="G467">
        <v>5</v>
      </c>
    </row>
    <row r="468" spans="5:7" x14ac:dyDescent="0.25">
      <c r="E468">
        <v>1</v>
      </c>
      <c r="F468">
        <v>4</v>
      </c>
      <c r="G468">
        <v>4</v>
      </c>
    </row>
    <row r="469" spans="5:7" x14ac:dyDescent="0.25">
      <c r="E469">
        <v>1</v>
      </c>
      <c r="F469">
        <v>4</v>
      </c>
      <c r="G469">
        <v>4</v>
      </c>
    </row>
    <row r="470" spans="5:7" x14ac:dyDescent="0.25">
      <c r="E470">
        <v>1</v>
      </c>
      <c r="F470">
        <v>4</v>
      </c>
      <c r="G470">
        <v>4</v>
      </c>
    </row>
    <row r="471" spans="5:7" x14ac:dyDescent="0.25">
      <c r="E471">
        <v>101</v>
      </c>
      <c r="F471">
        <v>96</v>
      </c>
      <c r="G471">
        <v>96</v>
      </c>
    </row>
    <row r="472" spans="5:7" x14ac:dyDescent="0.25">
      <c r="E472">
        <v>0</v>
      </c>
      <c r="F472">
        <v>5</v>
      </c>
      <c r="G472">
        <v>5</v>
      </c>
    </row>
    <row r="473" spans="5:7" x14ac:dyDescent="0.25">
      <c r="E473">
        <v>0</v>
      </c>
      <c r="F473">
        <v>5</v>
      </c>
      <c r="G473">
        <v>5</v>
      </c>
    </row>
    <row r="474" spans="5:7" x14ac:dyDescent="0.25">
      <c r="E474">
        <v>0</v>
      </c>
      <c r="F474">
        <v>5</v>
      </c>
      <c r="G474">
        <v>5</v>
      </c>
    </row>
    <row r="475" spans="5:7" x14ac:dyDescent="0.25">
      <c r="E475">
        <v>3</v>
      </c>
      <c r="F475">
        <v>2</v>
      </c>
      <c r="G475">
        <v>2</v>
      </c>
    </row>
    <row r="476" spans="5:7" x14ac:dyDescent="0.25">
      <c r="E476">
        <v>0</v>
      </c>
      <c r="F476">
        <v>5</v>
      </c>
      <c r="G476">
        <v>5</v>
      </c>
    </row>
    <row r="477" spans="5:7" x14ac:dyDescent="0.25">
      <c r="E477">
        <v>1</v>
      </c>
      <c r="F477">
        <v>4</v>
      </c>
      <c r="G477">
        <v>4</v>
      </c>
    </row>
    <row r="478" spans="5:7" x14ac:dyDescent="0.25">
      <c r="E478">
        <v>2</v>
      </c>
      <c r="F478">
        <v>3</v>
      </c>
      <c r="G478">
        <v>3</v>
      </c>
    </row>
    <row r="479" spans="5:7" x14ac:dyDescent="0.25">
      <c r="E479">
        <v>2</v>
      </c>
      <c r="F479">
        <v>3</v>
      </c>
      <c r="G479">
        <v>3</v>
      </c>
    </row>
    <row r="480" spans="5:7" x14ac:dyDescent="0.25">
      <c r="E480">
        <v>11</v>
      </c>
      <c r="F480">
        <v>6</v>
      </c>
      <c r="G480">
        <v>6</v>
      </c>
    </row>
    <row r="481" spans="1:8" x14ac:dyDescent="0.25">
      <c r="E481">
        <v>3</v>
      </c>
      <c r="F481">
        <v>2</v>
      </c>
      <c r="G481">
        <v>2</v>
      </c>
    </row>
    <row r="482" spans="1:8" x14ac:dyDescent="0.25">
      <c r="E482">
        <v>0</v>
      </c>
      <c r="F482">
        <v>5</v>
      </c>
      <c r="G482">
        <v>5</v>
      </c>
      <c r="H482">
        <v>250</v>
      </c>
    </row>
    <row r="484" spans="1:8" x14ac:dyDescent="0.25">
      <c r="A484">
        <v>35</v>
      </c>
      <c r="B484">
        <v>42</v>
      </c>
      <c r="C484">
        <v>12</v>
      </c>
      <c r="D484">
        <v>1.5</v>
      </c>
      <c r="E484">
        <v>1</v>
      </c>
      <c r="F484">
        <v>0.5</v>
      </c>
      <c r="G484">
        <v>0.5</v>
      </c>
    </row>
    <row r="485" spans="1:8" x14ac:dyDescent="0.25">
      <c r="E485">
        <v>1</v>
      </c>
      <c r="F485">
        <v>0.5</v>
      </c>
      <c r="G485">
        <v>0.5</v>
      </c>
    </row>
    <row r="486" spans="1:8" x14ac:dyDescent="0.25">
      <c r="E486">
        <v>2</v>
      </c>
      <c r="F486">
        <v>0.5</v>
      </c>
      <c r="G486">
        <v>0.5</v>
      </c>
    </row>
    <row r="487" spans="1:8" x14ac:dyDescent="0.25">
      <c r="E487">
        <v>3</v>
      </c>
      <c r="F487">
        <v>1.5</v>
      </c>
      <c r="G487">
        <v>1.5</v>
      </c>
    </row>
    <row r="488" spans="1:8" x14ac:dyDescent="0.25">
      <c r="E488">
        <v>1</v>
      </c>
      <c r="F488">
        <v>0.5</v>
      </c>
      <c r="G488">
        <v>0.5</v>
      </c>
    </row>
    <row r="489" spans="1:8" x14ac:dyDescent="0.25">
      <c r="E489">
        <v>2</v>
      </c>
      <c r="F489">
        <v>0.5</v>
      </c>
      <c r="G489">
        <v>0.5</v>
      </c>
    </row>
    <row r="490" spans="1:8" x14ac:dyDescent="0.25">
      <c r="E490">
        <v>1</v>
      </c>
      <c r="F490">
        <v>0.5</v>
      </c>
      <c r="G490">
        <v>0.5</v>
      </c>
    </row>
    <row r="491" spans="1:8" x14ac:dyDescent="0.25">
      <c r="E491">
        <v>1</v>
      </c>
      <c r="F491">
        <v>0.5</v>
      </c>
      <c r="G491">
        <v>0.5</v>
      </c>
      <c r="H491">
        <v>5</v>
      </c>
    </row>
    <row r="493" spans="1:8" x14ac:dyDescent="0.25">
      <c r="A493">
        <v>43</v>
      </c>
      <c r="B493">
        <v>48</v>
      </c>
      <c r="C493">
        <v>22</v>
      </c>
      <c r="D493">
        <v>3.67</v>
      </c>
      <c r="E493">
        <v>6</v>
      </c>
      <c r="F493">
        <v>2.33</v>
      </c>
      <c r="G493">
        <v>2.33</v>
      </c>
    </row>
    <row r="494" spans="1:8" x14ac:dyDescent="0.25">
      <c r="E494">
        <v>2</v>
      </c>
      <c r="F494">
        <v>1.67</v>
      </c>
      <c r="G494">
        <v>1.67</v>
      </c>
    </row>
    <row r="495" spans="1:8" x14ac:dyDescent="0.25">
      <c r="E495">
        <v>0</v>
      </c>
      <c r="F495">
        <v>3.67</v>
      </c>
      <c r="G495">
        <v>3.67</v>
      </c>
    </row>
    <row r="496" spans="1:8" x14ac:dyDescent="0.25">
      <c r="E496">
        <v>1</v>
      </c>
      <c r="F496">
        <v>2.67</v>
      </c>
      <c r="G496">
        <v>2.67</v>
      </c>
    </row>
    <row r="497" spans="1:8" x14ac:dyDescent="0.25">
      <c r="E497">
        <v>1</v>
      </c>
      <c r="F497">
        <v>2.67</v>
      </c>
      <c r="G497">
        <v>2.67</v>
      </c>
    </row>
    <row r="498" spans="1:8" x14ac:dyDescent="0.25">
      <c r="E498">
        <v>12</v>
      </c>
      <c r="F498">
        <v>8.33</v>
      </c>
      <c r="G498">
        <v>8.33</v>
      </c>
      <c r="H498">
        <v>21.33</v>
      </c>
    </row>
    <row r="500" spans="1:8" x14ac:dyDescent="0.25">
      <c r="A500">
        <v>49</v>
      </c>
      <c r="B500">
        <v>63</v>
      </c>
      <c r="C500">
        <v>9</v>
      </c>
      <c r="D500">
        <v>0.6</v>
      </c>
      <c r="E500">
        <v>0</v>
      </c>
      <c r="F500">
        <v>0.6</v>
      </c>
      <c r="G500">
        <v>0.6</v>
      </c>
    </row>
    <row r="501" spans="1:8" x14ac:dyDescent="0.25">
      <c r="E501">
        <v>0</v>
      </c>
      <c r="F501">
        <v>0.6</v>
      </c>
      <c r="G501">
        <v>0.6</v>
      </c>
    </row>
    <row r="502" spans="1:8" x14ac:dyDescent="0.25">
      <c r="E502">
        <v>1</v>
      </c>
      <c r="F502">
        <v>0.4</v>
      </c>
      <c r="G502">
        <v>0.4</v>
      </c>
    </row>
    <row r="503" spans="1:8" x14ac:dyDescent="0.25">
      <c r="E503">
        <v>2</v>
      </c>
      <c r="F503">
        <v>1.4</v>
      </c>
      <c r="G503">
        <v>1.4</v>
      </c>
    </row>
    <row r="504" spans="1:8" x14ac:dyDescent="0.25">
      <c r="E504">
        <v>0</v>
      </c>
      <c r="F504">
        <v>0.6</v>
      </c>
      <c r="G504">
        <v>0.6</v>
      </c>
    </row>
    <row r="505" spans="1:8" x14ac:dyDescent="0.25">
      <c r="E505">
        <v>2</v>
      </c>
      <c r="F505">
        <v>1.4</v>
      </c>
      <c r="G505">
        <v>1.4</v>
      </c>
    </row>
    <row r="506" spans="1:8" x14ac:dyDescent="0.25">
      <c r="E506">
        <v>3</v>
      </c>
      <c r="F506">
        <v>2.4</v>
      </c>
      <c r="G506">
        <v>2.4</v>
      </c>
    </row>
    <row r="507" spans="1:8" x14ac:dyDescent="0.25">
      <c r="E507">
        <v>0</v>
      </c>
      <c r="F507">
        <v>0.6</v>
      </c>
      <c r="G507">
        <v>0.6</v>
      </c>
    </row>
    <row r="508" spans="1:8" x14ac:dyDescent="0.25">
      <c r="E508">
        <v>1</v>
      </c>
      <c r="F508">
        <v>0.4</v>
      </c>
      <c r="G508">
        <v>0.4</v>
      </c>
    </row>
    <row r="509" spans="1:8" x14ac:dyDescent="0.25">
      <c r="E509">
        <v>0</v>
      </c>
      <c r="F509">
        <v>0.6</v>
      </c>
      <c r="G509">
        <v>0.6</v>
      </c>
    </row>
    <row r="510" spans="1:8" x14ac:dyDescent="0.25">
      <c r="E510">
        <v>0</v>
      </c>
      <c r="F510">
        <v>0.6</v>
      </c>
      <c r="G510">
        <v>0.6</v>
      </c>
    </row>
    <row r="511" spans="1:8" x14ac:dyDescent="0.25">
      <c r="E511">
        <v>0</v>
      </c>
      <c r="F511">
        <v>0.6</v>
      </c>
      <c r="G511">
        <v>0.6</v>
      </c>
    </row>
    <row r="512" spans="1:8" x14ac:dyDescent="0.25">
      <c r="E512">
        <v>0</v>
      </c>
      <c r="F512">
        <v>0.6</v>
      </c>
      <c r="G512">
        <v>0.6</v>
      </c>
    </row>
    <row r="513" spans="1:8" x14ac:dyDescent="0.25">
      <c r="E513">
        <v>0</v>
      </c>
      <c r="F513">
        <v>0.6</v>
      </c>
      <c r="G513">
        <v>0.6</v>
      </c>
    </row>
    <row r="514" spans="1:8" x14ac:dyDescent="0.25">
      <c r="E514">
        <v>0</v>
      </c>
      <c r="F514">
        <v>0.6</v>
      </c>
      <c r="G514">
        <v>0.6</v>
      </c>
      <c r="H514">
        <v>12</v>
      </c>
    </row>
    <row r="516" spans="1:8" x14ac:dyDescent="0.25">
      <c r="A516">
        <v>64</v>
      </c>
      <c r="B516">
        <v>64</v>
      </c>
      <c r="C516">
        <v>37</v>
      </c>
      <c r="D516">
        <v>37</v>
      </c>
      <c r="E516">
        <v>37</v>
      </c>
      <c r="F516">
        <v>0</v>
      </c>
      <c r="G516">
        <v>0</v>
      </c>
      <c r="H516">
        <v>0</v>
      </c>
    </row>
    <row r="518" spans="1:8" x14ac:dyDescent="0.25">
      <c r="A518">
        <v>65</v>
      </c>
      <c r="B518">
        <v>65</v>
      </c>
      <c r="C518">
        <v>33</v>
      </c>
      <c r="D518">
        <v>33</v>
      </c>
      <c r="E518">
        <v>33</v>
      </c>
      <c r="F518">
        <v>0</v>
      </c>
      <c r="G518">
        <v>0</v>
      </c>
      <c r="H518">
        <v>0</v>
      </c>
    </row>
    <row r="520" spans="1:8" x14ac:dyDescent="0.25">
      <c r="A520">
        <v>66</v>
      </c>
      <c r="B520">
        <v>69</v>
      </c>
      <c r="C520">
        <v>11</v>
      </c>
      <c r="D520">
        <v>2.75</v>
      </c>
      <c r="E520">
        <v>3</v>
      </c>
      <c r="F520">
        <v>0.25</v>
      </c>
      <c r="G520">
        <v>0.25</v>
      </c>
    </row>
    <row r="521" spans="1:8" x14ac:dyDescent="0.25">
      <c r="E521">
        <v>3</v>
      </c>
      <c r="F521">
        <v>0.25</v>
      </c>
      <c r="G521">
        <v>0.25</v>
      </c>
    </row>
    <row r="522" spans="1:8" x14ac:dyDescent="0.25">
      <c r="E522">
        <v>3</v>
      </c>
      <c r="F522">
        <v>0.25</v>
      </c>
      <c r="G522">
        <v>0.25</v>
      </c>
    </row>
    <row r="523" spans="1:8" x14ac:dyDescent="0.25">
      <c r="E523">
        <v>2</v>
      </c>
      <c r="F523">
        <v>0.75</v>
      </c>
      <c r="G523">
        <v>0.75</v>
      </c>
      <c r="H523">
        <v>1.5</v>
      </c>
    </row>
    <row r="525" spans="1:8" x14ac:dyDescent="0.25">
      <c r="A525">
        <v>70</v>
      </c>
      <c r="B525">
        <v>85</v>
      </c>
      <c r="C525">
        <v>230</v>
      </c>
      <c r="D525">
        <v>14.38</v>
      </c>
      <c r="E525">
        <v>31</v>
      </c>
      <c r="F525">
        <v>16.62</v>
      </c>
      <c r="G525">
        <v>16.62</v>
      </c>
    </row>
    <row r="526" spans="1:8" x14ac:dyDescent="0.25">
      <c r="E526">
        <v>27</v>
      </c>
      <c r="F526">
        <v>12.62</v>
      </c>
      <c r="G526">
        <v>12.62</v>
      </c>
    </row>
    <row r="527" spans="1:8" x14ac:dyDescent="0.25">
      <c r="E527">
        <v>3</v>
      </c>
      <c r="F527">
        <v>11.38</v>
      </c>
      <c r="G527">
        <v>11.38</v>
      </c>
    </row>
    <row r="528" spans="1:8" x14ac:dyDescent="0.25">
      <c r="E528">
        <v>3</v>
      </c>
      <c r="F528">
        <v>11.38</v>
      </c>
      <c r="G528">
        <v>11.38</v>
      </c>
    </row>
    <row r="529" spans="1:8" x14ac:dyDescent="0.25">
      <c r="E529">
        <v>3</v>
      </c>
      <c r="F529">
        <v>11.38</v>
      </c>
      <c r="G529">
        <v>11.38</v>
      </c>
    </row>
    <row r="530" spans="1:8" x14ac:dyDescent="0.25">
      <c r="E530">
        <v>4</v>
      </c>
      <c r="F530">
        <v>10.38</v>
      </c>
      <c r="G530">
        <v>10.38</v>
      </c>
    </row>
    <row r="531" spans="1:8" x14ac:dyDescent="0.25">
      <c r="E531">
        <v>3</v>
      </c>
      <c r="F531">
        <v>11.38</v>
      </c>
      <c r="G531">
        <v>11.38</v>
      </c>
    </row>
    <row r="532" spans="1:8" x14ac:dyDescent="0.25">
      <c r="E532">
        <v>53</v>
      </c>
      <c r="F532">
        <v>38.619999999999997</v>
      </c>
      <c r="G532">
        <v>38.619999999999997</v>
      </c>
    </row>
    <row r="533" spans="1:8" x14ac:dyDescent="0.25">
      <c r="E533">
        <v>30</v>
      </c>
      <c r="F533">
        <v>15.62</v>
      </c>
      <c r="G533">
        <v>15.62</v>
      </c>
    </row>
    <row r="534" spans="1:8" x14ac:dyDescent="0.25">
      <c r="E534">
        <v>1</v>
      </c>
      <c r="F534">
        <v>13.38</v>
      </c>
      <c r="G534">
        <v>13.38</v>
      </c>
    </row>
    <row r="535" spans="1:8" x14ac:dyDescent="0.25">
      <c r="E535">
        <v>12</v>
      </c>
      <c r="F535">
        <v>2.38</v>
      </c>
      <c r="G535">
        <v>2.38</v>
      </c>
    </row>
    <row r="536" spans="1:8" x14ac:dyDescent="0.25">
      <c r="E536">
        <v>9</v>
      </c>
      <c r="F536">
        <v>5.38</v>
      </c>
      <c r="G536">
        <v>5.38</v>
      </c>
    </row>
    <row r="537" spans="1:8" x14ac:dyDescent="0.25">
      <c r="E537">
        <v>24</v>
      </c>
      <c r="F537">
        <v>9.6199999999999992</v>
      </c>
      <c r="G537">
        <v>9.6199999999999992</v>
      </c>
    </row>
    <row r="538" spans="1:8" x14ac:dyDescent="0.25">
      <c r="E538">
        <v>0</v>
      </c>
      <c r="F538">
        <v>14.38</v>
      </c>
      <c r="G538">
        <v>14.38</v>
      </c>
    </row>
    <row r="539" spans="1:8" x14ac:dyDescent="0.25">
      <c r="E539">
        <v>24</v>
      </c>
      <c r="F539">
        <v>9.6199999999999992</v>
      </c>
      <c r="G539">
        <v>9.6199999999999992</v>
      </c>
    </row>
    <row r="540" spans="1:8" x14ac:dyDescent="0.25">
      <c r="E540">
        <v>3</v>
      </c>
      <c r="F540">
        <v>11.38</v>
      </c>
      <c r="G540">
        <v>11.38</v>
      </c>
      <c r="H540">
        <v>205.5</v>
      </c>
    </row>
    <row r="542" spans="1:8" x14ac:dyDescent="0.25">
      <c r="A542">
        <v>86</v>
      </c>
      <c r="B542">
        <v>97</v>
      </c>
      <c r="C542">
        <v>135</v>
      </c>
      <c r="D542">
        <v>11.25</v>
      </c>
      <c r="E542">
        <v>1</v>
      </c>
      <c r="F542">
        <v>10.25</v>
      </c>
      <c r="G542">
        <v>10.25</v>
      </c>
    </row>
    <row r="543" spans="1:8" x14ac:dyDescent="0.25">
      <c r="E543">
        <v>2</v>
      </c>
      <c r="F543">
        <v>9.25</v>
      </c>
      <c r="G543">
        <v>9.25</v>
      </c>
    </row>
    <row r="544" spans="1:8" x14ac:dyDescent="0.25">
      <c r="E544">
        <v>18</v>
      </c>
      <c r="F544">
        <v>6.75</v>
      </c>
      <c r="G544">
        <v>6.75</v>
      </c>
    </row>
    <row r="545" spans="1:8" x14ac:dyDescent="0.25">
      <c r="E545">
        <v>2</v>
      </c>
      <c r="F545">
        <v>9.25</v>
      </c>
      <c r="G545">
        <v>9.25</v>
      </c>
    </row>
    <row r="546" spans="1:8" x14ac:dyDescent="0.25">
      <c r="E546">
        <v>1</v>
      </c>
      <c r="F546">
        <v>10.25</v>
      </c>
      <c r="G546">
        <v>10.25</v>
      </c>
    </row>
    <row r="547" spans="1:8" x14ac:dyDescent="0.25">
      <c r="E547">
        <v>0</v>
      </c>
      <c r="F547">
        <v>11.25</v>
      </c>
      <c r="G547">
        <v>11.25</v>
      </c>
    </row>
    <row r="548" spans="1:8" x14ac:dyDescent="0.25">
      <c r="E548">
        <v>2</v>
      </c>
      <c r="F548">
        <v>9.25</v>
      </c>
      <c r="G548">
        <v>9.25</v>
      </c>
    </row>
    <row r="549" spans="1:8" x14ac:dyDescent="0.25">
      <c r="E549">
        <v>4</v>
      </c>
      <c r="F549">
        <v>7.25</v>
      </c>
      <c r="G549">
        <v>7.25</v>
      </c>
    </row>
    <row r="550" spans="1:8" x14ac:dyDescent="0.25">
      <c r="E550">
        <v>4</v>
      </c>
      <c r="F550">
        <v>7.25</v>
      </c>
      <c r="G550">
        <v>7.25</v>
      </c>
    </row>
    <row r="551" spans="1:8" x14ac:dyDescent="0.25">
      <c r="E551">
        <v>48</v>
      </c>
      <c r="F551">
        <v>36.75</v>
      </c>
      <c r="G551">
        <v>36.75</v>
      </c>
    </row>
    <row r="552" spans="1:8" x14ac:dyDescent="0.25">
      <c r="E552">
        <v>50</v>
      </c>
      <c r="F552">
        <v>38.75</v>
      </c>
      <c r="G552">
        <v>38.75</v>
      </c>
    </row>
    <row r="553" spans="1:8" x14ac:dyDescent="0.25">
      <c r="E553">
        <v>3</v>
      </c>
      <c r="F553">
        <v>8.25</v>
      </c>
      <c r="G553">
        <v>8.25</v>
      </c>
      <c r="H553">
        <v>164.5</v>
      </c>
    </row>
    <row r="555" spans="1:8" x14ac:dyDescent="0.25">
      <c r="A555">
        <v>98</v>
      </c>
      <c r="B555">
        <v>132</v>
      </c>
      <c r="C555">
        <v>302</v>
      </c>
      <c r="D555">
        <v>8.6300000000000008</v>
      </c>
      <c r="E555">
        <v>12</v>
      </c>
      <c r="F555">
        <v>3.37</v>
      </c>
      <c r="G555">
        <v>3.37</v>
      </c>
    </row>
    <row r="556" spans="1:8" x14ac:dyDescent="0.25">
      <c r="E556">
        <v>1</v>
      </c>
      <c r="F556">
        <v>7.63</v>
      </c>
      <c r="G556">
        <v>7.63</v>
      </c>
    </row>
    <row r="557" spans="1:8" x14ac:dyDescent="0.25">
      <c r="E557">
        <v>5</v>
      </c>
      <c r="F557">
        <v>3.63</v>
      </c>
      <c r="G557">
        <v>3.63</v>
      </c>
    </row>
    <row r="558" spans="1:8" x14ac:dyDescent="0.25">
      <c r="E558">
        <v>1</v>
      </c>
      <c r="F558">
        <v>7.63</v>
      </c>
      <c r="G558">
        <v>7.63</v>
      </c>
    </row>
    <row r="559" spans="1:8" x14ac:dyDescent="0.25">
      <c r="E559">
        <v>16</v>
      </c>
      <c r="F559">
        <v>7.37</v>
      </c>
      <c r="G559">
        <v>7.37</v>
      </c>
    </row>
    <row r="560" spans="1:8" x14ac:dyDescent="0.25">
      <c r="E560">
        <v>14</v>
      </c>
      <c r="F560">
        <v>5.37</v>
      </c>
      <c r="G560">
        <v>5.37</v>
      </c>
    </row>
    <row r="561" spans="5:7" x14ac:dyDescent="0.25">
      <c r="E561">
        <v>16</v>
      </c>
      <c r="F561">
        <v>7.37</v>
      </c>
      <c r="G561">
        <v>7.37</v>
      </c>
    </row>
    <row r="562" spans="5:7" x14ac:dyDescent="0.25">
      <c r="E562">
        <v>7</v>
      </c>
      <c r="F562">
        <v>1.63</v>
      </c>
      <c r="G562">
        <v>1.63</v>
      </c>
    </row>
    <row r="563" spans="5:7" x14ac:dyDescent="0.25">
      <c r="E563">
        <v>1</v>
      </c>
      <c r="F563">
        <v>7.63</v>
      </c>
      <c r="G563">
        <v>7.63</v>
      </c>
    </row>
    <row r="564" spans="5:7" x14ac:dyDescent="0.25">
      <c r="E564">
        <v>8</v>
      </c>
      <c r="F564">
        <v>0.63</v>
      </c>
      <c r="G564">
        <v>0.63</v>
      </c>
    </row>
    <row r="565" spans="5:7" x14ac:dyDescent="0.25">
      <c r="E565">
        <v>5</v>
      </c>
      <c r="F565">
        <v>3.63</v>
      </c>
      <c r="G565">
        <v>3.63</v>
      </c>
    </row>
    <row r="566" spans="5:7" x14ac:dyDescent="0.25">
      <c r="E566">
        <v>17</v>
      </c>
      <c r="F566">
        <v>8.3699999999999992</v>
      </c>
      <c r="G566">
        <v>8.3699999999999992</v>
      </c>
    </row>
    <row r="567" spans="5:7" x14ac:dyDescent="0.25">
      <c r="E567">
        <v>3</v>
      </c>
      <c r="F567">
        <v>5.63</v>
      </c>
      <c r="G567">
        <v>5.63</v>
      </c>
    </row>
    <row r="568" spans="5:7" x14ac:dyDescent="0.25">
      <c r="E568">
        <v>2</v>
      </c>
      <c r="F568">
        <v>6.63</v>
      </c>
      <c r="G568">
        <v>6.63</v>
      </c>
    </row>
    <row r="569" spans="5:7" x14ac:dyDescent="0.25">
      <c r="E569">
        <v>2</v>
      </c>
      <c r="F569">
        <v>6.63</v>
      </c>
      <c r="G569">
        <v>6.63</v>
      </c>
    </row>
    <row r="570" spans="5:7" x14ac:dyDescent="0.25">
      <c r="E570">
        <v>2</v>
      </c>
      <c r="F570">
        <v>6.63</v>
      </c>
      <c r="G570">
        <v>6.63</v>
      </c>
    </row>
    <row r="571" spans="5:7" x14ac:dyDescent="0.25">
      <c r="E571">
        <v>21</v>
      </c>
      <c r="F571">
        <v>12.37</v>
      </c>
      <c r="G571">
        <v>12.37</v>
      </c>
    </row>
    <row r="572" spans="5:7" x14ac:dyDescent="0.25">
      <c r="E572">
        <v>1</v>
      </c>
      <c r="F572">
        <v>7.63</v>
      </c>
      <c r="G572">
        <v>7.63</v>
      </c>
    </row>
    <row r="573" spans="5:7" x14ac:dyDescent="0.25">
      <c r="E573">
        <v>8</v>
      </c>
      <c r="F573">
        <v>0.63</v>
      </c>
      <c r="G573">
        <v>0.63</v>
      </c>
    </row>
    <row r="574" spans="5:7" x14ac:dyDescent="0.25">
      <c r="E574">
        <v>1</v>
      </c>
      <c r="F574">
        <v>7.63</v>
      </c>
      <c r="G574">
        <v>7.63</v>
      </c>
    </row>
    <row r="575" spans="5:7" x14ac:dyDescent="0.25">
      <c r="E575">
        <v>18</v>
      </c>
      <c r="F575">
        <v>9.3699999999999992</v>
      </c>
      <c r="G575">
        <v>9.3699999999999992</v>
      </c>
    </row>
    <row r="576" spans="5:7" x14ac:dyDescent="0.25">
      <c r="E576">
        <v>16</v>
      </c>
      <c r="F576">
        <v>7.37</v>
      </c>
      <c r="G576">
        <v>7.37</v>
      </c>
    </row>
    <row r="577" spans="4:8" x14ac:dyDescent="0.25">
      <c r="E577">
        <v>16</v>
      </c>
      <c r="F577">
        <v>7.37</v>
      </c>
      <c r="G577">
        <v>7.37</v>
      </c>
    </row>
    <row r="578" spans="4:8" x14ac:dyDescent="0.25">
      <c r="E578">
        <v>15</v>
      </c>
      <c r="F578">
        <v>6.37</v>
      </c>
      <c r="G578">
        <v>6.37</v>
      </c>
    </row>
    <row r="579" spans="4:8" x14ac:dyDescent="0.25">
      <c r="E579">
        <v>7</v>
      </c>
      <c r="F579">
        <v>1.63</v>
      </c>
      <c r="G579">
        <v>1.63</v>
      </c>
    </row>
    <row r="580" spans="4:8" x14ac:dyDescent="0.25">
      <c r="E580">
        <v>2</v>
      </c>
      <c r="F580">
        <v>6.63</v>
      </c>
      <c r="G580">
        <v>6.63</v>
      </c>
    </row>
    <row r="581" spans="4:8" x14ac:dyDescent="0.25">
      <c r="E581">
        <v>17</v>
      </c>
      <c r="F581">
        <v>8.3699999999999992</v>
      </c>
      <c r="G581">
        <v>8.3699999999999992</v>
      </c>
    </row>
    <row r="582" spans="4:8" x14ac:dyDescent="0.25">
      <c r="E582">
        <v>21</v>
      </c>
      <c r="F582">
        <v>12.37</v>
      </c>
      <c r="G582">
        <v>12.37</v>
      </c>
    </row>
    <row r="583" spans="4:8" x14ac:dyDescent="0.25">
      <c r="E583">
        <v>23</v>
      </c>
      <c r="F583">
        <v>14.37</v>
      </c>
      <c r="G583">
        <v>14.37</v>
      </c>
    </row>
    <row r="584" spans="4:8" x14ac:dyDescent="0.25">
      <c r="E584">
        <v>8</v>
      </c>
      <c r="F584">
        <v>0.63</v>
      </c>
      <c r="G584">
        <v>0.63</v>
      </c>
    </row>
    <row r="585" spans="4:8" x14ac:dyDescent="0.25">
      <c r="E585">
        <v>2</v>
      </c>
      <c r="F585">
        <v>6.63</v>
      </c>
      <c r="G585">
        <v>6.63</v>
      </c>
    </row>
    <row r="586" spans="4:8" x14ac:dyDescent="0.25">
      <c r="E586">
        <v>2</v>
      </c>
      <c r="F586">
        <v>6.63</v>
      </c>
      <c r="G586">
        <v>6.63</v>
      </c>
    </row>
    <row r="587" spans="4:8" x14ac:dyDescent="0.25">
      <c r="E587">
        <v>1</v>
      </c>
      <c r="F587">
        <v>7.63</v>
      </c>
      <c r="G587">
        <v>7.63</v>
      </c>
    </row>
    <row r="588" spans="4:8" x14ac:dyDescent="0.25">
      <c r="E588">
        <v>9</v>
      </c>
      <c r="F588">
        <v>0.37</v>
      </c>
      <c r="G588">
        <v>0.37</v>
      </c>
    </row>
    <row r="589" spans="4:8" x14ac:dyDescent="0.25">
      <c r="E589">
        <v>2</v>
      </c>
      <c r="F589">
        <v>6.63</v>
      </c>
      <c r="G589">
        <v>6.63</v>
      </c>
      <c r="H589">
        <v>220.4</v>
      </c>
    </row>
    <row r="591" spans="4:8" x14ac:dyDescent="0.25">
      <c r="D591">
        <v>880.23333406448296</v>
      </c>
    </row>
    <row r="593" spans="1:9" x14ac:dyDescent="0.25">
      <c r="A593" s="4" t="s">
        <v>230</v>
      </c>
      <c r="B593" s="4" t="s">
        <v>231</v>
      </c>
      <c r="C593" s="4"/>
      <c r="D593" s="4"/>
      <c r="E593" s="4"/>
      <c r="F593" s="4"/>
      <c r="G593" s="4"/>
      <c r="H593" s="4"/>
      <c r="I593" s="4"/>
    </row>
    <row r="594" spans="1:9" x14ac:dyDescent="0.25">
      <c r="A594" s="4" t="s">
        <v>218</v>
      </c>
      <c r="B594" s="4" t="s">
        <v>219</v>
      </c>
      <c r="C594" s="4"/>
      <c r="D594" s="4"/>
      <c r="E594" s="4"/>
      <c r="F594" s="4"/>
      <c r="G594" s="4"/>
      <c r="H594" s="4"/>
      <c r="I594" s="4"/>
    </row>
    <row r="595" spans="1:9" x14ac:dyDescent="0.25">
      <c r="A595" t="s">
        <v>220</v>
      </c>
      <c r="B595" t="s">
        <v>221</v>
      </c>
      <c r="C595" t="s">
        <v>222</v>
      </c>
      <c r="D595" t="s">
        <v>223</v>
      </c>
      <c r="E595" t="s">
        <v>224</v>
      </c>
      <c r="F595" t="s">
        <v>225</v>
      </c>
      <c r="G595" t="s">
        <v>226</v>
      </c>
      <c r="H595" t="s">
        <v>227</v>
      </c>
    </row>
    <row r="596" spans="1:9" x14ac:dyDescent="0.25">
      <c r="A596">
        <v>0</v>
      </c>
      <c r="B596">
        <v>22</v>
      </c>
      <c r="C596">
        <v>52</v>
      </c>
      <c r="D596">
        <v>2.2599999999999998</v>
      </c>
      <c r="E596">
        <v>2</v>
      </c>
      <c r="F596">
        <v>0.26</v>
      </c>
      <c r="G596">
        <v>0.26</v>
      </c>
    </row>
    <row r="597" spans="1:9" x14ac:dyDescent="0.25">
      <c r="E597">
        <v>2</v>
      </c>
      <c r="F597">
        <v>0.26</v>
      </c>
      <c r="G597">
        <v>0.26</v>
      </c>
    </row>
    <row r="598" spans="1:9" x14ac:dyDescent="0.25">
      <c r="E598">
        <v>28</v>
      </c>
      <c r="F598">
        <v>25.74</v>
      </c>
      <c r="G598">
        <v>25.74</v>
      </c>
    </row>
    <row r="599" spans="1:9" x14ac:dyDescent="0.25">
      <c r="E599">
        <v>1</v>
      </c>
      <c r="F599">
        <v>1.26</v>
      </c>
      <c r="G599">
        <v>1.26</v>
      </c>
    </row>
    <row r="600" spans="1:9" x14ac:dyDescent="0.25">
      <c r="E600">
        <v>0</v>
      </c>
      <c r="F600">
        <v>2.2599999999999998</v>
      </c>
      <c r="G600">
        <v>2.2599999999999998</v>
      </c>
    </row>
    <row r="601" spans="1:9" x14ac:dyDescent="0.25">
      <c r="E601">
        <v>0</v>
      </c>
      <c r="F601">
        <v>2.2599999999999998</v>
      </c>
      <c r="G601">
        <v>2.2599999999999998</v>
      </c>
    </row>
    <row r="602" spans="1:9" x14ac:dyDescent="0.25">
      <c r="E602">
        <v>1</v>
      </c>
      <c r="F602">
        <v>1.26</v>
      </c>
      <c r="G602">
        <v>1.26</v>
      </c>
    </row>
    <row r="603" spans="1:9" x14ac:dyDescent="0.25">
      <c r="E603">
        <v>0</v>
      </c>
      <c r="F603">
        <v>2.2599999999999998</v>
      </c>
      <c r="G603">
        <v>2.2599999999999998</v>
      </c>
    </row>
    <row r="604" spans="1:9" x14ac:dyDescent="0.25">
      <c r="E604">
        <v>2</v>
      </c>
      <c r="F604">
        <v>0.26</v>
      </c>
      <c r="G604">
        <v>0.26</v>
      </c>
    </row>
    <row r="605" spans="1:9" x14ac:dyDescent="0.25">
      <c r="E605">
        <v>1</v>
      </c>
      <c r="F605">
        <v>1.26</v>
      </c>
      <c r="G605">
        <v>1.26</v>
      </c>
    </row>
    <row r="606" spans="1:9" x14ac:dyDescent="0.25">
      <c r="E606">
        <v>1</v>
      </c>
      <c r="F606">
        <v>1.26</v>
      </c>
      <c r="G606">
        <v>1.26</v>
      </c>
    </row>
    <row r="607" spans="1:9" x14ac:dyDescent="0.25">
      <c r="E607">
        <v>1</v>
      </c>
      <c r="F607">
        <v>1.26</v>
      </c>
      <c r="G607">
        <v>1.26</v>
      </c>
    </row>
    <row r="608" spans="1:9" x14ac:dyDescent="0.25">
      <c r="E608">
        <v>2</v>
      </c>
      <c r="F608">
        <v>0.26</v>
      </c>
      <c r="G608">
        <v>0.26</v>
      </c>
    </row>
    <row r="609" spans="1:8" x14ac:dyDescent="0.25">
      <c r="E609">
        <v>0</v>
      </c>
      <c r="F609">
        <v>2.2599999999999998</v>
      </c>
      <c r="G609">
        <v>2.2599999999999998</v>
      </c>
    </row>
    <row r="610" spans="1:8" x14ac:dyDescent="0.25">
      <c r="E610">
        <v>3</v>
      </c>
      <c r="F610">
        <v>0.74</v>
      </c>
      <c r="G610">
        <v>0.74</v>
      </c>
    </row>
    <row r="611" spans="1:8" x14ac:dyDescent="0.25">
      <c r="E611">
        <v>2</v>
      </c>
      <c r="F611">
        <v>0.26</v>
      </c>
      <c r="G611">
        <v>0.26</v>
      </c>
    </row>
    <row r="612" spans="1:8" x14ac:dyDescent="0.25">
      <c r="E612">
        <v>2</v>
      </c>
      <c r="F612">
        <v>0.26</v>
      </c>
      <c r="G612">
        <v>0.26</v>
      </c>
    </row>
    <row r="613" spans="1:8" x14ac:dyDescent="0.25">
      <c r="E613">
        <v>1</v>
      </c>
      <c r="F613">
        <v>1.26</v>
      </c>
      <c r="G613">
        <v>1.26</v>
      </c>
    </row>
    <row r="614" spans="1:8" x14ac:dyDescent="0.25">
      <c r="E614">
        <v>0</v>
      </c>
      <c r="F614">
        <v>2.2599999999999998</v>
      </c>
      <c r="G614">
        <v>2.2599999999999998</v>
      </c>
    </row>
    <row r="615" spans="1:8" x14ac:dyDescent="0.25">
      <c r="E615">
        <v>0</v>
      </c>
      <c r="F615">
        <v>2.2599999999999998</v>
      </c>
      <c r="G615">
        <v>2.2599999999999998</v>
      </c>
    </row>
    <row r="616" spans="1:8" x14ac:dyDescent="0.25">
      <c r="E616">
        <v>1</v>
      </c>
      <c r="F616">
        <v>1.26</v>
      </c>
      <c r="G616">
        <v>1.26</v>
      </c>
    </row>
    <row r="617" spans="1:8" x14ac:dyDescent="0.25">
      <c r="E617">
        <v>1</v>
      </c>
      <c r="F617">
        <v>1.26</v>
      </c>
      <c r="G617">
        <v>1.26</v>
      </c>
    </row>
    <row r="618" spans="1:8" x14ac:dyDescent="0.25">
      <c r="E618">
        <v>1</v>
      </c>
      <c r="F618">
        <v>1.26</v>
      </c>
      <c r="G618">
        <v>1.26</v>
      </c>
      <c r="H618">
        <v>52.96</v>
      </c>
    </row>
    <row r="620" spans="1:8" x14ac:dyDescent="0.25">
      <c r="A620">
        <v>23</v>
      </c>
      <c r="B620">
        <v>48</v>
      </c>
      <c r="C620">
        <v>157</v>
      </c>
      <c r="D620">
        <v>6.04</v>
      </c>
      <c r="E620">
        <v>101</v>
      </c>
      <c r="F620">
        <v>94.96</v>
      </c>
      <c r="G620">
        <v>94.96</v>
      </c>
    </row>
    <row r="621" spans="1:8" x14ac:dyDescent="0.25">
      <c r="E621">
        <v>0</v>
      </c>
      <c r="F621">
        <v>6.04</v>
      </c>
      <c r="G621">
        <v>6.04</v>
      </c>
    </row>
    <row r="622" spans="1:8" x14ac:dyDescent="0.25">
      <c r="E622">
        <v>0</v>
      </c>
      <c r="F622">
        <v>6.04</v>
      </c>
      <c r="G622">
        <v>6.04</v>
      </c>
    </row>
    <row r="623" spans="1:8" x14ac:dyDescent="0.25">
      <c r="E623">
        <v>0</v>
      </c>
      <c r="F623">
        <v>6.04</v>
      </c>
      <c r="G623">
        <v>6.04</v>
      </c>
    </row>
    <row r="624" spans="1:8" x14ac:dyDescent="0.25">
      <c r="E624">
        <v>3</v>
      </c>
      <c r="F624">
        <v>3.04</v>
      </c>
      <c r="G624">
        <v>3.04</v>
      </c>
    </row>
    <row r="625" spans="5:7" x14ac:dyDescent="0.25">
      <c r="E625">
        <v>0</v>
      </c>
      <c r="F625">
        <v>6.04</v>
      </c>
      <c r="G625">
        <v>6.04</v>
      </c>
    </row>
    <row r="626" spans="5:7" x14ac:dyDescent="0.25">
      <c r="E626">
        <v>1</v>
      </c>
      <c r="F626">
        <v>5.04</v>
      </c>
      <c r="G626">
        <v>5.04</v>
      </c>
    </row>
    <row r="627" spans="5:7" x14ac:dyDescent="0.25">
      <c r="E627">
        <v>2</v>
      </c>
      <c r="F627">
        <v>4.04</v>
      </c>
      <c r="G627">
        <v>4.04</v>
      </c>
    </row>
    <row r="628" spans="5:7" x14ac:dyDescent="0.25">
      <c r="E628">
        <v>2</v>
      </c>
      <c r="F628">
        <v>4.04</v>
      </c>
      <c r="G628">
        <v>4.04</v>
      </c>
    </row>
    <row r="629" spans="5:7" x14ac:dyDescent="0.25">
      <c r="E629">
        <v>11</v>
      </c>
      <c r="F629">
        <v>4.96</v>
      </c>
      <c r="G629">
        <v>4.96</v>
      </c>
    </row>
    <row r="630" spans="5:7" x14ac:dyDescent="0.25">
      <c r="E630">
        <v>3</v>
      </c>
      <c r="F630">
        <v>3.04</v>
      </c>
      <c r="G630">
        <v>3.04</v>
      </c>
    </row>
    <row r="631" spans="5:7" x14ac:dyDescent="0.25">
      <c r="E631">
        <v>0</v>
      </c>
      <c r="F631">
        <v>6.04</v>
      </c>
      <c r="G631">
        <v>6.04</v>
      </c>
    </row>
    <row r="632" spans="5:7" x14ac:dyDescent="0.25">
      <c r="E632">
        <v>1</v>
      </c>
      <c r="F632">
        <v>5.04</v>
      </c>
      <c r="G632">
        <v>5.04</v>
      </c>
    </row>
    <row r="633" spans="5:7" x14ac:dyDescent="0.25">
      <c r="E633">
        <v>1</v>
      </c>
      <c r="F633">
        <v>5.04</v>
      </c>
      <c r="G633">
        <v>5.04</v>
      </c>
    </row>
    <row r="634" spans="5:7" x14ac:dyDescent="0.25">
      <c r="E634">
        <v>2</v>
      </c>
      <c r="F634">
        <v>4.04</v>
      </c>
      <c r="G634">
        <v>4.04</v>
      </c>
    </row>
    <row r="635" spans="5:7" x14ac:dyDescent="0.25">
      <c r="E635">
        <v>3</v>
      </c>
      <c r="F635">
        <v>3.04</v>
      </c>
      <c r="G635">
        <v>3.04</v>
      </c>
    </row>
    <row r="636" spans="5:7" x14ac:dyDescent="0.25">
      <c r="E636">
        <v>1</v>
      </c>
      <c r="F636">
        <v>5.04</v>
      </c>
      <c r="G636">
        <v>5.04</v>
      </c>
    </row>
    <row r="637" spans="5:7" x14ac:dyDescent="0.25">
      <c r="E637">
        <v>2</v>
      </c>
      <c r="F637">
        <v>4.04</v>
      </c>
      <c r="G637">
        <v>4.04</v>
      </c>
    </row>
    <row r="638" spans="5:7" x14ac:dyDescent="0.25">
      <c r="E638">
        <v>1</v>
      </c>
      <c r="F638">
        <v>5.04</v>
      </c>
      <c r="G638">
        <v>5.04</v>
      </c>
    </row>
    <row r="639" spans="5:7" x14ac:dyDescent="0.25">
      <c r="E639">
        <v>1</v>
      </c>
      <c r="F639">
        <v>5.04</v>
      </c>
      <c r="G639">
        <v>5.04</v>
      </c>
    </row>
    <row r="640" spans="5:7" x14ac:dyDescent="0.25">
      <c r="E640">
        <v>6</v>
      </c>
      <c r="F640">
        <v>0.04</v>
      </c>
      <c r="G640">
        <v>0.04</v>
      </c>
    </row>
    <row r="641" spans="1:8" x14ac:dyDescent="0.25">
      <c r="E641">
        <v>2</v>
      </c>
      <c r="F641">
        <v>4.04</v>
      </c>
      <c r="G641">
        <v>4.04</v>
      </c>
    </row>
    <row r="642" spans="1:8" x14ac:dyDescent="0.25">
      <c r="E642">
        <v>0</v>
      </c>
      <c r="F642">
        <v>6.04</v>
      </c>
      <c r="G642">
        <v>6.04</v>
      </c>
    </row>
    <row r="643" spans="1:8" x14ac:dyDescent="0.25">
      <c r="E643">
        <v>1</v>
      </c>
      <c r="F643">
        <v>5.04</v>
      </c>
      <c r="G643">
        <v>5.04</v>
      </c>
    </row>
    <row r="644" spans="1:8" x14ac:dyDescent="0.25">
      <c r="E644">
        <v>1</v>
      </c>
      <c r="F644">
        <v>5.04</v>
      </c>
      <c r="G644">
        <v>5.04</v>
      </c>
    </row>
    <row r="645" spans="1:8" x14ac:dyDescent="0.25">
      <c r="E645">
        <v>12</v>
      </c>
      <c r="F645">
        <v>5.96</v>
      </c>
      <c r="G645">
        <v>5.96</v>
      </c>
      <c r="H645">
        <v>211.77</v>
      </c>
    </row>
    <row r="647" spans="1:8" x14ac:dyDescent="0.25">
      <c r="A647">
        <v>49</v>
      </c>
      <c r="B647">
        <v>63</v>
      </c>
      <c r="C647">
        <v>9</v>
      </c>
      <c r="D647">
        <v>0.6</v>
      </c>
      <c r="E647">
        <v>0</v>
      </c>
      <c r="F647">
        <v>0.6</v>
      </c>
      <c r="G647">
        <v>0.6</v>
      </c>
    </row>
    <row r="648" spans="1:8" x14ac:dyDescent="0.25">
      <c r="E648">
        <v>0</v>
      </c>
      <c r="F648">
        <v>0.6</v>
      </c>
      <c r="G648">
        <v>0.6</v>
      </c>
    </row>
    <row r="649" spans="1:8" x14ac:dyDescent="0.25">
      <c r="E649">
        <v>1</v>
      </c>
      <c r="F649">
        <v>0.4</v>
      </c>
      <c r="G649">
        <v>0.4</v>
      </c>
    </row>
    <row r="650" spans="1:8" x14ac:dyDescent="0.25">
      <c r="E650">
        <v>2</v>
      </c>
      <c r="F650">
        <v>1.4</v>
      </c>
      <c r="G650">
        <v>1.4</v>
      </c>
    </row>
    <row r="651" spans="1:8" x14ac:dyDescent="0.25">
      <c r="E651">
        <v>0</v>
      </c>
      <c r="F651">
        <v>0.6</v>
      </c>
      <c r="G651">
        <v>0.6</v>
      </c>
    </row>
    <row r="652" spans="1:8" x14ac:dyDescent="0.25">
      <c r="E652">
        <v>2</v>
      </c>
      <c r="F652">
        <v>1.4</v>
      </c>
      <c r="G652">
        <v>1.4</v>
      </c>
    </row>
    <row r="653" spans="1:8" x14ac:dyDescent="0.25">
      <c r="E653">
        <v>3</v>
      </c>
      <c r="F653">
        <v>2.4</v>
      </c>
      <c r="G653">
        <v>2.4</v>
      </c>
    </row>
    <row r="654" spans="1:8" x14ac:dyDescent="0.25">
      <c r="E654">
        <v>0</v>
      </c>
      <c r="F654">
        <v>0.6</v>
      </c>
      <c r="G654">
        <v>0.6</v>
      </c>
    </row>
    <row r="655" spans="1:8" x14ac:dyDescent="0.25">
      <c r="E655">
        <v>1</v>
      </c>
      <c r="F655">
        <v>0.4</v>
      </c>
      <c r="G655">
        <v>0.4</v>
      </c>
    </row>
    <row r="656" spans="1:8" x14ac:dyDescent="0.25">
      <c r="E656">
        <v>0</v>
      </c>
      <c r="F656">
        <v>0.6</v>
      </c>
      <c r="G656">
        <v>0.6</v>
      </c>
    </row>
    <row r="657" spans="1:8" x14ac:dyDescent="0.25">
      <c r="E657">
        <v>0</v>
      </c>
      <c r="F657">
        <v>0.6</v>
      </c>
      <c r="G657">
        <v>0.6</v>
      </c>
    </row>
    <row r="658" spans="1:8" x14ac:dyDescent="0.25">
      <c r="E658">
        <v>0</v>
      </c>
      <c r="F658">
        <v>0.6</v>
      </c>
      <c r="G658">
        <v>0.6</v>
      </c>
    </row>
    <row r="659" spans="1:8" x14ac:dyDescent="0.25">
      <c r="E659">
        <v>0</v>
      </c>
      <c r="F659">
        <v>0.6</v>
      </c>
      <c r="G659">
        <v>0.6</v>
      </c>
    </row>
    <row r="660" spans="1:8" x14ac:dyDescent="0.25">
      <c r="E660">
        <v>0</v>
      </c>
      <c r="F660">
        <v>0.6</v>
      </c>
      <c r="G660">
        <v>0.6</v>
      </c>
    </row>
    <row r="661" spans="1:8" x14ac:dyDescent="0.25">
      <c r="E661">
        <v>0</v>
      </c>
      <c r="F661">
        <v>0.6</v>
      </c>
      <c r="G661">
        <v>0.6</v>
      </c>
      <c r="H661">
        <v>12</v>
      </c>
    </row>
    <row r="663" spans="1:8" x14ac:dyDescent="0.25">
      <c r="A663">
        <v>64</v>
      </c>
      <c r="B663">
        <v>65</v>
      </c>
      <c r="C663">
        <v>70</v>
      </c>
      <c r="D663">
        <v>35</v>
      </c>
      <c r="E663">
        <v>37</v>
      </c>
      <c r="F663">
        <v>2</v>
      </c>
      <c r="G663">
        <v>2</v>
      </c>
    </row>
    <row r="664" spans="1:8" x14ac:dyDescent="0.25">
      <c r="E664">
        <v>33</v>
      </c>
      <c r="F664">
        <v>2</v>
      </c>
      <c r="G664">
        <v>2</v>
      </c>
      <c r="H664">
        <v>4</v>
      </c>
    </row>
    <row r="666" spans="1:8" x14ac:dyDescent="0.25">
      <c r="A666">
        <v>66</v>
      </c>
      <c r="B666">
        <v>69</v>
      </c>
      <c r="C666">
        <v>11</v>
      </c>
      <c r="D666">
        <v>2.75</v>
      </c>
      <c r="E666">
        <v>3</v>
      </c>
      <c r="F666">
        <v>0.25</v>
      </c>
      <c r="G666">
        <v>0.25</v>
      </c>
    </row>
    <row r="667" spans="1:8" x14ac:dyDescent="0.25">
      <c r="E667">
        <v>3</v>
      </c>
      <c r="F667">
        <v>0.25</v>
      </c>
      <c r="G667">
        <v>0.25</v>
      </c>
    </row>
    <row r="668" spans="1:8" x14ac:dyDescent="0.25">
      <c r="E668">
        <v>3</v>
      </c>
      <c r="F668">
        <v>0.25</v>
      </c>
      <c r="G668">
        <v>0.25</v>
      </c>
    </row>
    <row r="669" spans="1:8" x14ac:dyDescent="0.25">
      <c r="E669">
        <v>2</v>
      </c>
      <c r="F669">
        <v>0.75</v>
      </c>
      <c r="G669">
        <v>0.75</v>
      </c>
      <c r="H669">
        <v>1.5</v>
      </c>
    </row>
    <row r="671" spans="1:8" x14ac:dyDescent="0.25">
      <c r="A671">
        <v>70</v>
      </c>
      <c r="B671">
        <v>76</v>
      </c>
      <c r="C671">
        <v>74</v>
      </c>
      <c r="D671">
        <v>10.57</v>
      </c>
      <c r="E671">
        <v>31</v>
      </c>
      <c r="F671">
        <v>20.43</v>
      </c>
      <c r="G671">
        <v>20.43</v>
      </c>
    </row>
    <row r="672" spans="1:8" x14ac:dyDescent="0.25">
      <c r="E672">
        <v>27</v>
      </c>
      <c r="F672">
        <v>16.43</v>
      </c>
      <c r="G672">
        <v>16.43</v>
      </c>
    </row>
    <row r="673" spans="1:8" x14ac:dyDescent="0.25">
      <c r="E673">
        <v>3</v>
      </c>
      <c r="F673">
        <v>7.57</v>
      </c>
      <c r="G673">
        <v>7.57</v>
      </c>
    </row>
    <row r="674" spans="1:8" x14ac:dyDescent="0.25">
      <c r="E674">
        <v>3</v>
      </c>
      <c r="F674">
        <v>7.57</v>
      </c>
      <c r="G674">
        <v>7.57</v>
      </c>
    </row>
    <row r="675" spans="1:8" x14ac:dyDescent="0.25">
      <c r="E675">
        <v>3</v>
      </c>
      <c r="F675">
        <v>7.57</v>
      </c>
      <c r="G675">
        <v>7.57</v>
      </c>
    </row>
    <row r="676" spans="1:8" x14ac:dyDescent="0.25">
      <c r="E676">
        <v>4</v>
      </c>
      <c r="F676">
        <v>6.57</v>
      </c>
      <c r="G676">
        <v>6.57</v>
      </c>
    </row>
    <row r="677" spans="1:8" x14ac:dyDescent="0.25">
      <c r="E677">
        <v>3</v>
      </c>
      <c r="F677">
        <v>7.57</v>
      </c>
      <c r="G677">
        <v>7.57</v>
      </c>
      <c r="H677">
        <v>73.709999999999994</v>
      </c>
    </row>
    <row r="679" spans="1:8" x14ac:dyDescent="0.25">
      <c r="A679">
        <v>77</v>
      </c>
      <c r="B679">
        <v>96</v>
      </c>
      <c r="C679">
        <v>288</v>
      </c>
      <c r="D679">
        <v>14.4</v>
      </c>
      <c r="E679">
        <v>53</v>
      </c>
      <c r="F679">
        <v>38.6</v>
      </c>
      <c r="G679">
        <v>38.6</v>
      </c>
    </row>
    <row r="680" spans="1:8" x14ac:dyDescent="0.25">
      <c r="E680">
        <v>30</v>
      </c>
      <c r="F680">
        <v>15.6</v>
      </c>
      <c r="G680">
        <v>15.6</v>
      </c>
    </row>
    <row r="681" spans="1:8" x14ac:dyDescent="0.25">
      <c r="E681">
        <v>1</v>
      </c>
      <c r="F681">
        <v>13.4</v>
      </c>
      <c r="G681">
        <v>13.4</v>
      </c>
    </row>
    <row r="682" spans="1:8" x14ac:dyDescent="0.25">
      <c r="E682">
        <v>12</v>
      </c>
      <c r="F682">
        <v>2.4</v>
      </c>
      <c r="G682">
        <v>2.4</v>
      </c>
    </row>
    <row r="683" spans="1:8" x14ac:dyDescent="0.25">
      <c r="E683">
        <v>9</v>
      </c>
      <c r="F683">
        <v>5.4</v>
      </c>
      <c r="G683">
        <v>5.4</v>
      </c>
    </row>
    <row r="684" spans="1:8" x14ac:dyDescent="0.25">
      <c r="E684">
        <v>24</v>
      </c>
      <c r="F684">
        <v>9.6</v>
      </c>
      <c r="G684">
        <v>9.6</v>
      </c>
    </row>
    <row r="685" spans="1:8" x14ac:dyDescent="0.25">
      <c r="E685">
        <v>0</v>
      </c>
      <c r="F685">
        <v>14.4</v>
      </c>
      <c r="G685">
        <v>14.4</v>
      </c>
    </row>
    <row r="686" spans="1:8" x14ac:dyDescent="0.25">
      <c r="E686">
        <v>24</v>
      </c>
      <c r="F686">
        <v>9.6</v>
      </c>
      <c r="G686">
        <v>9.6</v>
      </c>
    </row>
    <row r="687" spans="1:8" x14ac:dyDescent="0.25">
      <c r="E687">
        <v>3</v>
      </c>
      <c r="F687">
        <v>11.4</v>
      </c>
      <c r="G687">
        <v>11.4</v>
      </c>
    </row>
    <row r="688" spans="1:8" x14ac:dyDescent="0.25">
      <c r="E688">
        <v>1</v>
      </c>
      <c r="F688">
        <v>13.4</v>
      </c>
      <c r="G688">
        <v>13.4</v>
      </c>
    </row>
    <row r="689" spans="1:8" x14ac:dyDescent="0.25">
      <c r="E689">
        <v>2</v>
      </c>
      <c r="F689">
        <v>12.4</v>
      </c>
      <c r="G689">
        <v>12.4</v>
      </c>
    </row>
    <row r="690" spans="1:8" x14ac:dyDescent="0.25">
      <c r="E690">
        <v>18</v>
      </c>
      <c r="F690">
        <v>3.6</v>
      </c>
      <c r="G690">
        <v>3.6</v>
      </c>
    </row>
    <row r="691" spans="1:8" x14ac:dyDescent="0.25">
      <c r="E691">
        <v>2</v>
      </c>
      <c r="F691">
        <v>12.4</v>
      </c>
      <c r="G691">
        <v>12.4</v>
      </c>
    </row>
    <row r="692" spans="1:8" x14ac:dyDescent="0.25">
      <c r="E692">
        <v>1</v>
      </c>
      <c r="F692">
        <v>13.4</v>
      </c>
      <c r="G692">
        <v>13.4</v>
      </c>
    </row>
    <row r="693" spans="1:8" x14ac:dyDescent="0.25">
      <c r="E693">
        <v>0</v>
      </c>
      <c r="F693">
        <v>14.4</v>
      </c>
      <c r="G693">
        <v>14.4</v>
      </c>
    </row>
    <row r="694" spans="1:8" x14ac:dyDescent="0.25">
      <c r="E694">
        <v>2</v>
      </c>
      <c r="F694">
        <v>12.4</v>
      </c>
      <c r="G694">
        <v>12.4</v>
      </c>
    </row>
    <row r="695" spans="1:8" x14ac:dyDescent="0.25">
      <c r="E695">
        <v>4</v>
      </c>
      <c r="F695">
        <v>10.4</v>
      </c>
      <c r="G695">
        <v>10.4</v>
      </c>
    </row>
    <row r="696" spans="1:8" x14ac:dyDescent="0.25">
      <c r="E696">
        <v>4</v>
      </c>
      <c r="F696">
        <v>10.4</v>
      </c>
      <c r="G696">
        <v>10.4</v>
      </c>
    </row>
    <row r="697" spans="1:8" x14ac:dyDescent="0.25">
      <c r="E697">
        <v>48</v>
      </c>
      <c r="F697">
        <v>33.6</v>
      </c>
      <c r="G697">
        <v>33.6</v>
      </c>
    </row>
    <row r="698" spans="1:8" x14ac:dyDescent="0.25">
      <c r="E698">
        <v>50</v>
      </c>
      <c r="F698">
        <v>35.6</v>
      </c>
      <c r="G698">
        <v>35.6</v>
      </c>
      <c r="H698">
        <v>292.39999999999998</v>
      </c>
    </row>
    <row r="700" spans="1:8" x14ac:dyDescent="0.25">
      <c r="A700">
        <v>97</v>
      </c>
      <c r="B700">
        <v>97</v>
      </c>
      <c r="C700">
        <v>3</v>
      </c>
      <c r="D700">
        <v>3</v>
      </c>
      <c r="E700">
        <v>3</v>
      </c>
      <c r="F700">
        <v>0</v>
      </c>
      <c r="G700">
        <v>0</v>
      </c>
      <c r="H700">
        <v>0</v>
      </c>
    </row>
    <row r="702" spans="1:8" x14ac:dyDescent="0.25">
      <c r="A702">
        <v>98</v>
      </c>
      <c r="B702">
        <v>126</v>
      </c>
      <c r="C702">
        <v>278</v>
      </c>
      <c r="D702">
        <v>9.59</v>
      </c>
      <c r="E702">
        <v>12</v>
      </c>
      <c r="F702">
        <v>2.41</v>
      </c>
      <c r="G702">
        <v>2.41</v>
      </c>
    </row>
    <row r="703" spans="1:8" x14ac:dyDescent="0.25">
      <c r="E703">
        <v>1</v>
      </c>
      <c r="F703">
        <v>8.59</v>
      </c>
      <c r="G703">
        <v>8.59</v>
      </c>
    </row>
    <row r="704" spans="1:8" x14ac:dyDescent="0.25">
      <c r="E704">
        <v>5</v>
      </c>
      <c r="F704">
        <v>4.59</v>
      </c>
      <c r="G704">
        <v>4.59</v>
      </c>
    </row>
    <row r="705" spans="5:7" x14ac:dyDescent="0.25">
      <c r="E705">
        <v>1</v>
      </c>
      <c r="F705">
        <v>8.59</v>
      </c>
      <c r="G705">
        <v>8.59</v>
      </c>
    </row>
    <row r="706" spans="5:7" x14ac:dyDescent="0.25">
      <c r="E706">
        <v>16</v>
      </c>
      <c r="F706">
        <v>6.41</v>
      </c>
      <c r="G706">
        <v>6.41</v>
      </c>
    </row>
    <row r="707" spans="5:7" x14ac:dyDescent="0.25">
      <c r="E707">
        <v>14</v>
      </c>
      <c r="F707">
        <v>4.41</v>
      </c>
      <c r="G707">
        <v>4.41</v>
      </c>
    </row>
    <row r="708" spans="5:7" x14ac:dyDescent="0.25">
      <c r="E708">
        <v>16</v>
      </c>
      <c r="F708">
        <v>6.41</v>
      </c>
      <c r="G708">
        <v>6.41</v>
      </c>
    </row>
    <row r="709" spans="5:7" x14ac:dyDescent="0.25">
      <c r="E709">
        <v>7</v>
      </c>
      <c r="F709">
        <v>2.59</v>
      </c>
      <c r="G709">
        <v>2.59</v>
      </c>
    </row>
    <row r="710" spans="5:7" x14ac:dyDescent="0.25">
      <c r="E710">
        <v>1</v>
      </c>
      <c r="F710">
        <v>8.59</v>
      </c>
      <c r="G710">
        <v>8.59</v>
      </c>
    </row>
    <row r="711" spans="5:7" x14ac:dyDescent="0.25">
      <c r="E711">
        <v>8</v>
      </c>
      <c r="F711">
        <v>1.59</v>
      </c>
      <c r="G711">
        <v>1.59</v>
      </c>
    </row>
    <row r="712" spans="5:7" x14ac:dyDescent="0.25">
      <c r="E712">
        <v>5</v>
      </c>
      <c r="F712">
        <v>4.59</v>
      </c>
      <c r="G712">
        <v>4.59</v>
      </c>
    </row>
    <row r="713" spans="5:7" x14ac:dyDescent="0.25">
      <c r="E713">
        <v>17</v>
      </c>
      <c r="F713">
        <v>7.41</v>
      </c>
      <c r="G713">
        <v>7.41</v>
      </c>
    </row>
    <row r="714" spans="5:7" x14ac:dyDescent="0.25">
      <c r="E714">
        <v>3</v>
      </c>
      <c r="F714">
        <v>6.59</v>
      </c>
      <c r="G714">
        <v>6.59</v>
      </c>
    </row>
    <row r="715" spans="5:7" x14ac:dyDescent="0.25">
      <c r="E715">
        <v>2</v>
      </c>
      <c r="F715">
        <v>7.59</v>
      </c>
      <c r="G715">
        <v>7.59</v>
      </c>
    </row>
    <row r="716" spans="5:7" x14ac:dyDescent="0.25">
      <c r="E716">
        <v>2</v>
      </c>
      <c r="F716">
        <v>7.59</v>
      </c>
      <c r="G716">
        <v>7.59</v>
      </c>
    </row>
    <row r="717" spans="5:7" x14ac:dyDescent="0.25">
      <c r="E717">
        <v>2</v>
      </c>
      <c r="F717">
        <v>7.59</v>
      </c>
      <c r="G717">
        <v>7.59</v>
      </c>
    </row>
    <row r="718" spans="5:7" x14ac:dyDescent="0.25">
      <c r="E718">
        <v>21</v>
      </c>
      <c r="F718">
        <v>11.41</v>
      </c>
      <c r="G718">
        <v>11.41</v>
      </c>
    </row>
    <row r="719" spans="5:7" x14ac:dyDescent="0.25">
      <c r="E719">
        <v>1</v>
      </c>
      <c r="F719">
        <v>8.59</v>
      </c>
      <c r="G719">
        <v>8.59</v>
      </c>
    </row>
    <row r="720" spans="5:7" x14ac:dyDescent="0.25">
      <c r="E720">
        <v>8</v>
      </c>
      <c r="F720">
        <v>1.59</v>
      </c>
      <c r="G720">
        <v>1.59</v>
      </c>
    </row>
    <row r="721" spans="1:8" x14ac:dyDescent="0.25">
      <c r="E721">
        <v>1</v>
      </c>
      <c r="F721">
        <v>8.59</v>
      </c>
      <c r="G721">
        <v>8.59</v>
      </c>
    </row>
    <row r="722" spans="1:8" x14ac:dyDescent="0.25">
      <c r="E722">
        <v>18</v>
      </c>
      <c r="F722">
        <v>8.41</v>
      </c>
      <c r="G722">
        <v>8.41</v>
      </c>
    </row>
    <row r="723" spans="1:8" x14ac:dyDescent="0.25">
      <c r="E723">
        <v>16</v>
      </c>
      <c r="F723">
        <v>6.41</v>
      </c>
      <c r="G723">
        <v>6.41</v>
      </c>
    </row>
    <row r="724" spans="1:8" x14ac:dyDescent="0.25">
      <c r="E724">
        <v>16</v>
      </c>
      <c r="F724">
        <v>6.41</v>
      </c>
      <c r="G724">
        <v>6.41</v>
      </c>
    </row>
    <row r="725" spans="1:8" x14ac:dyDescent="0.25">
      <c r="E725">
        <v>15</v>
      </c>
      <c r="F725">
        <v>5.41</v>
      </c>
      <c r="G725">
        <v>5.41</v>
      </c>
    </row>
    <row r="726" spans="1:8" x14ac:dyDescent="0.25">
      <c r="E726">
        <v>7</v>
      </c>
      <c r="F726">
        <v>2.59</v>
      </c>
      <c r="G726">
        <v>2.59</v>
      </c>
    </row>
    <row r="727" spans="1:8" x14ac:dyDescent="0.25">
      <c r="E727">
        <v>2</v>
      </c>
      <c r="F727">
        <v>7.59</v>
      </c>
      <c r="G727">
        <v>7.59</v>
      </c>
    </row>
    <row r="728" spans="1:8" x14ac:dyDescent="0.25">
      <c r="E728">
        <v>17</v>
      </c>
      <c r="F728">
        <v>7.41</v>
      </c>
      <c r="G728">
        <v>7.41</v>
      </c>
    </row>
    <row r="729" spans="1:8" x14ac:dyDescent="0.25">
      <c r="E729">
        <v>21</v>
      </c>
      <c r="F729">
        <v>11.41</v>
      </c>
      <c r="G729">
        <v>11.41</v>
      </c>
    </row>
    <row r="730" spans="1:8" x14ac:dyDescent="0.25">
      <c r="E730">
        <v>23</v>
      </c>
      <c r="F730">
        <v>13.41</v>
      </c>
      <c r="G730">
        <v>13.41</v>
      </c>
      <c r="H730">
        <v>194.76</v>
      </c>
    </row>
    <row r="732" spans="1:8" x14ac:dyDescent="0.25">
      <c r="A732">
        <v>127</v>
      </c>
      <c r="B732">
        <v>132</v>
      </c>
      <c r="C732">
        <v>24</v>
      </c>
      <c r="D732">
        <v>4</v>
      </c>
      <c r="E732">
        <v>8</v>
      </c>
      <c r="F732">
        <v>4</v>
      </c>
      <c r="G732">
        <v>4</v>
      </c>
    </row>
    <row r="733" spans="1:8" x14ac:dyDescent="0.25">
      <c r="E733">
        <v>2</v>
      </c>
      <c r="F733">
        <v>2</v>
      </c>
      <c r="G733">
        <v>2</v>
      </c>
    </row>
    <row r="734" spans="1:8" x14ac:dyDescent="0.25">
      <c r="E734">
        <v>2</v>
      </c>
      <c r="F734">
        <v>2</v>
      </c>
      <c r="G734">
        <v>2</v>
      </c>
    </row>
    <row r="735" spans="1:8" x14ac:dyDescent="0.25">
      <c r="E735">
        <v>1</v>
      </c>
      <c r="F735">
        <v>3</v>
      </c>
      <c r="G735">
        <v>3</v>
      </c>
    </row>
    <row r="736" spans="1:8" x14ac:dyDescent="0.25">
      <c r="E736">
        <v>9</v>
      </c>
      <c r="F736">
        <v>5</v>
      </c>
      <c r="G736">
        <v>5</v>
      </c>
    </row>
    <row r="737" spans="1:9" x14ac:dyDescent="0.25">
      <c r="E737">
        <v>2</v>
      </c>
      <c r="F737">
        <v>2</v>
      </c>
      <c r="G737">
        <v>2</v>
      </c>
      <c r="H737">
        <v>18</v>
      </c>
    </row>
    <row r="739" spans="1:9" x14ac:dyDescent="0.25">
      <c r="D739">
        <v>861.098652124404</v>
      </c>
    </row>
    <row r="741" spans="1:9" x14ac:dyDescent="0.25">
      <c r="A741" s="4" t="s">
        <v>230</v>
      </c>
      <c r="B741" s="4" t="s">
        <v>231</v>
      </c>
      <c r="C741" s="4"/>
      <c r="D741" s="4"/>
      <c r="E741" s="4"/>
      <c r="F741" s="4"/>
      <c r="G741" s="4"/>
      <c r="H741" s="4"/>
      <c r="I741" s="4"/>
    </row>
    <row r="742" spans="1:9" x14ac:dyDescent="0.25">
      <c r="A742" s="4" t="s">
        <v>228</v>
      </c>
      <c r="B742" s="4" t="s">
        <v>219</v>
      </c>
      <c r="C742" s="4"/>
      <c r="D742" s="4"/>
      <c r="E742" s="4"/>
      <c r="F742" s="4"/>
      <c r="G742" s="4"/>
      <c r="H742" s="4"/>
      <c r="I742" s="4"/>
    </row>
    <row r="743" spans="1:9" x14ac:dyDescent="0.25">
      <c r="A743" t="s">
        <v>220</v>
      </c>
      <c r="B743" t="s">
        <v>221</v>
      </c>
      <c r="C743" t="s">
        <v>222</v>
      </c>
      <c r="D743" t="s">
        <v>223</v>
      </c>
      <c r="E743" t="s">
        <v>224</v>
      </c>
      <c r="F743" t="s">
        <v>225</v>
      </c>
      <c r="G743" t="s">
        <v>226</v>
      </c>
      <c r="H743" t="s">
        <v>227</v>
      </c>
    </row>
    <row r="744" spans="1:9" x14ac:dyDescent="0.25">
      <c r="A744">
        <v>0</v>
      </c>
      <c r="B744">
        <v>22</v>
      </c>
      <c r="C744">
        <v>52</v>
      </c>
      <c r="D744">
        <v>2.2599999999999998</v>
      </c>
      <c r="E744">
        <v>2</v>
      </c>
      <c r="F744">
        <v>0.26</v>
      </c>
      <c r="G744">
        <v>0.26</v>
      </c>
    </row>
    <row r="745" spans="1:9" x14ac:dyDescent="0.25">
      <c r="E745">
        <v>2</v>
      </c>
      <c r="F745">
        <v>0.26</v>
      </c>
      <c r="G745">
        <v>0.26</v>
      </c>
    </row>
    <row r="746" spans="1:9" x14ac:dyDescent="0.25">
      <c r="E746">
        <v>28</v>
      </c>
      <c r="F746">
        <v>25.74</v>
      </c>
      <c r="G746">
        <v>25.74</v>
      </c>
    </row>
    <row r="747" spans="1:9" x14ac:dyDescent="0.25">
      <c r="E747">
        <v>1</v>
      </c>
      <c r="F747">
        <v>1.26</v>
      </c>
      <c r="G747">
        <v>1.26</v>
      </c>
    </row>
    <row r="748" spans="1:9" x14ac:dyDescent="0.25">
      <c r="E748">
        <v>0</v>
      </c>
      <c r="F748">
        <v>2.2599999999999998</v>
      </c>
      <c r="G748">
        <v>2.2599999999999998</v>
      </c>
    </row>
    <row r="749" spans="1:9" x14ac:dyDescent="0.25">
      <c r="E749">
        <v>0</v>
      </c>
      <c r="F749">
        <v>2.2599999999999998</v>
      </c>
      <c r="G749">
        <v>2.2599999999999998</v>
      </c>
    </row>
    <row r="750" spans="1:9" x14ac:dyDescent="0.25">
      <c r="E750">
        <v>1</v>
      </c>
      <c r="F750">
        <v>1.26</v>
      </c>
      <c r="G750">
        <v>1.26</v>
      </c>
    </row>
    <row r="751" spans="1:9" x14ac:dyDescent="0.25">
      <c r="E751">
        <v>0</v>
      </c>
      <c r="F751">
        <v>2.2599999999999998</v>
      </c>
      <c r="G751">
        <v>2.2599999999999998</v>
      </c>
    </row>
    <row r="752" spans="1:9" x14ac:dyDescent="0.25">
      <c r="E752">
        <v>2</v>
      </c>
      <c r="F752">
        <v>0.26</v>
      </c>
      <c r="G752">
        <v>0.26</v>
      </c>
    </row>
    <row r="753" spans="1:8" x14ac:dyDescent="0.25">
      <c r="E753">
        <v>1</v>
      </c>
      <c r="F753">
        <v>1.26</v>
      </c>
      <c r="G753">
        <v>1.26</v>
      </c>
    </row>
    <row r="754" spans="1:8" x14ac:dyDescent="0.25">
      <c r="E754">
        <v>1</v>
      </c>
      <c r="F754">
        <v>1.26</v>
      </c>
      <c r="G754">
        <v>1.26</v>
      </c>
    </row>
    <row r="755" spans="1:8" x14ac:dyDescent="0.25">
      <c r="E755">
        <v>1</v>
      </c>
      <c r="F755">
        <v>1.26</v>
      </c>
      <c r="G755">
        <v>1.26</v>
      </c>
    </row>
    <row r="756" spans="1:8" x14ac:dyDescent="0.25">
      <c r="E756">
        <v>2</v>
      </c>
      <c r="F756">
        <v>0.26</v>
      </c>
      <c r="G756">
        <v>0.26</v>
      </c>
    </row>
    <row r="757" spans="1:8" x14ac:dyDescent="0.25">
      <c r="E757">
        <v>0</v>
      </c>
      <c r="F757">
        <v>2.2599999999999998</v>
      </c>
      <c r="G757">
        <v>2.2599999999999998</v>
      </c>
    </row>
    <row r="758" spans="1:8" x14ac:dyDescent="0.25">
      <c r="E758">
        <v>3</v>
      </c>
      <c r="F758">
        <v>0.74</v>
      </c>
      <c r="G758">
        <v>0.74</v>
      </c>
    </row>
    <row r="759" spans="1:8" x14ac:dyDescent="0.25">
      <c r="E759">
        <v>2</v>
      </c>
      <c r="F759">
        <v>0.26</v>
      </c>
      <c r="G759">
        <v>0.26</v>
      </c>
    </row>
    <row r="760" spans="1:8" x14ac:dyDescent="0.25">
      <c r="E760">
        <v>2</v>
      </c>
      <c r="F760">
        <v>0.26</v>
      </c>
      <c r="G760">
        <v>0.26</v>
      </c>
    </row>
    <row r="761" spans="1:8" x14ac:dyDescent="0.25">
      <c r="E761">
        <v>1</v>
      </c>
      <c r="F761">
        <v>1.26</v>
      </c>
      <c r="G761">
        <v>1.26</v>
      </c>
    </row>
    <row r="762" spans="1:8" x14ac:dyDescent="0.25">
      <c r="E762">
        <v>0</v>
      </c>
      <c r="F762">
        <v>2.2599999999999998</v>
      </c>
      <c r="G762">
        <v>2.2599999999999998</v>
      </c>
    </row>
    <row r="763" spans="1:8" x14ac:dyDescent="0.25">
      <c r="E763">
        <v>0</v>
      </c>
      <c r="F763">
        <v>2.2599999999999998</v>
      </c>
      <c r="G763">
        <v>2.2599999999999998</v>
      </c>
    </row>
    <row r="764" spans="1:8" x14ac:dyDescent="0.25">
      <c r="E764">
        <v>1</v>
      </c>
      <c r="F764">
        <v>1.26</v>
      </c>
      <c r="G764">
        <v>1.26</v>
      </c>
    </row>
    <row r="765" spans="1:8" x14ac:dyDescent="0.25">
      <c r="E765">
        <v>1</v>
      </c>
      <c r="F765">
        <v>1.26</v>
      </c>
      <c r="G765">
        <v>1.26</v>
      </c>
    </row>
    <row r="766" spans="1:8" x14ac:dyDescent="0.25">
      <c r="E766">
        <v>1</v>
      </c>
      <c r="F766">
        <v>1.26</v>
      </c>
      <c r="G766">
        <v>1.26</v>
      </c>
      <c r="H766">
        <v>52.96</v>
      </c>
    </row>
    <row r="768" spans="1:8" x14ac:dyDescent="0.25">
      <c r="A768">
        <v>23</v>
      </c>
      <c r="B768">
        <v>48</v>
      </c>
      <c r="C768">
        <v>157</v>
      </c>
      <c r="D768">
        <v>6.04</v>
      </c>
      <c r="E768">
        <v>101</v>
      </c>
      <c r="F768">
        <v>94.96</v>
      </c>
      <c r="G768">
        <v>94.96</v>
      </c>
    </row>
    <row r="769" spans="5:7" x14ac:dyDescent="0.25">
      <c r="E769">
        <v>0</v>
      </c>
      <c r="F769">
        <v>6.04</v>
      </c>
      <c r="G769">
        <v>6.04</v>
      </c>
    </row>
    <row r="770" spans="5:7" x14ac:dyDescent="0.25">
      <c r="E770">
        <v>0</v>
      </c>
      <c r="F770">
        <v>6.04</v>
      </c>
      <c r="G770">
        <v>6.04</v>
      </c>
    </row>
    <row r="771" spans="5:7" x14ac:dyDescent="0.25">
      <c r="E771">
        <v>0</v>
      </c>
      <c r="F771">
        <v>6.04</v>
      </c>
      <c r="G771">
        <v>6.04</v>
      </c>
    </row>
    <row r="772" spans="5:7" x14ac:dyDescent="0.25">
      <c r="E772">
        <v>3</v>
      </c>
      <c r="F772">
        <v>3.04</v>
      </c>
      <c r="G772">
        <v>3.04</v>
      </c>
    </row>
    <row r="773" spans="5:7" x14ac:dyDescent="0.25">
      <c r="E773">
        <v>0</v>
      </c>
      <c r="F773">
        <v>6.04</v>
      </c>
      <c r="G773">
        <v>6.04</v>
      </c>
    </row>
    <row r="774" spans="5:7" x14ac:dyDescent="0.25">
      <c r="E774">
        <v>1</v>
      </c>
      <c r="F774">
        <v>5.04</v>
      </c>
      <c r="G774">
        <v>5.04</v>
      </c>
    </row>
    <row r="775" spans="5:7" x14ac:dyDescent="0.25">
      <c r="E775">
        <v>2</v>
      </c>
      <c r="F775">
        <v>4.04</v>
      </c>
      <c r="G775">
        <v>4.04</v>
      </c>
    </row>
    <row r="776" spans="5:7" x14ac:dyDescent="0.25">
      <c r="E776">
        <v>2</v>
      </c>
      <c r="F776">
        <v>4.04</v>
      </c>
      <c r="G776">
        <v>4.04</v>
      </c>
    </row>
    <row r="777" spans="5:7" x14ac:dyDescent="0.25">
      <c r="E777">
        <v>11</v>
      </c>
      <c r="F777">
        <v>4.96</v>
      </c>
      <c r="G777">
        <v>4.96</v>
      </c>
    </row>
    <row r="778" spans="5:7" x14ac:dyDescent="0.25">
      <c r="E778">
        <v>3</v>
      </c>
      <c r="F778">
        <v>3.04</v>
      </c>
      <c r="G778">
        <v>3.04</v>
      </c>
    </row>
    <row r="779" spans="5:7" x14ac:dyDescent="0.25">
      <c r="E779">
        <v>0</v>
      </c>
      <c r="F779">
        <v>6.04</v>
      </c>
      <c r="G779">
        <v>6.04</v>
      </c>
    </row>
    <row r="780" spans="5:7" x14ac:dyDescent="0.25">
      <c r="E780">
        <v>1</v>
      </c>
      <c r="F780">
        <v>5.04</v>
      </c>
      <c r="G780">
        <v>5.04</v>
      </c>
    </row>
    <row r="781" spans="5:7" x14ac:dyDescent="0.25">
      <c r="E781">
        <v>1</v>
      </c>
      <c r="F781">
        <v>5.04</v>
      </c>
      <c r="G781">
        <v>5.04</v>
      </c>
    </row>
    <row r="782" spans="5:7" x14ac:dyDescent="0.25">
      <c r="E782">
        <v>2</v>
      </c>
      <c r="F782">
        <v>4.04</v>
      </c>
      <c r="G782">
        <v>4.04</v>
      </c>
    </row>
    <row r="783" spans="5:7" x14ac:dyDescent="0.25">
      <c r="E783">
        <v>3</v>
      </c>
      <c r="F783">
        <v>3.04</v>
      </c>
      <c r="G783">
        <v>3.04</v>
      </c>
    </row>
    <row r="784" spans="5:7" x14ac:dyDescent="0.25">
      <c r="E784">
        <v>1</v>
      </c>
      <c r="F784">
        <v>5.04</v>
      </c>
      <c r="G784">
        <v>5.04</v>
      </c>
    </row>
    <row r="785" spans="1:8" x14ac:dyDescent="0.25">
      <c r="E785">
        <v>2</v>
      </c>
      <c r="F785">
        <v>4.04</v>
      </c>
      <c r="G785">
        <v>4.04</v>
      </c>
    </row>
    <row r="786" spans="1:8" x14ac:dyDescent="0.25">
      <c r="E786">
        <v>1</v>
      </c>
      <c r="F786">
        <v>5.04</v>
      </c>
      <c r="G786">
        <v>5.04</v>
      </c>
    </row>
    <row r="787" spans="1:8" x14ac:dyDescent="0.25">
      <c r="E787">
        <v>1</v>
      </c>
      <c r="F787">
        <v>5.04</v>
      </c>
      <c r="G787">
        <v>5.04</v>
      </c>
    </row>
    <row r="788" spans="1:8" x14ac:dyDescent="0.25">
      <c r="E788">
        <v>6</v>
      </c>
      <c r="F788">
        <v>0.04</v>
      </c>
      <c r="G788">
        <v>0.04</v>
      </c>
    </row>
    <row r="789" spans="1:8" x14ac:dyDescent="0.25">
      <c r="E789">
        <v>2</v>
      </c>
      <c r="F789">
        <v>4.04</v>
      </c>
      <c r="G789">
        <v>4.04</v>
      </c>
    </row>
    <row r="790" spans="1:8" x14ac:dyDescent="0.25">
      <c r="E790">
        <v>0</v>
      </c>
      <c r="F790">
        <v>6.04</v>
      </c>
      <c r="G790">
        <v>6.04</v>
      </c>
    </row>
    <row r="791" spans="1:8" x14ac:dyDescent="0.25">
      <c r="E791">
        <v>1</v>
      </c>
      <c r="F791">
        <v>5.04</v>
      </c>
      <c r="G791">
        <v>5.04</v>
      </c>
    </row>
    <row r="792" spans="1:8" x14ac:dyDescent="0.25">
      <c r="E792">
        <v>1</v>
      </c>
      <c r="F792">
        <v>5.04</v>
      </c>
      <c r="G792">
        <v>5.04</v>
      </c>
    </row>
    <row r="793" spans="1:8" x14ac:dyDescent="0.25">
      <c r="E793">
        <v>12</v>
      </c>
      <c r="F793">
        <v>5.96</v>
      </c>
      <c r="G793">
        <v>5.96</v>
      </c>
      <c r="H793">
        <v>211.77</v>
      </c>
    </row>
    <row r="795" spans="1:8" x14ac:dyDescent="0.25">
      <c r="A795">
        <v>49</v>
      </c>
      <c r="B795">
        <v>63</v>
      </c>
      <c r="C795">
        <v>9</v>
      </c>
      <c r="D795">
        <v>0.6</v>
      </c>
      <c r="E795">
        <v>0</v>
      </c>
      <c r="F795">
        <v>0.6</v>
      </c>
      <c r="G795">
        <v>0.6</v>
      </c>
    </row>
    <row r="796" spans="1:8" x14ac:dyDescent="0.25">
      <c r="E796">
        <v>0</v>
      </c>
      <c r="F796">
        <v>0.6</v>
      </c>
      <c r="G796">
        <v>0.6</v>
      </c>
    </row>
    <row r="797" spans="1:8" x14ac:dyDescent="0.25">
      <c r="E797">
        <v>1</v>
      </c>
      <c r="F797">
        <v>0.4</v>
      </c>
      <c r="G797">
        <v>0.4</v>
      </c>
    </row>
    <row r="798" spans="1:8" x14ac:dyDescent="0.25">
      <c r="E798">
        <v>2</v>
      </c>
      <c r="F798">
        <v>1.4</v>
      </c>
      <c r="G798">
        <v>1.4</v>
      </c>
    </row>
    <row r="799" spans="1:8" x14ac:dyDescent="0.25">
      <c r="E799">
        <v>0</v>
      </c>
      <c r="F799">
        <v>0.6</v>
      </c>
      <c r="G799">
        <v>0.6</v>
      </c>
    </row>
    <row r="800" spans="1:8" x14ac:dyDescent="0.25">
      <c r="E800">
        <v>2</v>
      </c>
      <c r="F800">
        <v>1.4</v>
      </c>
      <c r="G800">
        <v>1.4</v>
      </c>
    </row>
    <row r="801" spans="1:8" x14ac:dyDescent="0.25">
      <c r="E801">
        <v>3</v>
      </c>
      <c r="F801">
        <v>2.4</v>
      </c>
      <c r="G801">
        <v>2.4</v>
      </c>
    </row>
    <row r="802" spans="1:8" x14ac:dyDescent="0.25">
      <c r="E802">
        <v>0</v>
      </c>
      <c r="F802">
        <v>0.6</v>
      </c>
      <c r="G802">
        <v>0.6</v>
      </c>
    </row>
    <row r="803" spans="1:8" x14ac:dyDescent="0.25">
      <c r="E803">
        <v>1</v>
      </c>
      <c r="F803">
        <v>0.4</v>
      </c>
      <c r="G803">
        <v>0.4</v>
      </c>
    </row>
    <row r="804" spans="1:8" x14ac:dyDescent="0.25">
      <c r="E804">
        <v>0</v>
      </c>
      <c r="F804">
        <v>0.6</v>
      </c>
      <c r="G804">
        <v>0.6</v>
      </c>
    </row>
    <row r="805" spans="1:8" x14ac:dyDescent="0.25">
      <c r="E805">
        <v>0</v>
      </c>
      <c r="F805">
        <v>0.6</v>
      </c>
      <c r="G805">
        <v>0.6</v>
      </c>
    </row>
    <row r="806" spans="1:8" x14ac:dyDescent="0.25">
      <c r="E806">
        <v>0</v>
      </c>
      <c r="F806">
        <v>0.6</v>
      </c>
      <c r="G806">
        <v>0.6</v>
      </c>
    </row>
    <row r="807" spans="1:8" x14ac:dyDescent="0.25">
      <c r="E807">
        <v>0</v>
      </c>
      <c r="F807">
        <v>0.6</v>
      </c>
      <c r="G807">
        <v>0.6</v>
      </c>
    </row>
    <row r="808" spans="1:8" x14ac:dyDescent="0.25">
      <c r="E808">
        <v>0</v>
      </c>
      <c r="F808">
        <v>0.6</v>
      </c>
      <c r="G808">
        <v>0.6</v>
      </c>
    </row>
    <row r="809" spans="1:8" x14ac:dyDescent="0.25">
      <c r="E809">
        <v>0</v>
      </c>
      <c r="F809">
        <v>0.6</v>
      </c>
      <c r="G809">
        <v>0.6</v>
      </c>
      <c r="H809">
        <v>12</v>
      </c>
    </row>
    <row r="811" spans="1:8" x14ac:dyDescent="0.25">
      <c r="A811">
        <v>64</v>
      </c>
      <c r="B811">
        <v>69</v>
      </c>
      <c r="C811">
        <v>81</v>
      </c>
      <c r="D811">
        <v>13.5</v>
      </c>
      <c r="E811">
        <v>37</v>
      </c>
      <c r="F811">
        <v>23.5</v>
      </c>
      <c r="G811">
        <v>23.5</v>
      </c>
    </row>
    <row r="812" spans="1:8" x14ac:dyDescent="0.25">
      <c r="E812">
        <v>33</v>
      </c>
      <c r="F812">
        <v>19.5</v>
      </c>
      <c r="G812">
        <v>19.5</v>
      </c>
    </row>
    <row r="813" spans="1:8" x14ac:dyDescent="0.25">
      <c r="E813">
        <v>3</v>
      </c>
      <c r="F813">
        <v>10.5</v>
      </c>
      <c r="G813">
        <v>10.5</v>
      </c>
    </row>
    <row r="814" spans="1:8" x14ac:dyDescent="0.25">
      <c r="E814">
        <v>3</v>
      </c>
      <c r="F814">
        <v>10.5</v>
      </c>
      <c r="G814">
        <v>10.5</v>
      </c>
    </row>
    <row r="815" spans="1:8" x14ac:dyDescent="0.25">
      <c r="E815">
        <v>3</v>
      </c>
      <c r="F815">
        <v>10.5</v>
      </c>
      <c r="G815">
        <v>10.5</v>
      </c>
    </row>
    <row r="816" spans="1:8" x14ac:dyDescent="0.25">
      <c r="E816">
        <v>2</v>
      </c>
      <c r="F816">
        <v>11.5</v>
      </c>
      <c r="G816">
        <v>11.5</v>
      </c>
      <c r="H816">
        <v>86</v>
      </c>
    </row>
    <row r="818" spans="1:8" x14ac:dyDescent="0.25">
      <c r="A818">
        <v>70</v>
      </c>
      <c r="B818">
        <v>76</v>
      </c>
      <c r="C818">
        <v>74</v>
      </c>
      <c r="D818">
        <v>10.57</v>
      </c>
      <c r="E818">
        <v>31</v>
      </c>
      <c r="F818">
        <v>20.43</v>
      </c>
      <c r="G818">
        <v>20.43</v>
      </c>
    </row>
    <row r="819" spans="1:8" x14ac:dyDescent="0.25">
      <c r="E819">
        <v>27</v>
      </c>
      <c r="F819">
        <v>16.43</v>
      </c>
      <c r="G819">
        <v>16.43</v>
      </c>
    </row>
    <row r="820" spans="1:8" x14ac:dyDescent="0.25">
      <c r="E820">
        <v>3</v>
      </c>
      <c r="F820">
        <v>7.57</v>
      </c>
      <c r="G820">
        <v>7.57</v>
      </c>
    </row>
    <row r="821" spans="1:8" x14ac:dyDescent="0.25">
      <c r="E821">
        <v>3</v>
      </c>
      <c r="F821">
        <v>7.57</v>
      </c>
      <c r="G821">
        <v>7.57</v>
      </c>
    </row>
    <row r="822" spans="1:8" x14ac:dyDescent="0.25">
      <c r="E822">
        <v>3</v>
      </c>
      <c r="F822">
        <v>7.57</v>
      </c>
      <c r="G822">
        <v>7.57</v>
      </c>
    </row>
    <row r="823" spans="1:8" x14ac:dyDescent="0.25">
      <c r="E823">
        <v>4</v>
      </c>
      <c r="F823">
        <v>6.57</v>
      </c>
      <c r="G823">
        <v>6.57</v>
      </c>
    </row>
    <row r="824" spans="1:8" x14ac:dyDescent="0.25">
      <c r="E824">
        <v>3</v>
      </c>
      <c r="F824">
        <v>7.57</v>
      </c>
      <c r="G824">
        <v>7.57</v>
      </c>
      <c r="H824">
        <v>73.709999999999994</v>
      </c>
    </row>
    <row r="826" spans="1:8" x14ac:dyDescent="0.25">
      <c r="A826">
        <v>77</v>
      </c>
      <c r="B826">
        <v>96</v>
      </c>
      <c r="C826">
        <v>288</v>
      </c>
      <c r="D826">
        <v>14.4</v>
      </c>
      <c r="E826">
        <v>53</v>
      </c>
      <c r="F826">
        <v>38.6</v>
      </c>
      <c r="G826">
        <v>38.6</v>
      </c>
    </row>
    <row r="827" spans="1:8" x14ac:dyDescent="0.25">
      <c r="E827">
        <v>30</v>
      </c>
      <c r="F827">
        <v>15.6</v>
      </c>
      <c r="G827">
        <v>15.6</v>
      </c>
    </row>
    <row r="828" spans="1:8" x14ac:dyDescent="0.25">
      <c r="E828">
        <v>1</v>
      </c>
      <c r="F828">
        <v>13.4</v>
      </c>
      <c r="G828">
        <v>13.4</v>
      </c>
    </row>
    <row r="829" spans="1:8" x14ac:dyDescent="0.25">
      <c r="E829">
        <v>12</v>
      </c>
      <c r="F829">
        <v>2.4</v>
      </c>
      <c r="G829">
        <v>2.4</v>
      </c>
    </row>
    <row r="830" spans="1:8" x14ac:dyDescent="0.25">
      <c r="E830">
        <v>9</v>
      </c>
      <c r="F830">
        <v>5.4</v>
      </c>
      <c r="G830">
        <v>5.4</v>
      </c>
    </row>
    <row r="831" spans="1:8" x14ac:dyDescent="0.25">
      <c r="E831">
        <v>24</v>
      </c>
      <c r="F831">
        <v>9.6</v>
      </c>
      <c r="G831">
        <v>9.6</v>
      </c>
    </row>
    <row r="832" spans="1:8" x14ac:dyDescent="0.25">
      <c r="E832">
        <v>0</v>
      </c>
      <c r="F832">
        <v>14.4</v>
      </c>
      <c r="G832">
        <v>14.4</v>
      </c>
    </row>
    <row r="833" spans="1:8" x14ac:dyDescent="0.25">
      <c r="E833">
        <v>24</v>
      </c>
      <c r="F833">
        <v>9.6</v>
      </c>
      <c r="G833">
        <v>9.6</v>
      </c>
    </row>
    <row r="834" spans="1:8" x14ac:dyDescent="0.25">
      <c r="E834">
        <v>3</v>
      </c>
      <c r="F834">
        <v>11.4</v>
      </c>
      <c r="G834">
        <v>11.4</v>
      </c>
    </row>
    <row r="835" spans="1:8" x14ac:dyDescent="0.25">
      <c r="E835">
        <v>1</v>
      </c>
      <c r="F835">
        <v>13.4</v>
      </c>
      <c r="G835">
        <v>13.4</v>
      </c>
    </row>
    <row r="836" spans="1:8" x14ac:dyDescent="0.25">
      <c r="E836">
        <v>2</v>
      </c>
      <c r="F836">
        <v>12.4</v>
      </c>
      <c r="G836">
        <v>12.4</v>
      </c>
    </row>
    <row r="837" spans="1:8" x14ac:dyDescent="0.25">
      <c r="E837">
        <v>18</v>
      </c>
      <c r="F837">
        <v>3.6</v>
      </c>
      <c r="G837">
        <v>3.6</v>
      </c>
    </row>
    <row r="838" spans="1:8" x14ac:dyDescent="0.25">
      <c r="E838">
        <v>2</v>
      </c>
      <c r="F838">
        <v>12.4</v>
      </c>
      <c r="G838">
        <v>12.4</v>
      </c>
    </row>
    <row r="839" spans="1:8" x14ac:dyDescent="0.25">
      <c r="E839">
        <v>1</v>
      </c>
      <c r="F839">
        <v>13.4</v>
      </c>
      <c r="G839">
        <v>13.4</v>
      </c>
    </row>
    <row r="840" spans="1:8" x14ac:dyDescent="0.25">
      <c r="E840">
        <v>0</v>
      </c>
      <c r="F840">
        <v>14.4</v>
      </c>
      <c r="G840">
        <v>14.4</v>
      </c>
    </row>
    <row r="841" spans="1:8" x14ac:dyDescent="0.25">
      <c r="E841">
        <v>2</v>
      </c>
      <c r="F841">
        <v>12.4</v>
      </c>
      <c r="G841">
        <v>12.4</v>
      </c>
    </row>
    <row r="842" spans="1:8" x14ac:dyDescent="0.25">
      <c r="E842">
        <v>4</v>
      </c>
      <c r="F842">
        <v>10.4</v>
      </c>
      <c r="G842">
        <v>10.4</v>
      </c>
    </row>
    <row r="843" spans="1:8" x14ac:dyDescent="0.25">
      <c r="E843">
        <v>4</v>
      </c>
      <c r="F843">
        <v>10.4</v>
      </c>
      <c r="G843">
        <v>10.4</v>
      </c>
    </row>
    <row r="844" spans="1:8" x14ac:dyDescent="0.25">
      <c r="E844">
        <v>48</v>
      </c>
      <c r="F844">
        <v>33.6</v>
      </c>
      <c r="G844">
        <v>33.6</v>
      </c>
    </row>
    <row r="845" spans="1:8" x14ac:dyDescent="0.25">
      <c r="E845">
        <v>50</v>
      </c>
      <c r="F845">
        <v>35.6</v>
      </c>
      <c r="G845">
        <v>35.6</v>
      </c>
      <c r="H845">
        <v>292.39999999999998</v>
      </c>
    </row>
    <row r="847" spans="1:8" x14ac:dyDescent="0.25">
      <c r="A847">
        <v>97</v>
      </c>
      <c r="B847">
        <v>97</v>
      </c>
      <c r="C847">
        <v>3</v>
      </c>
      <c r="D847">
        <v>3</v>
      </c>
      <c r="E847">
        <v>3</v>
      </c>
      <c r="F847">
        <v>0</v>
      </c>
      <c r="G847">
        <v>0</v>
      </c>
      <c r="H847">
        <v>0</v>
      </c>
    </row>
    <row r="849" spans="1:8" x14ac:dyDescent="0.25">
      <c r="A849">
        <v>98</v>
      </c>
      <c r="B849">
        <v>106</v>
      </c>
      <c r="C849">
        <v>73</v>
      </c>
      <c r="D849">
        <v>8.11</v>
      </c>
      <c r="E849">
        <v>12</v>
      </c>
      <c r="F849">
        <v>3.89</v>
      </c>
      <c r="G849">
        <v>3.89</v>
      </c>
    </row>
    <row r="850" spans="1:8" x14ac:dyDescent="0.25">
      <c r="E850">
        <v>1</v>
      </c>
      <c r="F850">
        <v>7.11</v>
      </c>
      <c r="G850">
        <v>7.11</v>
      </c>
    </row>
    <row r="851" spans="1:8" x14ac:dyDescent="0.25">
      <c r="E851">
        <v>5</v>
      </c>
      <c r="F851">
        <v>3.11</v>
      </c>
      <c r="G851">
        <v>3.11</v>
      </c>
    </row>
    <row r="852" spans="1:8" x14ac:dyDescent="0.25">
      <c r="E852">
        <v>1</v>
      </c>
      <c r="F852">
        <v>7.11</v>
      </c>
      <c r="G852">
        <v>7.11</v>
      </c>
    </row>
    <row r="853" spans="1:8" x14ac:dyDescent="0.25">
      <c r="E853">
        <v>16</v>
      </c>
      <c r="F853">
        <v>7.89</v>
      </c>
      <c r="G853">
        <v>7.89</v>
      </c>
    </row>
    <row r="854" spans="1:8" x14ac:dyDescent="0.25">
      <c r="E854">
        <v>14</v>
      </c>
      <c r="F854">
        <v>5.89</v>
      </c>
      <c r="G854">
        <v>5.89</v>
      </c>
    </row>
    <row r="855" spans="1:8" x14ac:dyDescent="0.25">
      <c r="E855">
        <v>16</v>
      </c>
      <c r="F855">
        <v>7.89</v>
      </c>
      <c r="G855">
        <v>7.89</v>
      </c>
    </row>
    <row r="856" spans="1:8" x14ac:dyDescent="0.25">
      <c r="E856">
        <v>7</v>
      </c>
      <c r="F856">
        <v>1.1100000000000001</v>
      </c>
      <c r="G856">
        <v>1.1100000000000001</v>
      </c>
    </row>
    <row r="857" spans="1:8" x14ac:dyDescent="0.25">
      <c r="E857">
        <v>1</v>
      </c>
      <c r="F857">
        <v>7.11</v>
      </c>
      <c r="G857">
        <v>7.11</v>
      </c>
      <c r="H857">
        <v>51.11</v>
      </c>
    </row>
    <row r="859" spans="1:8" x14ac:dyDescent="0.25">
      <c r="A859">
        <v>107</v>
      </c>
      <c r="B859">
        <v>126</v>
      </c>
      <c r="C859">
        <v>205</v>
      </c>
      <c r="D859">
        <v>10.25</v>
      </c>
      <c r="E859">
        <v>8</v>
      </c>
      <c r="F859">
        <v>2.25</v>
      </c>
      <c r="G859">
        <v>2.25</v>
      </c>
    </row>
    <row r="860" spans="1:8" x14ac:dyDescent="0.25">
      <c r="E860">
        <v>5</v>
      </c>
      <c r="F860">
        <v>5.25</v>
      </c>
      <c r="G860">
        <v>5.25</v>
      </c>
    </row>
    <row r="861" spans="1:8" x14ac:dyDescent="0.25">
      <c r="E861">
        <v>17</v>
      </c>
      <c r="F861">
        <v>6.75</v>
      </c>
      <c r="G861">
        <v>6.75</v>
      </c>
    </row>
    <row r="862" spans="1:8" x14ac:dyDescent="0.25">
      <c r="E862">
        <v>3</v>
      </c>
      <c r="F862">
        <v>7.25</v>
      </c>
      <c r="G862">
        <v>7.25</v>
      </c>
    </row>
    <row r="863" spans="1:8" x14ac:dyDescent="0.25">
      <c r="E863">
        <v>2</v>
      </c>
      <c r="F863">
        <v>8.25</v>
      </c>
      <c r="G863">
        <v>8.25</v>
      </c>
    </row>
    <row r="864" spans="1:8" x14ac:dyDescent="0.25">
      <c r="E864">
        <v>2</v>
      </c>
      <c r="F864">
        <v>8.25</v>
      </c>
      <c r="G864">
        <v>8.25</v>
      </c>
    </row>
    <row r="865" spans="1:8" x14ac:dyDescent="0.25">
      <c r="E865">
        <v>2</v>
      </c>
      <c r="F865">
        <v>8.25</v>
      </c>
      <c r="G865">
        <v>8.25</v>
      </c>
    </row>
    <row r="866" spans="1:8" x14ac:dyDescent="0.25">
      <c r="E866">
        <v>21</v>
      </c>
      <c r="F866">
        <v>10.75</v>
      </c>
      <c r="G866">
        <v>10.75</v>
      </c>
    </row>
    <row r="867" spans="1:8" x14ac:dyDescent="0.25">
      <c r="E867">
        <v>1</v>
      </c>
      <c r="F867">
        <v>9.25</v>
      </c>
      <c r="G867">
        <v>9.25</v>
      </c>
    </row>
    <row r="868" spans="1:8" x14ac:dyDescent="0.25">
      <c r="E868">
        <v>8</v>
      </c>
      <c r="F868">
        <v>2.25</v>
      </c>
      <c r="G868">
        <v>2.25</v>
      </c>
    </row>
    <row r="869" spans="1:8" x14ac:dyDescent="0.25">
      <c r="E869">
        <v>1</v>
      </c>
      <c r="F869">
        <v>9.25</v>
      </c>
      <c r="G869">
        <v>9.25</v>
      </c>
    </row>
    <row r="870" spans="1:8" x14ac:dyDescent="0.25">
      <c r="E870">
        <v>18</v>
      </c>
      <c r="F870">
        <v>7.75</v>
      </c>
      <c r="G870">
        <v>7.75</v>
      </c>
    </row>
    <row r="871" spans="1:8" x14ac:dyDescent="0.25">
      <c r="E871">
        <v>16</v>
      </c>
      <c r="F871">
        <v>5.75</v>
      </c>
      <c r="G871">
        <v>5.75</v>
      </c>
    </row>
    <row r="872" spans="1:8" x14ac:dyDescent="0.25">
      <c r="E872">
        <v>16</v>
      </c>
      <c r="F872">
        <v>5.75</v>
      </c>
      <c r="G872">
        <v>5.75</v>
      </c>
    </row>
    <row r="873" spans="1:8" x14ac:dyDescent="0.25">
      <c r="E873">
        <v>15</v>
      </c>
      <c r="F873">
        <v>4.75</v>
      </c>
      <c r="G873">
        <v>4.75</v>
      </c>
    </row>
    <row r="874" spans="1:8" x14ac:dyDescent="0.25">
      <c r="E874">
        <v>7</v>
      </c>
      <c r="F874">
        <v>3.25</v>
      </c>
      <c r="G874">
        <v>3.25</v>
      </c>
    </row>
    <row r="875" spans="1:8" x14ac:dyDescent="0.25">
      <c r="E875">
        <v>2</v>
      </c>
      <c r="F875">
        <v>8.25</v>
      </c>
      <c r="G875">
        <v>8.25</v>
      </c>
    </row>
    <row r="876" spans="1:8" x14ac:dyDescent="0.25">
      <c r="E876">
        <v>17</v>
      </c>
      <c r="F876">
        <v>6.75</v>
      </c>
      <c r="G876">
        <v>6.75</v>
      </c>
    </row>
    <row r="877" spans="1:8" x14ac:dyDescent="0.25">
      <c r="E877">
        <v>21</v>
      </c>
      <c r="F877">
        <v>10.75</v>
      </c>
      <c r="G877">
        <v>10.75</v>
      </c>
    </row>
    <row r="878" spans="1:8" x14ac:dyDescent="0.25">
      <c r="E878">
        <v>23</v>
      </c>
      <c r="F878">
        <v>12.75</v>
      </c>
      <c r="G878">
        <v>12.75</v>
      </c>
      <c r="H878">
        <v>143.5</v>
      </c>
    </row>
    <row r="880" spans="1:8" x14ac:dyDescent="0.25">
      <c r="A880">
        <v>127</v>
      </c>
      <c r="B880">
        <v>132</v>
      </c>
      <c r="C880">
        <v>24</v>
      </c>
      <c r="D880">
        <v>4</v>
      </c>
      <c r="E880">
        <v>8</v>
      </c>
      <c r="F880">
        <v>4</v>
      </c>
      <c r="G880">
        <v>4</v>
      </c>
    </row>
    <row r="881" spans="1:10" x14ac:dyDescent="0.25">
      <c r="E881">
        <v>2</v>
      </c>
      <c r="F881">
        <v>2</v>
      </c>
      <c r="G881">
        <v>2</v>
      </c>
    </row>
    <row r="882" spans="1:10" x14ac:dyDescent="0.25">
      <c r="E882">
        <v>2</v>
      </c>
      <c r="F882">
        <v>2</v>
      </c>
      <c r="G882">
        <v>2</v>
      </c>
    </row>
    <row r="883" spans="1:10" x14ac:dyDescent="0.25">
      <c r="E883">
        <v>1</v>
      </c>
      <c r="F883">
        <v>3</v>
      </c>
      <c r="G883">
        <v>3</v>
      </c>
    </row>
    <row r="884" spans="1:10" x14ac:dyDescent="0.25">
      <c r="E884">
        <v>9</v>
      </c>
      <c r="F884">
        <v>5</v>
      </c>
      <c r="G884">
        <v>5</v>
      </c>
    </row>
    <row r="885" spans="1:10" x14ac:dyDescent="0.25">
      <c r="E885">
        <v>2</v>
      </c>
      <c r="F885">
        <v>2</v>
      </c>
      <c r="G885">
        <v>2</v>
      </c>
      <c r="H885">
        <v>18</v>
      </c>
    </row>
    <row r="887" spans="1:10" x14ac:dyDescent="0.25">
      <c r="D887">
        <v>941.45114350318897</v>
      </c>
    </row>
    <row r="889" spans="1:10" x14ac:dyDescent="0.25">
      <c r="A889" s="4" t="s">
        <v>230</v>
      </c>
      <c r="B889" s="4" t="s">
        <v>231</v>
      </c>
      <c r="C889" s="4"/>
      <c r="D889" s="4"/>
      <c r="E889" s="4"/>
      <c r="F889" s="4"/>
      <c r="G889" s="4"/>
      <c r="H889" s="4"/>
      <c r="I889" s="4"/>
      <c r="J889" s="4"/>
    </row>
    <row r="890" spans="1:10" x14ac:dyDescent="0.25">
      <c r="A890" s="4" t="s">
        <v>218</v>
      </c>
      <c r="B890" s="4" t="s">
        <v>229</v>
      </c>
      <c r="C890" s="4"/>
      <c r="D890" s="4"/>
      <c r="E890" s="4"/>
      <c r="F890" s="4"/>
      <c r="G890" s="4"/>
      <c r="H890" s="4"/>
      <c r="I890" s="4"/>
      <c r="J890" s="4"/>
    </row>
    <row r="891" spans="1:10" x14ac:dyDescent="0.25">
      <c r="A891" t="s">
        <v>220</v>
      </c>
      <c r="B891" t="s">
        <v>221</v>
      </c>
      <c r="C891" t="s">
        <v>222</v>
      </c>
      <c r="D891" t="s">
        <v>223</v>
      </c>
      <c r="E891" t="s">
        <v>224</v>
      </c>
      <c r="F891" t="s">
        <v>225</v>
      </c>
      <c r="G891" t="s">
        <v>226</v>
      </c>
      <c r="H891" t="s">
        <v>227</v>
      </c>
    </row>
    <row r="892" spans="1:10" x14ac:dyDescent="0.25">
      <c r="A892">
        <v>0</v>
      </c>
      <c r="B892">
        <v>22</v>
      </c>
      <c r="C892">
        <v>52</v>
      </c>
      <c r="D892">
        <v>2.2599999999999998</v>
      </c>
      <c r="E892">
        <v>2</v>
      </c>
      <c r="F892">
        <v>0.26</v>
      </c>
      <c r="G892">
        <v>0.26</v>
      </c>
    </row>
    <row r="893" spans="1:10" x14ac:dyDescent="0.25">
      <c r="E893">
        <v>2</v>
      </c>
      <c r="F893">
        <v>0.26</v>
      </c>
      <c r="G893">
        <v>0.26</v>
      </c>
    </row>
    <row r="894" spans="1:10" x14ac:dyDescent="0.25">
      <c r="E894">
        <v>28</v>
      </c>
      <c r="F894">
        <v>25.74</v>
      </c>
      <c r="G894">
        <v>25.74</v>
      </c>
    </row>
    <row r="895" spans="1:10" x14ac:dyDescent="0.25">
      <c r="E895">
        <v>1</v>
      </c>
      <c r="F895">
        <v>1.26</v>
      </c>
      <c r="G895">
        <v>1.26</v>
      </c>
    </row>
    <row r="896" spans="1:10" x14ac:dyDescent="0.25">
      <c r="E896">
        <v>0</v>
      </c>
      <c r="F896">
        <v>2.2599999999999998</v>
      </c>
      <c r="G896">
        <v>2.2599999999999998</v>
      </c>
    </row>
    <row r="897" spans="5:7" x14ac:dyDescent="0.25">
      <c r="E897">
        <v>0</v>
      </c>
      <c r="F897">
        <v>2.2599999999999998</v>
      </c>
      <c r="G897">
        <v>2.2599999999999998</v>
      </c>
    </row>
    <row r="898" spans="5:7" x14ac:dyDescent="0.25">
      <c r="E898">
        <v>1</v>
      </c>
      <c r="F898">
        <v>1.26</v>
      </c>
      <c r="G898">
        <v>1.26</v>
      </c>
    </row>
    <row r="899" spans="5:7" x14ac:dyDescent="0.25">
      <c r="E899">
        <v>0</v>
      </c>
      <c r="F899">
        <v>2.2599999999999998</v>
      </c>
      <c r="G899">
        <v>2.2599999999999998</v>
      </c>
    </row>
    <row r="900" spans="5:7" x14ac:dyDescent="0.25">
      <c r="E900">
        <v>2</v>
      </c>
      <c r="F900">
        <v>0.26</v>
      </c>
      <c r="G900">
        <v>0.26</v>
      </c>
    </row>
    <row r="901" spans="5:7" x14ac:dyDescent="0.25">
      <c r="E901">
        <v>1</v>
      </c>
      <c r="F901">
        <v>1.26</v>
      </c>
      <c r="G901">
        <v>1.26</v>
      </c>
    </row>
    <row r="902" spans="5:7" x14ac:dyDescent="0.25">
      <c r="E902">
        <v>1</v>
      </c>
      <c r="F902">
        <v>1.26</v>
      </c>
      <c r="G902">
        <v>1.26</v>
      </c>
    </row>
    <row r="903" spans="5:7" x14ac:dyDescent="0.25">
      <c r="E903">
        <v>1</v>
      </c>
      <c r="F903">
        <v>1.26</v>
      </c>
      <c r="G903">
        <v>1.26</v>
      </c>
    </row>
    <row r="904" spans="5:7" x14ac:dyDescent="0.25">
      <c r="E904">
        <v>2</v>
      </c>
      <c r="F904">
        <v>0.26</v>
      </c>
      <c r="G904">
        <v>0.26</v>
      </c>
    </row>
    <row r="905" spans="5:7" x14ac:dyDescent="0.25">
      <c r="E905">
        <v>0</v>
      </c>
      <c r="F905">
        <v>2.2599999999999998</v>
      </c>
      <c r="G905">
        <v>2.2599999999999998</v>
      </c>
    </row>
    <row r="906" spans="5:7" x14ac:dyDescent="0.25">
      <c r="E906">
        <v>3</v>
      </c>
      <c r="F906">
        <v>0.74</v>
      </c>
      <c r="G906">
        <v>0.74</v>
      </c>
    </row>
    <row r="907" spans="5:7" x14ac:dyDescent="0.25">
      <c r="E907">
        <v>2</v>
      </c>
      <c r="F907">
        <v>0.26</v>
      </c>
      <c r="G907">
        <v>0.26</v>
      </c>
    </row>
    <row r="908" spans="5:7" x14ac:dyDescent="0.25">
      <c r="E908">
        <v>2</v>
      </c>
      <c r="F908">
        <v>0.26</v>
      </c>
      <c r="G908">
        <v>0.26</v>
      </c>
    </row>
    <row r="909" spans="5:7" x14ac:dyDescent="0.25">
      <c r="E909">
        <v>1</v>
      </c>
      <c r="F909">
        <v>1.26</v>
      </c>
      <c r="G909">
        <v>1.26</v>
      </c>
    </row>
    <row r="910" spans="5:7" x14ac:dyDescent="0.25">
      <c r="E910">
        <v>0</v>
      </c>
      <c r="F910">
        <v>2.2599999999999998</v>
      </c>
      <c r="G910">
        <v>2.2599999999999998</v>
      </c>
    </row>
    <row r="911" spans="5:7" x14ac:dyDescent="0.25">
      <c r="E911">
        <v>0</v>
      </c>
      <c r="F911">
        <v>2.2599999999999998</v>
      </c>
      <c r="G911">
        <v>2.2599999999999998</v>
      </c>
    </row>
    <row r="912" spans="5:7" x14ac:dyDescent="0.25">
      <c r="E912">
        <v>1</v>
      </c>
      <c r="F912">
        <v>1.26</v>
      </c>
      <c r="G912">
        <v>1.26</v>
      </c>
    </row>
    <row r="913" spans="1:8" x14ac:dyDescent="0.25">
      <c r="E913">
        <v>1</v>
      </c>
      <c r="F913">
        <v>1.26</v>
      </c>
      <c r="G913">
        <v>1.26</v>
      </c>
    </row>
    <row r="914" spans="1:8" x14ac:dyDescent="0.25">
      <c r="E914">
        <v>1</v>
      </c>
      <c r="F914">
        <v>1.26</v>
      </c>
      <c r="G914">
        <v>1.26</v>
      </c>
      <c r="H914">
        <v>52.96</v>
      </c>
    </row>
    <row r="916" spans="1:8" x14ac:dyDescent="0.25">
      <c r="A916">
        <v>23</v>
      </c>
      <c r="B916">
        <v>48</v>
      </c>
      <c r="C916">
        <v>157</v>
      </c>
      <c r="D916">
        <v>6.04</v>
      </c>
      <c r="E916">
        <v>101</v>
      </c>
      <c r="F916">
        <v>94.96</v>
      </c>
      <c r="G916">
        <v>94.96</v>
      </c>
    </row>
    <row r="917" spans="1:8" x14ac:dyDescent="0.25">
      <c r="E917">
        <v>0</v>
      </c>
      <c r="F917">
        <v>6.04</v>
      </c>
      <c r="G917">
        <v>6.04</v>
      </c>
    </row>
    <row r="918" spans="1:8" x14ac:dyDescent="0.25">
      <c r="E918">
        <v>0</v>
      </c>
      <c r="F918">
        <v>6.04</v>
      </c>
      <c r="G918">
        <v>6.04</v>
      </c>
    </row>
    <row r="919" spans="1:8" x14ac:dyDescent="0.25">
      <c r="E919">
        <v>0</v>
      </c>
      <c r="F919">
        <v>6.04</v>
      </c>
      <c r="G919">
        <v>6.04</v>
      </c>
    </row>
    <row r="920" spans="1:8" x14ac:dyDescent="0.25">
      <c r="E920">
        <v>3</v>
      </c>
      <c r="F920">
        <v>3.04</v>
      </c>
      <c r="G920">
        <v>3.04</v>
      </c>
    </row>
    <row r="921" spans="1:8" x14ac:dyDescent="0.25">
      <c r="E921">
        <v>0</v>
      </c>
      <c r="F921">
        <v>6.04</v>
      </c>
      <c r="G921">
        <v>6.04</v>
      </c>
    </row>
    <row r="922" spans="1:8" x14ac:dyDescent="0.25">
      <c r="E922">
        <v>1</v>
      </c>
      <c r="F922">
        <v>5.04</v>
      </c>
      <c r="G922">
        <v>5.04</v>
      </c>
    </row>
    <row r="923" spans="1:8" x14ac:dyDescent="0.25">
      <c r="E923">
        <v>2</v>
      </c>
      <c r="F923">
        <v>4.04</v>
      </c>
      <c r="G923">
        <v>4.04</v>
      </c>
    </row>
    <row r="924" spans="1:8" x14ac:dyDescent="0.25">
      <c r="E924">
        <v>2</v>
      </c>
      <c r="F924">
        <v>4.04</v>
      </c>
      <c r="G924">
        <v>4.04</v>
      </c>
    </row>
    <row r="925" spans="1:8" x14ac:dyDescent="0.25">
      <c r="E925">
        <v>11</v>
      </c>
      <c r="F925">
        <v>4.96</v>
      </c>
      <c r="G925">
        <v>4.96</v>
      </c>
    </row>
    <row r="926" spans="1:8" x14ac:dyDescent="0.25">
      <c r="E926">
        <v>3</v>
      </c>
      <c r="F926">
        <v>3.04</v>
      </c>
      <c r="G926">
        <v>3.04</v>
      </c>
    </row>
    <row r="927" spans="1:8" x14ac:dyDescent="0.25">
      <c r="E927">
        <v>0</v>
      </c>
      <c r="F927">
        <v>6.04</v>
      </c>
      <c r="G927">
        <v>6.04</v>
      </c>
    </row>
    <row r="928" spans="1:8" x14ac:dyDescent="0.25">
      <c r="E928">
        <v>1</v>
      </c>
      <c r="F928">
        <v>5.04</v>
      </c>
      <c r="G928">
        <v>5.04</v>
      </c>
    </row>
    <row r="929" spans="1:8" x14ac:dyDescent="0.25">
      <c r="E929">
        <v>1</v>
      </c>
      <c r="F929">
        <v>5.04</v>
      </c>
      <c r="G929">
        <v>5.04</v>
      </c>
    </row>
    <row r="930" spans="1:8" x14ac:dyDescent="0.25">
      <c r="E930">
        <v>2</v>
      </c>
      <c r="F930">
        <v>4.04</v>
      </c>
      <c r="G930">
        <v>4.04</v>
      </c>
    </row>
    <row r="931" spans="1:8" x14ac:dyDescent="0.25">
      <c r="E931">
        <v>3</v>
      </c>
      <c r="F931">
        <v>3.04</v>
      </c>
      <c r="G931">
        <v>3.04</v>
      </c>
    </row>
    <row r="932" spans="1:8" x14ac:dyDescent="0.25">
      <c r="E932">
        <v>1</v>
      </c>
      <c r="F932">
        <v>5.04</v>
      </c>
      <c r="G932">
        <v>5.04</v>
      </c>
    </row>
    <row r="933" spans="1:8" x14ac:dyDescent="0.25">
      <c r="E933">
        <v>2</v>
      </c>
      <c r="F933">
        <v>4.04</v>
      </c>
      <c r="G933">
        <v>4.04</v>
      </c>
    </row>
    <row r="934" spans="1:8" x14ac:dyDescent="0.25">
      <c r="E934">
        <v>1</v>
      </c>
      <c r="F934">
        <v>5.04</v>
      </c>
      <c r="G934">
        <v>5.04</v>
      </c>
    </row>
    <row r="935" spans="1:8" x14ac:dyDescent="0.25">
      <c r="E935">
        <v>1</v>
      </c>
      <c r="F935">
        <v>5.04</v>
      </c>
      <c r="G935">
        <v>5.04</v>
      </c>
    </row>
    <row r="936" spans="1:8" x14ac:dyDescent="0.25">
      <c r="E936">
        <v>6</v>
      </c>
      <c r="F936">
        <v>0.04</v>
      </c>
      <c r="G936">
        <v>0.04</v>
      </c>
    </row>
    <row r="937" spans="1:8" x14ac:dyDescent="0.25">
      <c r="E937">
        <v>2</v>
      </c>
      <c r="F937">
        <v>4.04</v>
      </c>
      <c r="G937">
        <v>4.04</v>
      </c>
    </row>
    <row r="938" spans="1:8" x14ac:dyDescent="0.25">
      <c r="E938">
        <v>0</v>
      </c>
      <c r="F938">
        <v>6.04</v>
      </c>
      <c r="G938">
        <v>6.04</v>
      </c>
    </row>
    <row r="939" spans="1:8" x14ac:dyDescent="0.25">
      <c r="E939">
        <v>1</v>
      </c>
      <c r="F939">
        <v>5.04</v>
      </c>
      <c r="G939">
        <v>5.04</v>
      </c>
    </row>
    <row r="940" spans="1:8" x14ac:dyDescent="0.25">
      <c r="E940">
        <v>1</v>
      </c>
      <c r="F940">
        <v>5.04</v>
      </c>
      <c r="G940">
        <v>5.04</v>
      </c>
    </row>
    <row r="941" spans="1:8" x14ac:dyDescent="0.25">
      <c r="E941">
        <v>12</v>
      </c>
      <c r="F941">
        <v>5.96</v>
      </c>
      <c r="G941">
        <v>5.96</v>
      </c>
      <c r="H941">
        <v>211.77</v>
      </c>
    </row>
    <row r="943" spans="1:8" x14ac:dyDescent="0.25">
      <c r="A943">
        <v>49</v>
      </c>
      <c r="B943">
        <v>63</v>
      </c>
      <c r="C943">
        <v>9</v>
      </c>
      <c r="D943">
        <v>0.6</v>
      </c>
      <c r="E943">
        <v>0</v>
      </c>
      <c r="F943">
        <v>0.6</v>
      </c>
      <c r="G943">
        <v>0.6</v>
      </c>
    </row>
    <row r="944" spans="1:8" x14ac:dyDescent="0.25">
      <c r="E944">
        <v>0</v>
      </c>
      <c r="F944">
        <v>0.6</v>
      </c>
      <c r="G944">
        <v>0.6</v>
      </c>
    </row>
    <row r="945" spans="1:8" x14ac:dyDescent="0.25">
      <c r="E945">
        <v>1</v>
      </c>
      <c r="F945">
        <v>0.4</v>
      </c>
      <c r="G945">
        <v>0.4</v>
      </c>
    </row>
    <row r="946" spans="1:8" x14ac:dyDescent="0.25">
      <c r="E946">
        <v>2</v>
      </c>
      <c r="F946">
        <v>1.4</v>
      </c>
      <c r="G946">
        <v>1.4</v>
      </c>
    </row>
    <row r="947" spans="1:8" x14ac:dyDescent="0.25">
      <c r="E947">
        <v>0</v>
      </c>
      <c r="F947">
        <v>0.6</v>
      </c>
      <c r="G947">
        <v>0.6</v>
      </c>
    </row>
    <row r="948" spans="1:8" x14ac:dyDescent="0.25">
      <c r="E948">
        <v>2</v>
      </c>
      <c r="F948">
        <v>1.4</v>
      </c>
      <c r="G948">
        <v>1.4</v>
      </c>
    </row>
    <row r="949" spans="1:8" x14ac:dyDescent="0.25">
      <c r="E949">
        <v>3</v>
      </c>
      <c r="F949">
        <v>2.4</v>
      </c>
      <c r="G949">
        <v>2.4</v>
      </c>
    </row>
    <row r="950" spans="1:8" x14ac:dyDescent="0.25">
      <c r="E950">
        <v>0</v>
      </c>
      <c r="F950">
        <v>0.6</v>
      </c>
      <c r="G950">
        <v>0.6</v>
      </c>
    </row>
    <row r="951" spans="1:8" x14ac:dyDescent="0.25">
      <c r="E951">
        <v>1</v>
      </c>
      <c r="F951">
        <v>0.4</v>
      </c>
      <c r="G951">
        <v>0.4</v>
      </c>
    </row>
    <row r="952" spans="1:8" x14ac:dyDescent="0.25">
      <c r="E952">
        <v>0</v>
      </c>
      <c r="F952">
        <v>0.6</v>
      </c>
      <c r="G952">
        <v>0.6</v>
      </c>
    </row>
    <row r="953" spans="1:8" x14ac:dyDescent="0.25">
      <c r="E953">
        <v>0</v>
      </c>
      <c r="F953">
        <v>0.6</v>
      </c>
      <c r="G953">
        <v>0.6</v>
      </c>
    </row>
    <row r="954" spans="1:8" x14ac:dyDescent="0.25">
      <c r="E954">
        <v>0</v>
      </c>
      <c r="F954">
        <v>0.6</v>
      </c>
      <c r="G954">
        <v>0.6</v>
      </c>
    </row>
    <row r="955" spans="1:8" x14ac:dyDescent="0.25">
      <c r="E955">
        <v>0</v>
      </c>
      <c r="F955">
        <v>0.6</v>
      </c>
      <c r="G955">
        <v>0.6</v>
      </c>
    </row>
    <row r="956" spans="1:8" x14ac:dyDescent="0.25">
      <c r="E956">
        <v>0</v>
      </c>
      <c r="F956">
        <v>0.6</v>
      </c>
      <c r="G956">
        <v>0.6</v>
      </c>
    </row>
    <row r="957" spans="1:8" x14ac:dyDescent="0.25">
      <c r="E957">
        <v>0</v>
      </c>
      <c r="F957">
        <v>0.6</v>
      </c>
      <c r="G957">
        <v>0.6</v>
      </c>
      <c r="H957">
        <v>12</v>
      </c>
    </row>
    <row r="959" spans="1:8" x14ac:dyDescent="0.25">
      <c r="A959">
        <v>64</v>
      </c>
      <c r="B959">
        <v>65</v>
      </c>
      <c r="C959">
        <v>70</v>
      </c>
      <c r="D959">
        <v>35</v>
      </c>
      <c r="E959">
        <v>37</v>
      </c>
      <c r="F959">
        <v>2</v>
      </c>
      <c r="G959">
        <v>2</v>
      </c>
    </row>
    <row r="960" spans="1:8" x14ac:dyDescent="0.25">
      <c r="E960">
        <v>33</v>
      </c>
      <c r="F960">
        <v>2</v>
      </c>
      <c r="G960">
        <v>2</v>
      </c>
      <c r="H960">
        <v>4</v>
      </c>
    </row>
    <row r="962" spans="1:8" x14ac:dyDescent="0.25">
      <c r="A962">
        <v>66</v>
      </c>
      <c r="B962">
        <v>69</v>
      </c>
      <c r="C962">
        <v>11</v>
      </c>
      <c r="D962">
        <v>2.75</v>
      </c>
      <c r="E962">
        <v>3</v>
      </c>
      <c r="F962">
        <v>0.25</v>
      </c>
      <c r="G962">
        <v>0.25</v>
      </c>
    </row>
    <row r="963" spans="1:8" x14ac:dyDescent="0.25">
      <c r="E963">
        <v>3</v>
      </c>
      <c r="F963">
        <v>0.25</v>
      </c>
      <c r="G963">
        <v>0.25</v>
      </c>
    </row>
    <row r="964" spans="1:8" x14ac:dyDescent="0.25">
      <c r="E964">
        <v>3</v>
      </c>
      <c r="F964">
        <v>0.25</v>
      </c>
      <c r="G964">
        <v>0.25</v>
      </c>
    </row>
    <row r="965" spans="1:8" x14ac:dyDescent="0.25">
      <c r="E965">
        <v>2</v>
      </c>
      <c r="F965">
        <v>0.75</v>
      </c>
      <c r="G965">
        <v>0.75</v>
      </c>
      <c r="H965">
        <v>1.5</v>
      </c>
    </row>
    <row r="967" spans="1:8" x14ac:dyDescent="0.25">
      <c r="A967">
        <v>70</v>
      </c>
      <c r="B967">
        <v>84</v>
      </c>
      <c r="C967">
        <v>227</v>
      </c>
      <c r="D967">
        <v>15.13</v>
      </c>
      <c r="E967">
        <v>31</v>
      </c>
      <c r="F967">
        <v>15.87</v>
      </c>
      <c r="G967">
        <v>15.87</v>
      </c>
    </row>
    <row r="968" spans="1:8" x14ac:dyDescent="0.25">
      <c r="E968">
        <v>27</v>
      </c>
      <c r="F968">
        <v>11.87</v>
      </c>
      <c r="G968">
        <v>11.87</v>
      </c>
    </row>
    <row r="969" spans="1:8" x14ac:dyDescent="0.25">
      <c r="E969">
        <v>3</v>
      </c>
      <c r="F969">
        <v>12.13</v>
      </c>
      <c r="G969">
        <v>12.13</v>
      </c>
    </row>
    <row r="970" spans="1:8" x14ac:dyDescent="0.25">
      <c r="E970">
        <v>3</v>
      </c>
      <c r="F970">
        <v>12.13</v>
      </c>
      <c r="G970">
        <v>12.13</v>
      </c>
    </row>
    <row r="971" spans="1:8" x14ac:dyDescent="0.25">
      <c r="E971">
        <v>3</v>
      </c>
      <c r="F971">
        <v>12.13</v>
      </c>
      <c r="G971">
        <v>12.13</v>
      </c>
    </row>
    <row r="972" spans="1:8" x14ac:dyDescent="0.25">
      <c r="E972">
        <v>4</v>
      </c>
      <c r="F972">
        <v>11.13</v>
      </c>
      <c r="G972">
        <v>11.13</v>
      </c>
    </row>
    <row r="973" spans="1:8" x14ac:dyDescent="0.25">
      <c r="E973">
        <v>3</v>
      </c>
      <c r="F973">
        <v>12.13</v>
      </c>
      <c r="G973">
        <v>12.13</v>
      </c>
    </row>
    <row r="974" spans="1:8" x14ac:dyDescent="0.25">
      <c r="E974">
        <v>53</v>
      </c>
      <c r="F974">
        <v>37.869999999999997</v>
      </c>
      <c r="G974">
        <v>37.869999999999997</v>
      </c>
    </row>
    <row r="975" spans="1:8" x14ac:dyDescent="0.25">
      <c r="E975">
        <v>30</v>
      </c>
      <c r="F975">
        <v>14.87</v>
      </c>
      <c r="G975">
        <v>14.87</v>
      </c>
    </row>
    <row r="976" spans="1:8" x14ac:dyDescent="0.25">
      <c r="E976">
        <v>1</v>
      </c>
      <c r="F976">
        <v>14.13</v>
      </c>
      <c r="G976">
        <v>14.13</v>
      </c>
    </row>
    <row r="977" spans="1:8" x14ac:dyDescent="0.25">
      <c r="E977">
        <v>12</v>
      </c>
      <c r="F977">
        <v>3.13</v>
      </c>
      <c r="G977">
        <v>3.13</v>
      </c>
    </row>
    <row r="978" spans="1:8" x14ac:dyDescent="0.25">
      <c r="E978">
        <v>9</v>
      </c>
      <c r="F978">
        <v>6.13</v>
      </c>
      <c r="G978">
        <v>6.13</v>
      </c>
    </row>
    <row r="979" spans="1:8" x14ac:dyDescent="0.25">
      <c r="E979">
        <v>24</v>
      </c>
      <c r="F979">
        <v>8.8699999999999992</v>
      </c>
      <c r="G979">
        <v>8.8699999999999992</v>
      </c>
    </row>
    <row r="980" spans="1:8" x14ac:dyDescent="0.25">
      <c r="E980">
        <v>0</v>
      </c>
      <c r="F980">
        <v>15.13</v>
      </c>
      <c r="G980">
        <v>15.13</v>
      </c>
    </row>
    <row r="981" spans="1:8" x14ac:dyDescent="0.25">
      <c r="E981">
        <v>24</v>
      </c>
      <c r="F981">
        <v>8.8699999999999992</v>
      </c>
      <c r="G981">
        <v>8.8699999999999992</v>
      </c>
      <c r="H981">
        <v>196.4</v>
      </c>
    </row>
    <row r="983" spans="1:8" x14ac:dyDescent="0.25">
      <c r="A983">
        <v>85</v>
      </c>
      <c r="B983">
        <v>119</v>
      </c>
      <c r="C983">
        <v>315</v>
      </c>
      <c r="D983">
        <v>9</v>
      </c>
      <c r="E983">
        <v>3</v>
      </c>
      <c r="F983">
        <v>6</v>
      </c>
      <c r="G983">
        <v>6</v>
      </c>
    </row>
    <row r="984" spans="1:8" x14ac:dyDescent="0.25">
      <c r="E984">
        <v>1</v>
      </c>
      <c r="F984">
        <v>8</v>
      </c>
      <c r="G984">
        <v>8</v>
      </c>
    </row>
    <row r="985" spans="1:8" x14ac:dyDescent="0.25">
      <c r="E985">
        <v>2</v>
      </c>
      <c r="F985">
        <v>7</v>
      </c>
      <c r="G985">
        <v>7</v>
      </c>
    </row>
    <row r="986" spans="1:8" x14ac:dyDescent="0.25">
      <c r="E986">
        <v>18</v>
      </c>
      <c r="F986">
        <v>9</v>
      </c>
      <c r="G986">
        <v>9</v>
      </c>
    </row>
    <row r="987" spans="1:8" x14ac:dyDescent="0.25">
      <c r="E987">
        <v>2</v>
      </c>
      <c r="F987">
        <v>7</v>
      </c>
      <c r="G987">
        <v>7</v>
      </c>
    </row>
    <row r="988" spans="1:8" x14ac:dyDescent="0.25">
      <c r="E988">
        <v>1</v>
      </c>
      <c r="F988">
        <v>8</v>
      </c>
      <c r="G988">
        <v>8</v>
      </c>
    </row>
    <row r="989" spans="1:8" x14ac:dyDescent="0.25">
      <c r="E989">
        <v>0</v>
      </c>
      <c r="F989">
        <v>9</v>
      </c>
      <c r="G989">
        <v>9</v>
      </c>
    </row>
    <row r="990" spans="1:8" x14ac:dyDescent="0.25">
      <c r="E990">
        <v>2</v>
      </c>
      <c r="F990">
        <v>7</v>
      </c>
      <c r="G990">
        <v>7</v>
      </c>
    </row>
    <row r="991" spans="1:8" x14ac:dyDescent="0.25">
      <c r="E991">
        <v>4</v>
      </c>
      <c r="F991">
        <v>5</v>
      </c>
      <c r="G991">
        <v>5</v>
      </c>
    </row>
    <row r="992" spans="1:8" x14ac:dyDescent="0.25">
      <c r="E992">
        <v>4</v>
      </c>
      <c r="F992">
        <v>5</v>
      </c>
      <c r="G992">
        <v>5</v>
      </c>
    </row>
    <row r="993" spans="5:7" x14ac:dyDescent="0.25">
      <c r="E993">
        <v>48</v>
      </c>
      <c r="F993">
        <v>39</v>
      </c>
      <c r="G993">
        <v>39</v>
      </c>
    </row>
    <row r="994" spans="5:7" x14ac:dyDescent="0.25">
      <c r="E994">
        <v>50</v>
      </c>
      <c r="F994">
        <v>41</v>
      </c>
      <c r="G994">
        <v>41</v>
      </c>
    </row>
    <row r="995" spans="5:7" x14ac:dyDescent="0.25">
      <c r="E995">
        <v>3</v>
      </c>
      <c r="F995">
        <v>6</v>
      </c>
      <c r="G995">
        <v>6</v>
      </c>
    </row>
    <row r="996" spans="5:7" x14ac:dyDescent="0.25">
      <c r="E996">
        <v>12</v>
      </c>
      <c r="F996">
        <v>3</v>
      </c>
      <c r="G996">
        <v>3</v>
      </c>
    </row>
    <row r="997" spans="5:7" x14ac:dyDescent="0.25">
      <c r="E997">
        <v>1</v>
      </c>
      <c r="F997">
        <v>8</v>
      </c>
      <c r="G997">
        <v>8</v>
      </c>
    </row>
    <row r="998" spans="5:7" x14ac:dyDescent="0.25">
      <c r="E998">
        <v>5</v>
      </c>
      <c r="F998">
        <v>4</v>
      </c>
      <c r="G998">
        <v>4</v>
      </c>
    </row>
    <row r="999" spans="5:7" x14ac:dyDescent="0.25">
      <c r="E999">
        <v>1</v>
      </c>
      <c r="F999">
        <v>8</v>
      </c>
      <c r="G999">
        <v>8</v>
      </c>
    </row>
    <row r="1000" spans="5:7" x14ac:dyDescent="0.25">
      <c r="E1000">
        <v>16</v>
      </c>
      <c r="F1000">
        <v>7</v>
      </c>
      <c r="G1000">
        <v>7</v>
      </c>
    </row>
    <row r="1001" spans="5:7" x14ac:dyDescent="0.25">
      <c r="E1001">
        <v>14</v>
      </c>
      <c r="F1001">
        <v>5</v>
      </c>
      <c r="G1001">
        <v>5</v>
      </c>
    </row>
    <row r="1002" spans="5:7" x14ac:dyDescent="0.25">
      <c r="E1002">
        <v>16</v>
      </c>
      <c r="F1002">
        <v>7</v>
      </c>
      <c r="G1002">
        <v>7</v>
      </c>
    </row>
    <row r="1003" spans="5:7" x14ac:dyDescent="0.25">
      <c r="E1003">
        <v>7</v>
      </c>
      <c r="F1003">
        <v>2</v>
      </c>
      <c r="G1003">
        <v>2</v>
      </c>
    </row>
    <row r="1004" spans="5:7" x14ac:dyDescent="0.25">
      <c r="E1004">
        <v>1</v>
      </c>
      <c r="F1004">
        <v>8</v>
      </c>
      <c r="G1004">
        <v>8</v>
      </c>
    </row>
    <row r="1005" spans="5:7" x14ac:dyDescent="0.25">
      <c r="E1005">
        <v>8</v>
      </c>
      <c r="F1005">
        <v>1</v>
      </c>
      <c r="G1005">
        <v>1</v>
      </c>
    </row>
    <row r="1006" spans="5:7" x14ac:dyDescent="0.25">
      <c r="E1006">
        <v>5</v>
      </c>
      <c r="F1006">
        <v>4</v>
      </c>
      <c r="G1006">
        <v>4</v>
      </c>
    </row>
    <row r="1007" spans="5:7" x14ac:dyDescent="0.25">
      <c r="E1007">
        <v>17</v>
      </c>
      <c r="F1007">
        <v>8</v>
      </c>
      <c r="G1007">
        <v>8</v>
      </c>
    </row>
    <row r="1008" spans="5:7" x14ac:dyDescent="0.25">
      <c r="E1008">
        <v>3</v>
      </c>
      <c r="F1008">
        <v>6</v>
      </c>
      <c r="G1008">
        <v>6</v>
      </c>
    </row>
    <row r="1009" spans="1:8" x14ac:dyDescent="0.25">
      <c r="E1009">
        <v>2</v>
      </c>
      <c r="F1009">
        <v>7</v>
      </c>
      <c r="G1009">
        <v>7</v>
      </c>
    </row>
    <row r="1010" spans="1:8" x14ac:dyDescent="0.25">
      <c r="E1010">
        <v>2</v>
      </c>
      <c r="F1010">
        <v>7</v>
      </c>
      <c r="G1010">
        <v>7</v>
      </c>
    </row>
    <row r="1011" spans="1:8" x14ac:dyDescent="0.25">
      <c r="E1011">
        <v>2</v>
      </c>
      <c r="F1011">
        <v>7</v>
      </c>
      <c r="G1011">
        <v>7</v>
      </c>
    </row>
    <row r="1012" spans="1:8" x14ac:dyDescent="0.25">
      <c r="E1012">
        <v>21</v>
      </c>
      <c r="F1012">
        <v>12</v>
      </c>
      <c r="G1012">
        <v>12</v>
      </c>
    </row>
    <row r="1013" spans="1:8" x14ac:dyDescent="0.25">
      <c r="E1013">
        <v>1</v>
      </c>
      <c r="F1013">
        <v>8</v>
      </c>
      <c r="G1013">
        <v>8</v>
      </c>
    </row>
    <row r="1014" spans="1:8" x14ac:dyDescent="0.25">
      <c r="E1014">
        <v>8</v>
      </c>
      <c r="F1014">
        <v>1</v>
      </c>
      <c r="G1014">
        <v>1</v>
      </c>
    </row>
    <row r="1015" spans="1:8" x14ac:dyDescent="0.25">
      <c r="E1015">
        <v>1</v>
      </c>
      <c r="F1015">
        <v>8</v>
      </c>
      <c r="G1015">
        <v>8</v>
      </c>
    </row>
    <row r="1016" spans="1:8" x14ac:dyDescent="0.25">
      <c r="E1016">
        <v>18</v>
      </c>
      <c r="F1016">
        <v>9</v>
      </c>
      <c r="G1016">
        <v>9</v>
      </c>
    </row>
    <row r="1017" spans="1:8" x14ac:dyDescent="0.25">
      <c r="E1017">
        <v>16</v>
      </c>
      <c r="F1017">
        <v>7</v>
      </c>
      <c r="G1017">
        <v>7</v>
      </c>
      <c r="H1017">
        <v>294</v>
      </c>
    </row>
    <row r="1019" spans="1:8" x14ac:dyDescent="0.25">
      <c r="A1019">
        <v>120</v>
      </c>
      <c r="B1019">
        <v>120</v>
      </c>
      <c r="C1019">
        <v>16</v>
      </c>
      <c r="D1019">
        <v>16</v>
      </c>
      <c r="E1019">
        <v>16</v>
      </c>
      <c r="F1019">
        <v>0</v>
      </c>
      <c r="G1019">
        <v>0</v>
      </c>
      <c r="H1019">
        <v>0</v>
      </c>
    </row>
    <row r="1021" spans="1:8" x14ac:dyDescent="0.25">
      <c r="A1021">
        <v>121</v>
      </c>
      <c r="B1021">
        <v>130</v>
      </c>
      <c r="C1021">
        <v>98</v>
      </c>
      <c r="D1021">
        <v>9.8000000000000007</v>
      </c>
      <c r="E1021">
        <v>15</v>
      </c>
      <c r="F1021">
        <v>5.2</v>
      </c>
      <c r="G1021">
        <v>5.2</v>
      </c>
    </row>
    <row r="1022" spans="1:8" x14ac:dyDescent="0.25">
      <c r="E1022">
        <v>7</v>
      </c>
      <c r="F1022">
        <v>2.8</v>
      </c>
      <c r="G1022">
        <v>2.8</v>
      </c>
    </row>
    <row r="1023" spans="1:8" x14ac:dyDescent="0.25">
      <c r="E1023">
        <v>2</v>
      </c>
      <c r="F1023">
        <v>7.8</v>
      </c>
      <c r="G1023">
        <v>7.8</v>
      </c>
    </row>
    <row r="1024" spans="1:8" x14ac:dyDescent="0.25">
      <c r="E1024">
        <v>17</v>
      </c>
      <c r="F1024">
        <v>7.2</v>
      </c>
      <c r="G1024">
        <v>7.2</v>
      </c>
    </row>
    <row r="1025" spans="1:10" x14ac:dyDescent="0.25">
      <c r="E1025">
        <v>21</v>
      </c>
      <c r="F1025">
        <v>11.2</v>
      </c>
      <c r="G1025">
        <v>11.2</v>
      </c>
    </row>
    <row r="1026" spans="1:10" x14ac:dyDescent="0.25">
      <c r="E1026">
        <v>23</v>
      </c>
      <c r="F1026">
        <v>13.2</v>
      </c>
      <c r="G1026">
        <v>13.2</v>
      </c>
    </row>
    <row r="1027" spans="1:10" x14ac:dyDescent="0.25">
      <c r="E1027">
        <v>8</v>
      </c>
      <c r="F1027">
        <v>1.8</v>
      </c>
      <c r="G1027">
        <v>1.8</v>
      </c>
    </row>
    <row r="1028" spans="1:10" x14ac:dyDescent="0.25">
      <c r="E1028">
        <v>2</v>
      </c>
      <c r="F1028">
        <v>7.8</v>
      </c>
      <c r="G1028">
        <v>7.8</v>
      </c>
    </row>
    <row r="1029" spans="1:10" x14ac:dyDescent="0.25">
      <c r="E1029">
        <v>2</v>
      </c>
      <c r="F1029">
        <v>7.8</v>
      </c>
      <c r="G1029">
        <v>7.8</v>
      </c>
    </row>
    <row r="1030" spans="1:10" x14ac:dyDescent="0.25">
      <c r="E1030">
        <v>1</v>
      </c>
      <c r="F1030">
        <v>8.8000000000000007</v>
      </c>
      <c r="G1030">
        <v>8.8000000000000007</v>
      </c>
      <c r="H1030">
        <v>73.599999999999994</v>
      </c>
    </row>
    <row r="1032" spans="1:10" x14ac:dyDescent="0.25">
      <c r="A1032">
        <v>131</v>
      </c>
      <c r="B1032">
        <v>132</v>
      </c>
      <c r="C1032">
        <v>11</v>
      </c>
      <c r="D1032">
        <v>5.5</v>
      </c>
      <c r="E1032">
        <v>9</v>
      </c>
      <c r="F1032">
        <v>3.5</v>
      </c>
      <c r="G1032">
        <v>3.5</v>
      </c>
    </row>
    <row r="1033" spans="1:10" x14ac:dyDescent="0.25">
      <c r="E1033">
        <v>2</v>
      </c>
      <c r="F1033">
        <v>3.5</v>
      </c>
      <c r="G1033">
        <v>3.5</v>
      </c>
      <c r="H1033">
        <v>7</v>
      </c>
    </row>
    <row r="1035" spans="1:10" x14ac:dyDescent="0.25">
      <c r="D1035">
        <v>853.22575783729496</v>
      </c>
    </row>
    <row r="1037" spans="1:10" x14ac:dyDescent="0.25">
      <c r="A1037" s="4" t="s">
        <v>230</v>
      </c>
      <c r="B1037" s="4" t="s">
        <v>231</v>
      </c>
      <c r="C1037" s="4"/>
      <c r="D1037" s="4"/>
      <c r="E1037" s="4"/>
      <c r="F1037" s="4"/>
      <c r="G1037" s="4"/>
      <c r="H1037" s="4"/>
      <c r="I1037" s="4"/>
      <c r="J1037" s="4"/>
    </row>
    <row r="1038" spans="1:10" x14ac:dyDescent="0.25">
      <c r="A1038" s="4" t="s">
        <v>228</v>
      </c>
      <c r="B1038" s="4" t="s">
        <v>229</v>
      </c>
      <c r="C1038" s="4"/>
      <c r="D1038" s="4"/>
      <c r="E1038" s="4"/>
      <c r="F1038" s="4"/>
      <c r="G1038" s="4"/>
      <c r="H1038" s="4"/>
      <c r="I1038" s="4"/>
      <c r="J1038" s="4"/>
    </row>
    <row r="1039" spans="1:10" x14ac:dyDescent="0.25">
      <c r="A1039" t="s">
        <v>220</v>
      </c>
      <c r="B1039" t="s">
        <v>221</v>
      </c>
      <c r="C1039" t="s">
        <v>222</v>
      </c>
      <c r="D1039" t="s">
        <v>223</v>
      </c>
      <c r="E1039" t="s">
        <v>224</v>
      </c>
      <c r="F1039" t="s">
        <v>225</v>
      </c>
      <c r="G1039" t="s">
        <v>226</v>
      </c>
      <c r="H1039" t="s">
        <v>227</v>
      </c>
    </row>
    <row r="1040" spans="1:10" x14ac:dyDescent="0.25">
      <c r="A1040">
        <v>0</v>
      </c>
      <c r="B1040">
        <v>22</v>
      </c>
      <c r="C1040">
        <v>52</v>
      </c>
      <c r="D1040">
        <v>2.2599999999999998</v>
      </c>
      <c r="E1040">
        <v>2</v>
      </c>
      <c r="F1040">
        <v>0.26</v>
      </c>
      <c r="G1040">
        <v>0.26</v>
      </c>
    </row>
    <row r="1041" spans="5:7" x14ac:dyDescent="0.25">
      <c r="E1041">
        <v>2</v>
      </c>
      <c r="F1041">
        <v>0.26</v>
      </c>
      <c r="G1041">
        <v>0.26</v>
      </c>
    </row>
    <row r="1042" spans="5:7" x14ac:dyDescent="0.25">
      <c r="E1042">
        <v>28</v>
      </c>
      <c r="F1042">
        <v>25.74</v>
      </c>
      <c r="G1042">
        <v>25.74</v>
      </c>
    </row>
    <row r="1043" spans="5:7" x14ac:dyDescent="0.25">
      <c r="E1043">
        <v>1</v>
      </c>
      <c r="F1043">
        <v>1.26</v>
      </c>
      <c r="G1043">
        <v>1.26</v>
      </c>
    </row>
    <row r="1044" spans="5:7" x14ac:dyDescent="0.25">
      <c r="E1044">
        <v>0</v>
      </c>
      <c r="F1044">
        <v>2.2599999999999998</v>
      </c>
      <c r="G1044">
        <v>2.2599999999999998</v>
      </c>
    </row>
    <row r="1045" spans="5:7" x14ac:dyDescent="0.25">
      <c r="E1045">
        <v>0</v>
      </c>
      <c r="F1045">
        <v>2.2599999999999998</v>
      </c>
      <c r="G1045">
        <v>2.2599999999999998</v>
      </c>
    </row>
    <row r="1046" spans="5:7" x14ac:dyDescent="0.25">
      <c r="E1046">
        <v>1</v>
      </c>
      <c r="F1046">
        <v>1.26</v>
      </c>
      <c r="G1046">
        <v>1.26</v>
      </c>
    </row>
    <row r="1047" spans="5:7" x14ac:dyDescent="0.25">
      <c r="E1047">
        <v>0</v>
      </c>
      <c r="F1047">
        <v>2.2599999999999998</v>
      </c>
      <c r="G1047">
        <v>2.2599999999999998</v>
      </c>
    </row>
    <row r="1048" spans="5:7" x14ac:dyDescent="0.25">
      <c r="E1048">
        <v>2</v>
      </c>
      <c r="F1048">
        <v>0.26</v>
      </c>
      <c r="G1048">
        <v>0.26</v>
      </c>
    </row>
    <row r="1049" spans="5:7" x14ac:dyDescent="0.25">
      <c r="E1049">
        <v>1</v>
      </c>
      <c r="F1049">
        <v>1.26</v>
      </c>
      <c r="G1049">
        <v>1.26</v>
      </c>
    </row>
    <row r="1050" spans="5:7" x14ac:dyDescent="0.25">
      <c r="E1050">
        <v>1</v>
      </c>
      <c r="F1050">
        <v>1.26</v>
      </c>
      <c r="G1050">
        <v>1.26</v>
      </c>
    </row>
    <row r="1051" spans="5:7" x14ac:dyDescent="0.25">
      <c r="E1051">
        <v>1</v>
      </c>
      <c r="F1051">
        <v>1.26</v>
      </c>
      <c r="G1051">
        <v>1.26</v>
      </c>
    </row>
    <row r="1052" spans="5:7" x14ac:dyDescent="0.25">
      <c r="E1052">
        <v>2</v>
      </c>
      <c r="F1052">
        <v>0.26</v>
      </c>
      <c r="G1052">
        <v>0.26</v>
      </c>
    </row>
    <row r="1053" spans="5:7" x14ac:dyDescent="0.25">
      <c r="E1053">
        <v>0</v>
      </c>
      <c r="F1053">
        <v>2.2599999999999998</v>
      </c>
      <c r="G1053">
        <v>2.2599999999999998</v>
      </c>
    </row>
    <row r="1054" spans="5:7" x14ac:dyDescent="0.25">
      <c r="E1054">
        <v>3</v>
      </c>
      <c r="F1054">
        <v>0.74</v>
      </c>
      <c r="G1054">
        <v>0.74</v>
      </c>
    </row>
    <row r="1055" spans="5:7" x14ac:dyDescent="0.25">
      <c r="E1055">
        <v>2</v>
      </c>
      <c r="F1055">
        <v>0.26</v>
      </c>
      <c r="G1055">
        <v>0.26</v>
      </c>
    </row>
    <row r="1056" spans="5:7" x14ac:dyDescent="0.25">
      <c r="E1056">
        <v>2</v>
      </c>
      <c r="F1056">
        <v>0.26</v>
      </c>
      <c r="G1056">
        <v>0.26</v>
      </c>
    </row>
    <row r="1057" spans="1:8" x14ac:dyDescent="0.25">
      <c r="E1057">
        <v>1</v>
      </c>
      <c r="F1057">
        <v>1.26</v>
      </c>
      <c r="G1057">
        <v>1.26</v>
      </c>
    </row>
    <row r="1058" spans="1:8" x14ac:dyDescent="0.25">
      <c r="E1058">
        <v>0</v>
      </c>
      <c r="F1058">
        <v>2.2599999999999998</v>
      </c>
      <c r="G1058">
        <v>2.2599999999999998</v>
      </c>
    </row>
    <row r="1059" spans="1:8" x14ac:dyDescent="0.25">
      <c r="E1059">
        <v>0</v>
      </c>
      <c r="F1059">
        <v>2.2599999999999998</v>
      </c>
      <c r="G1059">
        <v>2.2599999999999998</v>
      </c>
    </row>
    <row r="1060" spans="1:8" x14ac:dyDescent="0.25">
      <c r="E1060">
        <v>1</v>
      </c>
      <c r="F1060">
        <v>1.26</v>
      </c>
      <c r="G1060">
        <v>1.26</v>
      </c>
    </row>
    <row r="1061" spans="1:8" x14ac:dyDescent="0.25">
      <c r="E1061">
        <v>1</v>
      </c>
      <c r="F1061">
        <v>1.26</v>
      </c>
      <c r="G1061">
        <v>1.26</v>
      </c>
    </row>
    <row r="1062" spans="1:8" x14ac:dyDescent="0.25">
      <c r="E1062">
        <v>1</v>
      </c>
      <c r="F1062">
        <v>1.26</v>
      </c>
      <c r="G1062">
        <v>1.26</v>
      </c>
      <c r="H1062">
        <v>52.96</v>
      </c>
    </row>
    <row r="1064" spans="1:8" x14ac:dyDescent="0.25">
      <c r="A1064">
        <v>23</v>
      </c>
      <c r="B1064">
        <v>48</v>
      </c>
      <c r="C1064">
        <v>157</v>
      </c>
      <c r="D1064">
        <v>6.04</v>
      </c>
      <c r="E1064">
        <v>101</v>
      </c>
      <c r="F1064">
        <v>94.96</v>
      </c>
      <c r="G1064">
        <v>94.96</v>
      </c>
    </row>
    <row r="1065" spans="1:8" x14ac:dyDescent="0.25">
      <c r="E1065">
        <v>0</v>
      </c>
      <c r="F1065">
        <v>6.04</v>
      </c>
      <c r="G1065">
        <v>6.04</v>
      </c>
    </row>
    <row r="1066" spans="1:8" x14ac:dyDescent="0.25">
      <c r="E1066">
        <v>0</v>
      </c>
      <c r="F1066">
        <v>6.04</v>
      </c>
      <c r="G1066">
        <v>6.04</v>
      </c>
    </row>
    <row r="1067" spans="1:8" x14ac:dyDescent="0.25">
      <c r="E1067">
        <v>0</v>
      </c>
      <c r="F1067">
        <v>6.04</v>
      </c>
      <c r="G1067">
        <v>6.04</v>
      </c>
    </row>
    <row r="1068" spans="1:8" x14ac:dyDescent="0.25">
      <c r="E1068">
        <v>3</v>
      </c>
      <c r="F1068">
        <v>3.04</v>
      </c>
      <c r="G1068">
        <v>3.04</v>
      </c>
    </row>
    <row r="1069" spans="1:8" x14ac:dyDescent="0.25">
      <c r="E1069">
        <v>0</v>
      </c>
      <c r="F1069">
        <v>6.04</v>
      </c>
      <c r="G1069">
        <v>6.04</v>
      </c>
    </row>
    <row r="1070" spans="1:8" x14ac:dyDescent="0.25">
      <c r="E1070">
        <v>1</v>
      </c>
      <c r="F1070">
        <v>5.04</v>
      </c>
      <c r="G1070">
        <v>5.04</v>
      </c>
    </row>
    <row r="1071" spans="1:8" x14ac:dyDescent="0.25">
      <c r="E1071">
        <v>2</v>
      </c>
      <c r="F1071">
        <v>4.04</v>
      </c>
      <c r="G1071">
        <v>4.04</v>
      </c>
    </row>
    <row r="1072" spans="1:8" x14ac:dyDescent="0.25">
      <c r="E1072">
        <v>2</v>
      </c>
      <c r="F1072">
        <v>4.04</v>
      </c>
      <c r="G1072">
        <v>4.04</v>
      </c>
    </row>
    <row r="1073" spans="5:7" x14ac:dyDescent="0.25">
      <c r="E1073">
        <v>11</v>
      </c>
      <c r="F1073">
        <v>4.96</v>
      </c>
      <c r="G1073">
        <v>4.96</v>
      </c>
    </row>
    <row r="1074" spans="5:7" x14ac:dyDescent="0.25">
      <c r="E1074">
        <v>3</v>
      </c>
      <c r="F1074">
        <v>3.04</v>
      </c>
      <c r="G1074">
        <v>3.04</v>
      </c>
    </row>
    <row r="1075" spans="5:7" x14ac:dyDescent="0.25">
      <c r="E1075">
        <v>0</v>
      </c>
      <c r="F1075">
        <v>6.04</v>
      </c>
      <c r="G1075">
        <v>6.04</v>
      </c>
    </row>
    <row r="1076" spans="5:7" x14ac:dyDescent="0.25">
      <c r="E1076">
        <v>1</v>
      </c>
      <c r="F1076">
        <v>5.04</v>
      </c>
      <c r="G1076">
        <v>5.04</v>
      </c>
    </row>
    <row r="1077" spans="5:7" x14ac:dyDescent="0.25">
      <c r="E1077">
        <v>1</v>
      </c>
      <c r="F1077">
        <v>5.04</v>
      </c>
      <c r="G1077">
        <v>5.04</v>
      </c>
    </row>
    <row r="1078" spans="5:7" x14ac:dyDescent="0.25">
      <c r="E1078">
        <v>2</v>
      </c>
      <c r="F1078">
        <v>4.04</v>
      </c>
      <c r="G1078">
        <v>4.04</v>
      </c>
    </row>
    <row r="1079" spans="5:7" x14ac:dyDescent="0.25">
      <c r="E1079">
        <v>3</v>
      </c>
      <c r="F1079">
        <v>3.04</v>
      </c>
      <c r="G1079">
        <v>3.04</v>
      </c>
    </row>
    <row r="1080" spans="5:7" x14ac:dyDescent="0.25">
      <c r="E1080">
        <v>1</v>
      </c>
      <c r="F1080">
        <v>5.04</v>
      </c>
      <c r="G1080">
        <v>5.04</v>
      </c>
    </row>
    <row r="1081" spans="5:7" x14ac:dyDescent="0.25">
      <c r="E1081">
        <v>2</v>
      </c>
      <c r="F1081">
        <v>4.04</v>
      </c>
      <c r="G1081">
        <v>4.04</v>
      </c>
    </row>
    <row r="1082" spans="5:7" x14ac:dyDescent="0.25">
      <c r="E1082">
        <v>1</v>
      </c>
      <c r="F1082">
        <v>5.04</v>
      </c>
      <c r="G1082">
        <v>5.04</v>
      </c>
    </row>
    <row r="1083" spans="5:7" x14ac:dyDescent="0.25">
      <c r="E1083">
        <v>1</v>
      </c>
      <c r="F1083">
        <v>5.04</v>
      </c>
      <c r="G1083">
        <v>5.04</v>
      </c>
    </row>
    <row r="1084" spans="5:7" x14ac:dyDescent="0.25">
      <c r="E1084">
        <v>6</v>
      </c>
      <c r="F1084">
        <v>0.04</v>
      </c>
      <c r="G1084">
        <v>0.04</v>
      </c>
    </row>
    <row r="1085" spans="5:7" x14ac:dyDescent="0.25">
      <c r="E1085">
        <v>2</v>
      </c>
      <c r="F1085">
        <v>4.04</v>
      </c>
      <c r="G1085">
        <v>4.04</v>
      </c>
    </row>
    <row r="1086" spans="5:7" x14ac:dyDescent="0.25">
      <c r="E1086">
        <v>0</v>
      </c>
      <c r="F1086">
        <v>6.04</v>
      </c>
      <c r="G1086">
        <v>6.04</v>
      </c>
    </row>
    <row r="1087" spans="5:7" x14ac:dyDescent="0.25">
      <c r="E1087">
        <v>1</v>
      </c>
      <c r="F1087">
        <v>5.04</v>
      </c>
      <c r="G1087">
        <v>5.04</v>
      </c>
    </row>
    <row r="1088" spans="5:7" x14ac:dyDescent="0.25">
      <c r="E1088">
        <v>1</v>
      </c>
      <c r="F1088">
        <v>5.04</v>
      </c>
      <c r="G1088">
        <v>5.04</v>
      </c>
    </row>
    <row r="1089" spans="1:8" x14ac:dyDescent="0.25">
      <c r="E1089">
        <v>12</v>
      </c>
      <c r="F1089">
        <v>5.96</v>
      </c>
      <c r="G1089">
        <v>5.96</v>
      </c>
      <c r="H1089">
        <v>211.77</v>
      </c>
    </row>
    <row r="1091" spans="1:8" x14ac:dyDescent="0.25">
      <c r="A1091">
        <v>49</v>
      </c>
      <c r="B1091">
        <v>63</v>
      </c>
      <c r="C1091">
        <v>9</v>
      </c>
      <c r="D1091">
        <v>0.6</v>
      </c>
      <c r="E1091">
        <v>0</v>
      </c>
      <c r="F1091">
        <v>0.6</v>
      </c>
      <c r="G1091">
        <v>0.6</v>
      </c>
    </row>
    <row r="1092" spans="1:8" x14ac:dyDescent="0.25">
      <c r="E1092">
        <v>0</v>
      </c>
      <c r="F1092">
        <v>0.6</v>
      </c>
      <c r="G1092">
        <v>0.6</v>
      </c>
    </row>
    <row r="1093" spans="1:8" x14ac:dyDescent="0.25">
      <c r="E1093">
        <v>1</v>
      </c>
      <c r="F1093">
        <v>0.4</v>
      </c>
      <c r="G1093">
        <v>0.4</v>
      </c>
    </row>
    <row r="1094" spans="1:8" x14ac:dyDescent="0.25">
      <c r="E1094">
        <v>2</v>
      </c>
      <c r="F1094">
        <v>1.4</v>
      </c>
      <c r="G1094">
        <v>1.4</v>
      </c>
    </row>
    <row r="1095" spans="1:8" x14ac:dyDescent="0.25">
      <c r="E1095">
        <v>0</v>
      </c>
      <c r="F1095">
        <v>0.6</v>
      </c>
      <c r="G1095">
        <v>0.6</v>
      </c>
    </row>
    <row r="1096" spans="1:8" x14ac:dyDescent="0.25">
      <c r="E1096">
        <v>2</v>
      </c>
      <c r="F1096">
        <v>1.4</v>
      </c>
      <c r="G1096">
        <v>1.4</v>
      </c>
    </row>
    <row r="1097" spans="1:8" x14ac:dyDescent="0.25">
      <c r="E1097">
        <v>3</v>
      </c>
      <c r="F1097">
        <v>2.4</v>
      </c>
      <c r="G1097">
        <v>2.4</v>
      </c>
    </row>
    <row r="1098" spans="1:8" x14ac:dyDescent="0.25">
      <c r="E1098">
        <v>0</v>
      </c>
      <c r="F1098">
        <v>0.6</v>
      </c>
      <c r="G1098">
        <v>0.6</v>
      </c>
    </row>
    <row r="1099" spans="1:8" x14ac:dyDescent="0.25">
      <c r="E1099">
        <v>1</v>
      </c>
      <c r="F1099">
        <v>0.4</v>
      </c>
      <c r="G1099">
        <v>0.4</v>
      </c>
    </row>
    <row r="1100" spans="1:8" x14ac:dyDescent="0.25">
      <c r="E1100">
        <v>0</v>
      </c>
      <c r="F1100">
        <v>0.6</v>
      </c>
      <c r="G1100">
        <v>0.6</v>
      </c>
    </row>
    <row r="1101" spans="1:8" x14ac:dyDescent="0.25">
      <c r="E1101">
        <v>0</v>
      </c>
      <c r="F1101">
        <v>0.6</v>
      </c>
      <c r="G1101">
        <v>0.6</v>
      </c>
    </row>
    <row r="1102" spans="1:8" x14ac:dyDescent="0.25">
      <c r="E1102">
        <v>0</v>
      </c>
      <c r="F1102">
        <v>0.6</v>
      </c>
      <c r="G1102">
        <v>0.6</v>
      </c>
    </row>
    <row r="1103" spans="1:8" x14ac:dyDescent="0.25">
      <c r="E1103">
        <v>0</v>
      </c>
      <c r="F1103">
        <v>0.6</v>
      </c>
      <c r="G1103">
        <v>0.6</v>
      </c>
    </row>
    <row r="1104" spans="1:8" x14ac:dyDescent="0.25">
      <c r="E1104">
        <v>0</v>
      </c>
      <c r="F1104">
        <v>0.6</v>
      </c>
      <c r="G1104">
        <v>0.6</v>
      </c>
    </row>
    <row r="1105" spans="1:8" x14ac:dyDescent="0.25">
      <c r="E1105">
        <v>0</v>
      </c>
      <c r="F1105">
        <v>0.6</v>
      </c>
      <c r="G1105">
        <v>0.6</v>
      </c>
      <c r="H1105">
        <v>12</v>
      </c>
    </row>
    <row r="1107" spans="1:8" x14ac:dyDescent="0.25">
      <c r="A1107">
        <v>64</v>
      </c>
      <c r="B1107">
        <v>65</v>
      </c>
      <c r="C1107">
        <v>70</v>
      </c>
      <c r="D1107">
        <v>35</v>
      </c>
      <c r="E1107">
        <v>37</v>
      </c>
      <c r="F1107">
        <v>2</v>
      </c>
      <c r="G1107">
        <v>2</v>
      </c>
    </row>
    <row r="1108" spans="1:8" x14ac:dyDescent="0.25">
      <c r="E1108">
        <v>33</v>
      </c>
      <c r="F1108">
        <v>2</v>
      </c>
      <c r="G1108">
        <v>2</v>
      </c>
      <c r="H1108">
        <v>4</v>
      </c>
    </row>
    <row r="1110" spans="1:8" x14ac:dyDescent="0.25">
      <c r="A1110">
        <v>66</v>
      </c>
      <c r="B1110">
        <v>69</v>
      </c>
      <c r="C1110">
        <v>11</v>
      </c>
      <c r="D1110">
        <v>2.75</v>
      </c>
      <c r="E1110">
        <v>3</v>
      </c>
      <c r="F1110">
        <v>0.25</v>
      </c>
      <c r="G1110">
        <v>0.25</v>
      </c>
    </row>
    <row r="1111" spans="1:8" x14ac:dyDescent="0.25">
      <c r="E1111">
        <v>3</v>
      </c>
      <c r="F1111">
        <v>0.25</v>
      </c>
      <c r="G1111">
        <v>0.25</v>
      </c>
    </row>
    <row r="1112" spans="1:8" x14ac:dyDescent="0.25">
      <c r="E1112">
        <v>3</v>
      </c>
      <c r="F1112">
        <v>0.25</v>
      </c>
      <c r="G1112">
        <v>0.25</v>
      </c>
    </row>
    <row r="1113" spans="1:8" x14ac:dyDescent="0.25">
      <c r="E1113">
        <v>2</v>
      </c>
      <c r="F1113">
        <v>0.75</v>
      </c>
      <c r="G1113">
        <v>0.75</v>
      </c>
      <c r="H1113">
        <v>1.5</v>
      </c>
    </row>
    <row r="1115" spans="1:8" x14ac:dyDescent="0.25">
      <c r="A1115">
        <v>70</v>
      </c>
      <c r="B1115">
        <v>84</v>
      </c>
      <c r="C1115">
        <v>227</v>
      </c>
      <c r="D1115">
        <v>15.13</v>
      </c>
      <c r="E1115">
        <v>31</v>
      </c>
      <c r="F1115">
        <v>15.87</v>
      </c>
      <c r="G1115">
        <v>15.87</v>
      </c>
    </row>
    <row r="1116" spans="1:8" x14ac:dyDescent="0.25">
      <c r="E1116">
        <v>27</v>
      </c>
      <c r="F1116">
        <v>11.87</v>
      </c>
      <c r="G1116">
        <v>11.87</v>
      </c>
    </row>
    <row r="1117" spans="1:8" x14ac:dyDescent="0.25">
      <c r="E1117">
        <v>3</v>
      </c>
      <c r="F1117">
        <v>12.13</v>
      </c>
      <c r="G1117">
        <v>12.13</v>
      </c>
    </row>
    <row r="1118" spans="1:8" x14ac:dyDescent="0.25">
      <c r="E1118">
        <v>3</v>
      </c>
      <c r="F1118">
        <v>12.13</v>
      </c>
      <c r="G1118">
        <v>12.13</v>
      </c>
    </row>
    <row r="1119" spans="1:8" x14ac:dyDescent="0.25">
      <c r="E1119">
        <v>3</v>
      </c>
      <c r="F1119">
        <v>12.13</v>
      </c>
      <c r="G1119">
        <v>12.13</v>
      </c>
    </row>
    <row r="1120" spans="1:8" x14ac:dyDescent="0.25">
      <c r="E1120">
        <v>4</v>
      </c>
      <c r="F1120">
        <v>11.13</v>
      </c>
      <c r="G1120">
        <v>11.13</v>
      </c>
    </row>
    <row r="1121" spans="1:8" x14ac:dyDescent="0.25">
      <c r="E1121">
        <v>3</v>
      </c>
      <c r="F1121">
        <v>12.13</v>
      </c>
      <c r="G1121">
        <v>12.13</v>
      </c>
    </row>
    <row r="1122" spans="1:8" x14ac:dyDescent="0.25">
      <c r="E1122">
        <v>53</v>
      </c>
      <c r="F1122">
        <v>37.869999999999997</v>
      </c>
      <c r="G1122">
        <v>37.869999999999997</v>
      </c>
    </row>
    <row r="1123" spans="1:8" x14ac:dyDescent="0.25">
      <c r="E1123">
        <v>30</v>
      </c>
      <c r="F1123">
        <v>14.87</v>
      </c>
      <c r="G1123">
        <v>14.87</v>
      </c>
    </row>
    <row r="1124" spans="1:8" x14ac:dyDescent="0.25">
      <c r="E1124">
        <v>1</v>
      </c>
      <c r="F1124">
        <v>14.13</v>
      </c>
      <c r="G1124">
        <v>14.13</v>
      </c>
    </row>
    <row r="1125" spans="1:8" x14ac:dyDescent="0.25">
      <c r="E1125">
        <v>12</v>
      </c>
      <c r="F1125">
        <v>3.13</v>
      </c>
      <c r="G1125">
        <v>3.13</v>
      </c>
    </row>
    <row r="1126" spans="1:8" x14ac:dyDescent="0.25">
      <c r="E1126">
        <v>9</v>
      </c>
      <c r="F1126">
        <v>6.13</v>
      </c>
      <c r="G1126">
        <v>6.13</v>
      </c>
    </row>
    <row r="1127" spans="1:8" x14ac:dyDescent="0.25">
      <c r="E1127">
        <v>24</v>
      </c>
      <c r="F1127">
        <v>8.8699999999999992</v>
      </c>
      <c r="G1127">
        <v>8.8699999999999992</v>
      </c>
    </row>
    <row r="1128" spans="1:8" x14ac:dyDescent="0.25">
      <c r="E1128">
        <v>0</v>
      </c>
      <c r="F1128">
        <v>15.13</v>
      </c>
      <c r="G1128">
        <v>15.13</v>
      </c>
    </row>
    <row r="1129" spans="1:8" x14ac:dyDescent="0.25">
      <c r="E1129">
        <v>24</v>
      </c>
      <c r="F1129">
        <v>8.8699999999999992</v>
      </c>
      <c r="G1129">
        <v>8.8699999999999992</v>
      </c>
      <c r="H1129">
        <v>196.4</v>
      </c>
    </row>
    <row r="1131" spans="1:8" x14ac:dyDescent="0.25">
      <c r="A1131">
        <v>85</v>
      </c>
      <c r="B1131">
        <v>94</v>
      </c>
      <c r="C1131">
        <v>37</v>
      </c>
      <c r="D1131">
        <v>3.7</v>
      </c>
      <c r="E1131">
        <v>3</v>
      </c>
      <c r="F1131">
        <v>0.7</v>
      </c>
      <c r="G1131">
        <v>0.7</v>
      </c>
    </row>
    <row r="1132" spans="1:8" x14ac:dyDescent="0.25">
      <c r="E1132">
        <v>1</v>
      </c>
      <c r="F1132">
        <v>2.7</v>
      </c>
      <c r="G1132">
        <v>2.7</v>
      </c>
    </row>
    <row r="1133" spans="1:8" x14ac:dyDescent="0.25">
      <c r="E1133">
        <v>2</v>
      </c>
      <c r="F1133">
        <v>1.7</v>
      </c>
      <c r="G1133">
        <v>1.7</v>
      </c>
    </row>
    <row r="1134" spans="1:8" x14ac:dyDescent="0.25">
      <c r="E1134">
        <v>18</v>
      </c>
      <c r="F1134">
        <v>14.3</v>
      </c>
      <c r="G1134">
        <v>14.3</v>
      </c>
    </row>
    <row r="1135" spans="1:8" x14ac:dyDescent="0.25">
      <c r="E1135">
        <v>2</v>
      </c>
      <c r="F1135">
        <v>1.7</v>
      </c>
      <c r="G1135">
        <v>1.7</v>
      </c>
    </row>
    <row r="1136" spans="1:8" x14ac:dyDescent="0.25">
      <c r="E1136">
        <v>1</v>
      </c>
      <c r="F1136">
        <v>2.7</v>
      </c>
      <c r="G1136">
        <v>2.7</v>
      </c>
    </row>
    <row r="1137" spans="1:8" x14ac:dyDescent="0.25">
      <c r="E1137">
        <v>0</v>
      </c>
      <c r="F1137">
        <v>3.7</v>
      </c>
      <c r="G1137">
        <v>3.7</v>
      </c>
    </row>
    <row r="1138" spans="1:8" x14ac:dyDescent="0.25">
      <c r="E1138">
        <v>2</v>
      </c>
      <c r="F1138">
        <v>1.7</v>
      </c>
      <c r="G1138">
        <v>1.7</v>
      </c>
    </row>
    <row r="1139" spans="1:8" x14ac:dyDescent="0.25">
      <c r="E1139">
        <v>4</v>
      </c>
      <c r="F1139">
        <v>0.3</v>
      </c>
      <c r="G1139">
        <v>0.3</v>
      </c>
    </row>
    <row r="1140" spans="1:8" x14ac:dyDescent="0.25">
      <c r="E1140">
        <v>4</v>
      </c>
      <c r="F1140">
        <v>0.3</v>
      </c>
      <c r="G1140">
        <v>0.3</v>
      </c>
      <c r="H1140">
        <v>29.8</v>
      </c>
    </row>
    <row r="1142" spans="1:8" x14ac:dyDescent="0.25">
      <c r="A1142">
        <v>95</v>
      </c>
      <c r="B1142">
        <v>97</v>
      </c>
      <c r="C1142">
        <v>101</v>
      </c>
      <c r="D1142">
        <v>33.67</v>
      </c>
      <c r="E1142">
        <v>48</v>
      </c>
      <c r="F1142">
        <v>14.33</v>
      </c>
      <c r="G1142">
        <v>14.33</v>
      </c>
    </row>
    <row r="1143" spans="1:8" x14ac:dyDescent="0.25">
      <c r="E1143">
        <v>50</v>
      </c>
      <c r="F1143">
        <v>16.329999999999998</v>
      </c>
      <c r="G1143">
        <v>16.329999999999998</v>
      </c>
    </row>
    <row r="1144" spans="1:8" x14ac:dyDescent="0.25">
      <c r="E1144">
        <v>3</v>
      </c>
      <c r="F1144">
        <v>30.67</v>
      </c>
      <c r="G1144">
        <v>30.67</v>
      </c>
      <c r="H1144">
        <v>61.33</v>
      </c>
    </row>
    <row r="1146" spans="1:8" x14ac:dyDescent="0.25">
      <c r="A1146">
        <v>98</v>
      </c>
      <c r="B1146">
        <v>130</v>
      </c>
      <c r="C1146">
        <v>291</v>
      </c>
      <c r="D1146">
        <v>8.82</v>
      </c>
      <c r="E1146">
        <v>12</v>
      </c>
      <c r="F1146">
        <v>3.18</v>
      </c>
      <c r="G1146">
        <v>3.18</v>
      </c>
    </row>
    <row r="1147" spans="1:8" x14ac:dyDescent="0.25">
      <c r="E1147">
        <v>1</v>
      </c>
      <c r="F1147">
        <v>7.82</v>
      </c>
      <c r="G1147">
        <v>7.82</v>
      </c>
    </row>
    <row r="1148" spans="1:8" x14ac:dyDescent="0.25">
      <c r="E1148">
        <v>5</v>
      </c>
      <c r="F1148">
        <v>3.82</v>
      </c>
      <c r="G1148">
        <v>3.82</v>
      </c>
    </row>
    <row r="1149" spans="1:8" x14ac:dyDescent="0.25">
      <c r="E1149">
        <v>1</v>
      </c>
      <c r="F1149">
        <v>7.82</v>
      </c>
      <c r="G1149">
        <v>7.82</v>
      </c>
    </row>
    <row r="1150" spans="1:8" x14ac:dyDescent="0.25">
      <c r="E1150">
        <v>16</v>
      </c>
      <c r="F1150">
        <v>7.18</v>
      </c>
      <c r="G1150">
        <v>7.18</v>
      </c>
    </row>
    <row r="1151" spans="1:8" x14ac:dyDescent="0.25">
      <c r="E1151">
        <v>14</v>
      </c>
      <c r="F1151">
        <v>5.18</v>
      </c>
      <c r="G1151">
        <v>5.18</v>
      </c>
    </row>
    <row r="1152" spans="1:8" x14ac:dyDescent="0.25">
      <c r="E1152">
        <v>16</v>
      </c>
      <c r="F1152">
        <v>7.18</v>
      </c>
      <c r="G1152">
        <v>7.18</v>
      </c>
    </row>
    <row r="1153" spans="5:7" x14ac:dyDescent="0.25">
      <c r="E1153">
        <v>7</v>
      </c>
      <c r="F1153">
        <v>1.82</v>
      </c>
      <c r="G1153">
        <v>1.82</v>
      </c>
    </row>
    <row r="1154" spans="5:7" x14ac:dyDescent="0.25">
      <c r="E1154">
        <v>1</v>
      </c>
      <c r="F1154">
        <v>7.82</v>
      </c>
      <c r="G1154">
        <v>7.82</v>
      </c>
    </row>
    <row r="1155" spans="5:7" x14ac:dyDescent="0.25">
      <c r="E1155">
        <v>8</v>
      </c>
      <c r="F1155">
        <v>0.82</v>
      </c>
      <c r="G1155">
        <v>0.82</v>
      </c>
    </row>
    <row r="1156" spans="5:7" x14ac:dyDescent="0.25">
      <c r="E1156">
        <v>5</v>
      </c>
      <c r="F1156">
        <v>3.82</v>
      </c>
      <c r="G1156">
        <v>3.82</v>
      </c>
    </row>
    <row r="1157" spans="5:7" x14ac:dyDescent="0.25">
      <c r="E1157">
        <v>17</v>
      </c>
      <c r="F1157">
        <v>8.18</v>
      </c>
      <c r="G1157">
        <v>8.18</v>
      </c>
    </row>
    <row r="1158" spans="5:7" x14ac:dyDescent="0.25">
      <c r="E1158">
        <v>3</v>
      </c>
      <c r="F1158">
        <v>5.82</v>
      </c>
      <c r="G1158">
        <v>5.82</v>
      </c>
    </row>
    <row r="1159" spans="5:7" x14ac:dyDescent="0.25">
      <c r="E1159">
        <v>2</v>
      </c>
      <c r="F1159">
        <v>6.82</v>
      </c>
      <c r="G1159">
        <v>6.82</v>
      </c>
    </row>
    <row r="1160" spans="5:7" x14ac:dyDescent="0.25">
      <c r="E1160">
        <v>2</v>
      </c>
      <c r="F1160">
        <v>6.82</v>
      </c>
      <c r="G1160">
        <v>6.82</v>
      </c>
    </row>
    <row r="1161" spans="5:7" x14ac:dyDescent="0.25">
      <c r="E1161">
        <v>2</v>
      </c>
      <c r="F1161">
        <v>6.82</v>
      </c>
      <c r="G1161">
        <v>6.82</v>
      </c>
    </row>
    <row r="1162" spans="5:7" x14ac:dyDescent="0.25">
      <c r="E1162">
        <v>21</v>
      </c>
      <c r="F1162">
        <v>12.18</v>
      </c>
      <c r="G1162">
        <v>12.18</v>
      </c>
    </row>
    <row r="1163" spans="5:7" x14ac:dyDescent="0.25">
      <c r="E1163">
        <v>1</v>
      </c>
      <c r="F1163">
        <v>7.82</v>
      </c>
      <c r="G1163">
        <v>7.82</v>
      </c>
    </row>
    <row r="1164" spans="5:7" x14ac:dyDescent="0.25">
      <c r="E1164">
        <v>8</v>
      </c>
      <c r="F1164">
        <v>0.82</v>
      </c>
      <c r="G1164">
        <v>0.82</v>
      </c>
    </row>
    <row r="1165" spans="5:7" x14ac:dyDescent="0.25">
      <c r="E1165">
        <v>1</v>
      </c>
      <c r="F1165">
        <v>7.82</v>
      </c>
      <c r="G1165">
        <v>7.82</v>
      </c>
    </row>
    <row r="1166" spans="5:7" x14ac:dyDescent="0.25">
      <c r="E1166">
        <v>18</v>
      </c>
      <c r="F1166">
        <v>9.18</v>
      </c>
      <c r="G1166">
        <v>9.18</v>
      </c>
    </row>
    <row r="1167" spans="5:7" x14ac:dyDescent="0.25">
      <c r="E1167">
        <v>16</v>
      </c>
      <c r="F1167">
        <v>7.18</v>
      </c>
      <c r="G1167">
        <v>7.18</v>
      </c>
    </row>
    <row r="1168" spans="5:7" x14ac:dyDescent="0.25">
      <c r="E1168">
        <v>16</v>
      </c>
      <c r="F1168">
        <v>7.18</v>
      </c>
      <c r="G1168">
        <v>7.18</v>
      </c>
    </row>
    <row r="1169" spans="1:8" x14ac:dyDescent="0.25">
      <c r="E1169">
        <v>15</v>
      </c>
      <c r="F1169">
        <v>6.18</v>
      </c>
      <c r="G1169">
        <v>6.18</v>
      </c>
    </row>
    <row r="1170" spans="1:8" x14ac:dyDescent="0.25">
      <c r="E1170">
        <v>7</v>
      </c>
      <c r="F1170">
        <v>1.82</v>
      </c>
      <c r="G1170">
        <v>1.82</v>
      </c>
    </row>
    <row r="1171" spans="1:8" x14ac:dyDescent="0.25">
      <c r="E1171">
        <v>2</v>
      </c>
      <c r="F1171">
        <v>6.82</v>
      </c>
      <c r="G1171">
        <v>6.82</v>
      </c>
    </row>
    <row r="1172" spans="1:8" x14ac:dyDescent="0.25">
      <c r="E1172">
        <v>17</v>
      </c>
      <c r="F1172">
        <v>8.18</v>
      </c>
      <c r="G1172">
        <v>8.18</v>
      </c>
    </row>
    <row r="1173" spans="1:8" x14ac:dyDescent="0.25">
      <c r="E1173">
        <v>21</v>
      </c>
      <c r="F1173">
        <v>12.18</v>
      </c>
      <c r="G1173">
        <v>12.18</v>
      </c>
    </row>
    <row r="1174" spans="1:8" x14ac:dyDescent="0.25">
      <c r="E1174">
        <v>23</v>
      </c>
      <c r="F1174">
        <v>14.18</v>
      </c>
      <c r="G1174">
        <v>14.18</v>
      </c>
    </row>
    <row r="1175" spans="1:8" x14ac:dyDescent="0.25">
      <c r="E1175">
        <v>8</v>
      </c>
      <c r="F1175">
        <v>0.82</v>
      </c>
      <c r="G1175">
        <v>0.82</v>
      </c>
    </row>
    <row r="1176" spans="1:8" x14ac:dyDescent="0.25">
      <c r="E1176">
        <v>2</v>
      </c>
      <c r="F1176">
        <v>6.82</v>
      </c>
      <c r="G1176">
        <v>6.82</v>
      </c>
    </row>
    <row r="1177" spans="1:8" x14ac:dyDescent="0.25">
      <c r="E1177">
        <v>2</v>
      </c>
      <c r="F1177">
        <v>6.82</v>
      </c>
      <c r="G1177">
        <v>6.82</v>
      </c>
    </row>
    <row r="1178" spans="1:8" x14ac:dyDescent="0.25">
      <c r="E1178">
        <v>1</v>
      </c>
      <c r="F1178">
        <v>7.82</v>
      </c>
      <c r="G1178">
        <v>7.82</v>
      </c>
      <c r="H1178">
        <v>214.73</v>
      </c>
    </row>
    <row r="1180" spans="1:8" x14ac:dyDescent="0.25">
      <c r="A1180">
        <v>131</v>
      </c>
      <c r="B1180">
        <v>132</v>
      </c>
      <c r="C1180">
        <v>11</v>
      </c>
      <c r="D1180">
        <v>5.5</v>
      </c>
      <c r="E1180">
        <v>9</v>
      </c>
      <c r="F1180">
        <v>3.5</v>
      </c>
      <c r="G1180">
        <v>3.5</v>
      </c>
    </row>
    <row r="1181" spans="1:8" x14ac:dyDescent="0.25">
      <c r="E1181">
        <v>2</v>
      </c>
      <c r="F1181">
        <v>3.5</v>
      </c>
      <c r="G1181">
        <v>3.5</v>
      </c>
      <c r="H1181">
        <v>7</v>
      </c>
    </row>
    <row r="1183" spans="1:8" x14ac:dyDescent="0.25">
      <c r="D1183">
        <v>791.48636388778596</v>
      </c>
    </row>
    <row r="1185" spans="1:11" x14ac:dyDescent="0.25">
      <c r="A1185" s="4" t="s">
        <v>232</v>
      </c>
      <c r="B1185" s="4" t="s">
        <v>233</v>
      </c>
      <c r="C1185" s="4"/>
      <c r="D1185" s="4"/>
      <c r="E1185" s="4"/>
      <c r="F1185" s="4"/>
      <c r="G1185" s="4"/>
      <c r="H1185" s="4"/>
      <c r="I1185" s="4"/>
      <c r="J1185" s="4"/>
      <c r="K1185" s="4"/>
    </row>
    <row r="1186" spans="1:11" x14ac:dyDescent="0.25">
      <c r="A1186" s="4" t="s">
        <v>218</v>
      </c>
      <c r="B1186" s="4" t="s">
        <v>219</v>
      </c>
      <c r="C1186" s="4"/>
      <c r="D1186" s="4"/>
      <c r="E1186" s="4"/>
      <c r="F1186" s="4"/>
      <c r="G1186" s="4"/>
      <c r="H1186" s="4"/>
      <c r="I1186" s="4"/>
      <c r="J1186" s="4"/>
      <c r="K1186" s="4"/>
    </row>
    <row r="1187" spans="1:11" x14ac:dyDescent="0.25">
      <c r="A1187" t="s">
        <v>220</v>
      </c>
      <c r="B1187" t="s">
        <v>221</v>
      </c>
      <c r="C1187" t="s">
        <v>222</v>
      </c>
      <c r="D1187" t="s">
        <v>223</v>
      </c>
      <c r="E1187" t="s">
        <v>224</v>
      </c>
      <c r="F1187" t="s">
        <v>225</v>
      </c>
      <c r="G1187" t="s">
        <v>226</v>
      </c>
      <c r="H1187" t="s">
        <v>227</v>
      </c>
    </row>
    <row r="1188" spans="1:11" x14ac:dyDescent="0.25">
      <c r="A1188">
        <v>0</v>
      </c>
      <c r="B1188">
        <v>23</v>
      </c>
      <c r="C1188">
        <v>153</v>
      </c>
      <c r="D1188">
        <v>6.38</v>
      </c>
      <c r="E1188">
        <v>2</v>
      </c>
      <c r="F1188">
        <v>4.38</v>
      </c>
      <c r="G1188">
        <v>4.38</v>
      </c>
    </row>
    <row r="1189" spans="1:11" x14ac:dyDescent="0.25">
      <c r="E1189">
        <v>2</v>
      </c>
      <c r="F1189">
        <v>4.38</v>
      </c>
      <c r="G1189">
        <v>4.38</v>
      </c>
    </row>
    <row r="1190" spans="1:11" x14ac:dyDescent="0.25">
      <c r="E1190">
        <v>28</v>
      </c>
      <c r="F1190">
        <v>21.62</v>
      </c>
      <c r="G1190">
        <v>21.62</v>
      </c>
    </row>
    <row r="1191" spans="1:11" x14ac:dyDescent="0.25">
      <c r="E1191">
        <v>1</v>
      </c>
      <c r="F1191">
        <v>5.38</v>
      </c>
      <c r="G1191">
        <v>5.38</v>
      </c>
    </row>
    <row r="1192" spans="1:11" x14ac:dyDescent="0.25">
      <c r="E1192">
        <v>0</v>
      </c>
      <c r="F1192">
        <v>6.38</v>
      </c>
      <c r="G1192">
        <v>6.38</v>
      </c>
    </row>
    <row r="1193" spans="1:11" x14ac:dyDescent="0.25">
      <c r="E1193">
        <v>0</v>
      </c>
      <c r="F1193">
        <v>6.38</v>
      </c>
      <c r="G1193">
        <v>6.38</v>
      </c>
    </row>
    <row r="1194" spans="1:11" x14ac:dyDescent="0.25">
      <c r="E1194">
        <v>1</v>
      </c>
      <c r="F1194">
        <v>5.38</v>
      </c>
      <c r="G1194">
        <v>5.38</v>
      </c>
    </row>
    <row r="1195" spans="1:11" x14ac:dyDescent="0.25">
      <c r="E1195">
        <v>0</v>
      </c>
      <c r="F1195">
        <v>6.38</v>
      </c>
      <c r="G1195">
        <v>6.38</v>
      </c>
    </row>
    <row r="1196" spans="1:11" x14ac:dyDescent="0.25">
      <c r="E1196">
        <v>2</v>
      </c>
      <c r="F1196">
        <v>4.38</v>
      </c>
      <c r="G1196">
        <v>4.38</v>
      </c>
    </row>
    <row r="1197" spans="1:11" x14ac:dyDescent="0.25">
      <c r="E1197">
        <v>1</v>
      </c>
      <c r="F1197">
        <v>5.38</v>
      </c>
      <c r="G1197">
        <v>5.38</v>
      </c>
    </row>
    <row r="1198" spans="1:11" x14ac:dyDescent="0.25">
      <c r="E1198">
        <v>1</v>
      </c>
      <c r="F1198">
        <v>5.38</v>
      </c>
      <c r="G1198">
        <v>5.38</v>
      </c>
    </row>
    <row r="1199" spans="1:11" x14ac:dyDescent="0.25">
      <c r="E1199">
        <v>1</v>
      </c>
      <c r="F1199">
        <v>5.38</v>
      </c>
      <c r="G1199">
        <v>5.38</v>
      </c>
    </row>
    <row r="1200" spans="1:11" x14ac:dyDescent="0.25">
      <c r="E1200">
        <v>2</v>
      </c>
      <c r="F1200">
        <v>4.38</v>
      </c>
      <c r="G1200">
        <v>4.38</v>
      </c>
    </row>
    <row r="1201" spans="1:8" x14ac:dyDescent="0.25">
      <c r="E1201">
        <v>0</v>
      </c>
      <c r="F1201">
        <v>6.38</v>
      </c>
      <c r="G1201">
        <v>6.38</v>
      </c>
    </row>
    <row r="1202" spans="1:8" x14ac:dyDescent="0.25">
      <c r="E1202">
        <v>3</v>
      </c>
      <c r="F1202">
        <v>3.38</v>
      </c>
      <c r="G1202">
        <v>3.38</v>
      </c>
    </row>
    <row r="1203" spans="1:8" x14ac:dyDescent="0.25">
      <c r="E1203">
        <v>2</v>
      </c>
      <c r="F1203">
        <v>4.38</v>
      </c>
      <c r="G1203">
        <v>4.38</v>
      </c>
    </row>
    <row r="1204" spans="1:8" x14ac:dyDescent="0.25">
      <c r="E1204">
        <v>2</v>
      </c>
      <c r="F1204">
        <v>4.38</v>
      </c>
      <c r="G1204">
        <v>4.38</v>
      </c>
    </row>
    <row r="1205" spans="1:8" x14ac:dyDescent="0.25">
      <c r="E1205">
        <v>1</v>
      </c>
      <c r="F1205">
        <v>5.38</v>
      </c>
      <c r="G1205">
        <v>5.38</v>
      </c>
    </row>
    <row r="1206" spans="1:8" x14ac:dyDescent="0.25">
      <c r="E1206">
        <v>0</v>
      </c>
      <c r="F1206">
        <v>6.38</v>
      </c>
      <c r="G1206">
        <v>6.38</v>
      </c>
    </row>
    <row r="1207" spans="1:8" x14ac:dyDescent="0.25">
      <c r="E1207">
        <v>0</v>
      </c>
      <c r="F1207">
        <v>6.38</v>
      </c>
      <c r="G1207">
        <v>6.38</v>
      </c>
    </row>
    <row r="1208" spans="1:8" x14ac:dyDescent="0.25">
      <c r="E1208">
        <v>1</v>
      </c>
      <c r="F1208">
        <v>5.38</v>
      </c>
      <c r="G1208">
        <v>5.38</v>
      </c>
    </row>
    <row r="1209" spans="1:8" x14ac:dyDescent="0.25">
      <c r="E1209">
        <v>1</v>
      </c>
      <c r="F1209">
        <v>5.38</v>
      </c>
      <c r="G1209">
        <v>5.38</v>
      </c>
    </row>
    <row r="1210" spans="1:8" x14ac:dyDescent="0.25">
      <c r="E1210">
        <v>1</v>
      </c>
      <c r="F1210">
        <v>5.38</v>
      </c>
      <c r="G1210">
        <v>5.38</v>
      </c>
    </row>
    <row r="1211" spans="1:8" x14ac:dyDescent="0.25">
      <c r="E1211">
        <v>101</v>
      </c>
      <c r="F1211">
        <v>94.62</v>
      </c>
      <c r="G1211">
        <v>94.62</v>
      </c>
      <c r="H1211">
        <v>232.5</v>
      </c>
    </row>
    <row r="1213" spans="1:8" x14ac:dyDescent="0.25">
      <c r="A1213">
        <v>24</v>
      </c>
      <c r="B1213">
        <v>26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8" x14ac:dyDescent="0.25">
      <c r="E1214">
        <v>0</v>
      </c>
      <c r="F1214">
        <v>0</v>
      </c>
      <c r="G1214">
        <v>0</v>
      </c>
    </row>
    <row r="1215" spans="1:8" x14ac:dyDescent="0.25">
      <c r="E1215">
        <v>0</v>
      </c>
      <c r="F1215">
        <v>0</v>
      </c>
      <c r="G1215">
        <v>0</v>
      </c>
      <c r="H1215">
        <v>0</v>
      </c>
    </row>
    <row r="1217" spans="1:7" x14ac:dyDescent="0.25">
      <c r="A1217">
        <v>27</v>
      </c>
      <c r="B1217">
        <v>55</v>
      </c>
      <c r="C1217">
        <v>64</v>
      </c>
      <c r="D1217">
        <v>2.21</v>
      </c>
      <c r="E1217">
        <v>3</v>
      </c>
      <c r="F1217">
        <v>0.79</v>
      </c>
      <c r="G1217">
        <v>0.79</v>
      </c>
    </row>
    <row r="1218" spans="1:7" x14ac:dyDescent="0.25">
      <c r="E1218">
        <v>0</v>
      </c>
      <c r="F1218">
        <v>2.21</v>
      </c>
      <c r="G1218">
        <v>2.21</v>
      </c>
    </row>
    <row r="1219" spans="1:7" x14ac:dyDescent="0.25">
      <c r="E1219">
        <v>1</v>
      </c>
      <c r="F1219">
        <v>1.21</v>
      </c>
      <c r="G1219">
        <v>1.21</v>
      </c>
    </row>
    <row r="1220" spans="1:7" x14ac:dyDescent="0.25">
      <c r="E1220">
        <v>2</v>
      </c>
      <c r="F1220">
        <v>0.21</v>
      </c>
      <c r="G1220">
        <v>0.21</v>
      </c>
    </row>
    <row r="1221" spans="1:7" x14ac:dyDescent="0.25">
      <c r="E1221">
        <v>2</v>
      </c>
      <c r="F1221">
        <v>0.21</v>
      </c>
      <c r="G1221">
        <v>0.21</v>
      </c>
    </row>
    <row r="1222" spans="1:7" x14ac:dyDescent="0.25">
      <c r="E1222">
        <v>11</v>
      </c>
      <c r="F1222">
        <v>8.7899999999999991</v>
      </c>
      <c r="G1222">
        <v>8.7899999999999991</v>
      </c>
    </row>
    <row r="1223" spans="1:7" x14ac:dyDescent="0.25">
      <c r="E1223">
        <v>3</v>
      </c>
      <c r="F1223">
        <v>0.79</v>
      </c>
      <c r="G1223">
        <v>0.79</v>
      </c>
    </row>
    <row r="1224" spans="1:7" x14ac:dyDescent="0.25">
      <c r="E1224">
        <v>0</v>
      </c>
      <c r="F1224">
        <v>2.21</v>
      </c>
      <c r="G1224">
        <v>2.21</v>
      </c>
    </row>
    <row r="1225" spans="1:7" x14ac:dyDescent="0.25">
      <c r="E1225">
        <v>1</v>
      </c>
      <c r="F1225">
        <v>1.21</v>
      </c>
      <c r="G1225">
        <v>1.21</v>
      </c>
    </row>
    <row r="1226" spans="1:7" x14ac:dyDescent="0.25">
      <c r="E1226">
        <v>1</v>
      </c>
      <c r="F1226">
        <v>1.21</v>
      </c>
      <c r="G1226">
        <v>1.21</v>
      </c>
    </row>
    <row r="1227" spans="1:7" x14ac:dyDescent="0.25">
      <c r="E1227">
        <v>2</v>
      </c>
      <c r="F1227">
        <v>0.21</v>
      </c>
      <c r="G1227">
        <v>0.21</v>
      </c>
    </row>
    <row r="1228" spans="1:7" x14ac:dyDescent="0.25">
      <c r="E1228">
        <v>3</v>
      </c>
      <c r="F1228">
        <v>0.79</v>
      </c>
      <c r="G1228">
        <v>0.79</v>
      </c>
    </row>
    <row r="1229" spans="1:7" x14ac:dyDescent="0.25">
      <c r="E1229">
        <v>1</v>
      </c>
      <c r="F1229">
        <v>1.21</v>
      </c>
      <c r="G1229">
        <v>1.21</v>
      </c>
    </row>
    <row r="1230" spans="1:7" x14ac:dyDescent="0.25">
      <c r="E1230">
        <v>2</v>
      </c>
      <c r="F1230">
        <v>0.21</v>
      </c>
      <c r="G1230">
        <v>0.21</v>
      </c>
    </row>
    <row r="1231" spans="1:7" x14ac:dyDescent="0.25">
      <c r="E1231">
        <v>1</v>
      </c>
      <c r="F1231">
        <v>1.21</v>
      </c>
      <c r="G1231">
        <v>1.21</v>
      </c>
    </row>
    <row r="1232" spans="1:7" x14ac:dyDescent="0.25">
      <c r="E1232">
        <v>1</v>
      </c>
      <c r="F1232">
        <v>1.21</v>
      </c>
      <c r="G1232">
        <v>1.21</v>
      </c>
    </row>
    <row r="1233" spans="1:8" x14ac:dyDescent="0.25">
      <c r="E1233">
        <v>6</v>
      </c>
      <c r="F1233">
        <v>3.79</v>
      </c>
      <c r="G1233">
        <v>3.79</v>
      </c>
    </row>
    <row r="1234" spans="1:8" x14ac:dyDescent="0.25">
      <c r="E1234">
        <v>2</v>
      </c>
      <c r="F1234">
        <v>0.21</v>
      </c>
      <c r="G1234">
        <v>0.21</v>
      </c>
    </row>
    <row r="1235" spans="1:8" x14ac:dyDescent="0.25">
      <c r="E1235">
        <v>0</v>
      </c>
      <c r="F1235">
        <v>2.21</v>
      </c>
      <c r="G1235">
        <v>2.21</v>
      </c>
    </row>
    <row r="1236" spans="1:8" x14ac:dyDescent="0.25">
      <c r="E1236">
        <v>1</v>
      </c>
      <c r="F1236">
        <v>1.21</v>
      </c>
      <c r="G1236">
        <v>1.21</v>
      </c>
    </row>
    <row r="1237" spans="1:8" x14ac:dyDescent="0.25">
      <c r="E1237">
        <v>1</v>
      </c>
      <c r="F1237">
        <v>1.21</v>
      </c>
      <c r="G1237">
        <v>1.21</v>
      </c>
    </row>
    <row r="1238" spans="1:8" x14ac:dyDescent="0.25">
      <c r="E1238">
        <v>12</v>
      </c>
      <c r="F1238">
        <v>9.7899999999999991</v>
      </c>
      <c r="G1238">
        <v>9.7899999999999991</v>
      </c>
    </row>
    <row r="1239" spans="1:8" x14ac:dyDescent="0.25">
      <c r="E1239">
        <v>0</v>
      </c>
      <c r="F1239">
        <v>2.21</v>
      </c>
      <c r="G1239">
        <v>2.21</v>
      </c>
    </row>
    <row r="1240" spans="1:8" x14ac:dyDescent="0.25">
      <c r="E1240">
        <v>0</v>
      </c>
      <c r="F1240">
        <v>2.21</v>
      </c>
      <c r="G1240">
        <v>2.21</v>
      </c>
    </row>
    <row r="1241" spans="1:8" x14ac:dyDescent="0.25">
      <c r="E1241">
        <v>1</v>
      </c>
      <c r="F1241">
        <v>1.21</v>
      </c>
      <c r="G1241">
        <v>1.21</v>
      </c>
    </row>
    <row r="1242" spans="1:8" x14ac:dyDescent="0.25">
      <c r="E1242">
        <v>2</v>
      </c>
      <c r="F1242">
        <v>0.21</v>
      </c>
      <c r="G1242">
        <v>0.21</v>
      </c>
    </row>
    <row r="1243" spans="1:8" x14ac:dyDescent="0.25">
      <c r="E1243">
        <v>0</v>
      </c>
      <c r="F1243">
        <v>2.21</v>
      </c>
      <c r="G1243">
        <v>2.21</v>
      </c>
    </row>
    <row r="1244" spans="1:8" x14ac:dyDescent="0.25">
      <c r="E1244">
        <v>2</v>
      </c>
      <c r="F1244">
        <v>0.21</v>
      </c>
      <c r="G1244">
        <v>0.21</v>
      </c>
    </row>
    <row r="1245" spans="1:8" x14ac:dyDescent="0.25">
      <c r="E1245">
        <v>3</v>
      </c>
      <c r="F1245">
        <v>0.79</v>
      </c>
      <c r="G1245">
        <v>0.79</v>
      </c>
      <c r="H1245">
        <v>51.1</v>
      </c>
    </row>
    <row r="1247" spans="1:8" x14ac:dyDescent="0.25">
      <c r="A1247">
        <v>56</v>
      </c>
      <c r="B1247">
        <v>63</v>
      </c>
      <c r="C1247">
        <v>1</v>
      </c>
      <c r="D1247">
        <v>0.12</v>
      </c>
      <c r="E1247">
        <v>0</v>
      </c>
      <c r="F1247">
        <v>0.12</v>
      </c>
      <c r="G1247">
        <v>0.12</v>
      </c>
    </row>
    <row r="1248" spans="1:8" x14ac:dyDescent="0.25">
      <c r="E1248">
        <v>1</v>
      </c>
      <c r="F1248">
        <v>0.88</v>
      </c>
      <c r="G1248">
        <v>0.88</v>
      </c>
    </row>
    <row r="1249" spans="1:8" x14ac:dyDescent="0.25">
      <c r="E1249">
        <v>0</v>
      </c>
      <c r="F1249">
        <v>0.12</v>
      </c>
      <c r="G1249">
        <v>0.12</v>
      </c>
    </row>
    <row r="1250" spans="1:8" x14ac:dyDescent="0.25">
      <c r="E1250">
        <v>0</v>
      </c>
      <c r="F1250">
        <v>0.12</v>
      </c>
      <c r="G1250">
        <v>0.12</v>
      </c>
    </row>
    <row r="1251" spans="1:8" x14ac:dyDescent="0.25">
      <c r="E1251">
        <v>0</v>
      </c>
      <c r="F1251">
        <v>0.12</v>
      </c>
      <c r="G1251">
        <v>0.12</v>
      </c>
    </row>
    <row r="1252" spans="1:8" x14ac:dyDescent="0.25">
      <c r="E1252">
        <v>0</v>
      </c>
      <c r="F1252">
        <v>0.12</v>
      </c>
      <c r="G1252">
        <v>0.12</v>
      </c>
    </row>
    <row r="1253" spans="1:8" x14ac:dyDescent="0.25">
      <c r="E1253">
        <v>0</v>
      </c>
      <c r="F1253">
        <v>0.12</v>
      </c>
      <c r="G1253">
        <v>0.12</v>
      </c>
    </row>
    <row r="1254" spans="1:8" x14ac:dyDescent="0.25">
      <c r="E1254">
        <v>0</v>
      </c>
      <c r="F1254">
        <v>0.12</v>
      </c>
      <c r="G1254">
        <v>0.12</v>
      </c>
      <c r="H1254">
        <v>1.75</v>
      </c>
    </row>
    <row r="1256" spans="1:8" x14ac:dyDescent="0.25">
      <c r="A1256">
        <v>64</v>
      </c>
      <c r="B1256">
        <v>65</v>
      </c>
      <c r="C1256">
        <v>70</v>
      </c>
      <c r="D1256">
        <v>35</v>
      </c>
      <c r="E1256">
        <v>37</v>
      </c>
      <c r="F1256">
        <v>2</v>
      </c>
      <c r="G1256">
        <v>2</v>
      </c>
    </row>
    <row r="1257" spans="1:8" x14ac:dyDescent="0.25">
      <c r="E1257">
        <v>33</v>
      </c>
      <c r="F1257">
        <v>2</v>
      </c>
      <c r="G1257">
        <v>2</v>
      </c>
      <c r="H1257">
        <v>4</v>
      </c>
    </row>
    <row r="1259" spans="1:8" x14ac:dyDescent="0.25">
      <c r="A1259">
        <v>66</v>
      </c>
      <c r="B1259">
        <v>69</v>
      </c>
      <c r="C1259">
        <v>11</v>
      </c>
      <c r="D1259">
        <v>2.75</v>
      </c>
      <c r="E1259">
        <v>3</v>
      </c>
      <c r="F1259">
        <v>0.25</v>
      </c>
      <c r="G1259">
        <v>0.25</v>
      </c>
    </row>
    <row r="1260" spans="1:8" x14ac:dyDescent="0.25">
      <c r="E1260">
        <v>3</v>
      </c>
      <c r="F1260">
        <v>0.25</v>
      </c>
      <c r="G1260">
        <v>0.25</v>
      </c>
    </row>
    <row r="1261" spans="1:8" x14ac:dyDescent="0.25">
      <c r="E1261">
        <v>3</v>
      </c>
      <c r="F1261">
        <v>0.25</v>
      </c>
      <c r="G1261">
        <v>0.25</v>
      </c>
    </row>
    <row r="1262" spans="1:8" x14ac:dyDescent="0.25">
      <c r="E1262">
        <v>2</v>
      </c>
      <c r="F1262">
        <v>0.75</v>
      </c>
      <c r="G1262">
        <v>0.75</v>
      </c>
      <c r="H1262">
        <v>1.5</v>
      </c>
    </row>
    <row r="1264" spans="1:8" x14ac:dyDescent="0.25">
      <c r="A1264">
        <v>70</v>
      </c>
      <c r="B1264">
        <v>78</v>
      </c>
      <c r="C1264">
        <v>157</v>
      </c>
      <c r="D1264">
        <v>17.440000000000001</v>
      </c>
      <c r="E1264">
        <v>31</v>
      </c>
      <c r="F1264">
        <v>13.56</v>
      </c>
      <c r="G1264">
        <v>13.56</v>
      </c>
    </row>
    <row r="1265" spans="1:8" x14ac:dyDescent="0.25">
      <c r="E1265">
        <v>27</v>
      </c>
      <c r="F1265">
        <v>9.56</v>
      </c>
      <c r="G1265">
        <v>9.56</v>
      </c>
    </row>
    <row r="1266" spans="1:8" x14ac:dyDescent="0.25">
      <c r="E1266">
        <v>3</v>
      </c>
      <c r="F1266">
        <v>14.44</v>
      </c>
      <c r="G1266">
        <v>14.44</v>
      </c>
    </row>
    <row r="1267" spans="1:8" x14ac:dyDescent="0.25">
      <c r="E1267">
        <v>3</v>
      </c>
      <c r="F1267">
        <v>14.44</v>
      </c>
      <c r="G1267">
        <v>14.44</v>
      </c>
    </row>
    <row r="1268" spans="1:8" x14ac:dyDescent="0.25">
      <c r="E1268">
        <v>3</v>
      </c>
      <c r="F1268">
        <v>14.44</v>
      </c>
      <c r="G1268">
        <v>14.44</v>
      </c>
    </row>
    <row r="1269" spans="1:8" x14ac:dyDescent="0.25">
      <c r="E1269">
        <v>4</v>
      </c>
      <c r="F1269">
        <v>13.44</v>
      </c>
      <c r="G1269">
        <v>13.44</v>
      </c>
    </row>
    <row r="1270" spans="1:8" x14ac:dyDescent="0.25">
      <c r="E1270">
        <v>3</v>
      </c>
      <c r="F1270">
        <v>14.44</v>
      </c>
      <c r="G1270">
        <v>14.44</v>
      </c>
    </row>
    <row r="1271" spans="1:8" x14ac:dyDescent="0.25">
      <c r="E1271">
        <v>53</v>
      </c>
      <c r="F1271">
        <v>35.56</v>
      </c>
      <c r="G1271">
        <v>35.56</v>
      </c>
    </row>
    <row r="1272" spans="1:8" x14ac:dyDescent="0.25">
      <c r="E1272">
        <v>30</v>
      </c>
      <c r="F1272">
        <v>12.56</v>
      </c>
      <c r="G1272">
        <v>12.56</v>
      </c>
      <c r="H1272">
        <v>142.44</v>
      </c>
    </row>
    <row r="1274" spans="1:8" x14ac:dyDescent="0.25">
      <c r="A1274">
        <v>79</v>
      </c>
      <c r="B1274">
        <v>94</v>
      </c>
      <c r="C1274">
        <v>107</v>
      </c>
      <c r="D1274">
        <v>6.69</v>
      </c>
      <c r="E1274">
        <v>1</v>
      </c>
      <c r="F1274">
        <v>5.69</v>
      </c>
      <c r="G1274">
        <v>5.69</v>
      </c>
    </row>
    <row r="1275" spans="1:8" x14ac:dyDescent="0.25">
      <c r="E1275">
        <v>12</v>
      </c>
      <c r="F1275">
        <v>5.31</v>
      </c>
      <c r="G1275">
        <v>5.31</v>
      </c>
    </row>
    <row r="1276" spans="1:8" x14ac:dyDescent="0.25">
      <c r="E1276">
        <v>9</v>
      </c>
      <c r="F1276">
        <v>2.31</v>
      </c>
      <c r="G1276">
        <v>2.31</v>
      </c>
    </row>
    <row r="1277" spans="1:8" x14ac:dyDescent="0.25">
      <c r="E1277">
        <v>24</v>
      </c>
      <c r="F1277">
        <v>17.309999999999999</v>
      </c>
      <c r="G1277">
        <v>17.309999999999999</v>
      </c>
    </row>
    <row r="1278" spans="1:8" x14ac:dyDescent="0.25">
      <c r="E1278">
        <v>0</v>
      </c>
      <c r="F1278">
        <v>6.69</v>
      </c>
      <c r="G1278">
        <v>6.69</v>
      </c>
    </row>
    <row r="1279" spans="1:8" x14ac:dyDescent="0.25">
      <c r="E1279">
        <v>24</v>
      </c>
      <c r="F1279">
        <v>17.309999999999999</v>
      </c>
      <c r="G1279">
        <v>17.309999999999999</v>
      </c>
    </row>
    <row r="1280" spans="1:8" x14ac:dyDescent="0.25">
      <c r="E1280">
        <v>3</v>
      </c>
      <c r="F1280">
        <v>3.69</v>
      </c>
      <c r="G1280">
        <v>3.69</v>
      </c>
    </row>
    <row r="1281" spans="1:8" x14ac:dyDescent="0.25">
      <c r="E1281">
        <v>1</v>
      </c>
      <c r="F1281">
        <v>5.69</v>
      </c>
      <c r="G1281">
        <v>5.69</v>
      </c>
    </row>
    <row r="1282" spans="1:8" x14ac:dyDescent="0.25">
      <c r="E1282">
        <v>2</v>
      </c>
      <c r="F1282">
        <v>4.6900000000000004</v>
      </c>
      <c r="G1282">
        <v>4.6900000000000004</v>
      </c>
    </row>
    <row r="1283" spans="1:8" x14ac:dyDescent="0.25">
      <c r="E1283">
        <v>18</v>
      </c>
      <c r="F1283">
        <v>11.31</v>
      </c>
      <c r="G1283">
        <v>11.31</v>
      </c>
    </row>
    <row r="1284" spans="1:8" x14ac:dyDescent="0.25">
      <c r="E1284">
        <v>2</v>
      </c>
      <c r="F1284">
        <v>4.6900000000000004</v>
      </c>
      <c r="G1284">
        <v>4.6900000000000004</v>
      </c>
    </row>
    <row r="1285" spans="1:8" x14ac:dyDescent="0.25">
      <c r="E1285">
        <v>1</v>
      </c>
      <c r="F1285">
        <v>5.69</v>
      </c>
      <c r="G1285">
        <v>5.69</v>
      </c>
    </row>
    <row r="1286" spans="1:8" x14ac:dyDescent="0.25">
      <c r="E1286">
        <v>0</v>
      </c>
      <c r="F1286">
        <v>6.69</v>
      </c>
      <c r="G1286">
        <v>6.69</v>
      </c>
    </row>
    <row r="1287" spans="1:8" x14ac:dyDescent="0.25">
      <c r="E1287">
        <v>2</v>
      </c>
      <c r="F1287">
        <v>4.6900000000000004</v>
      </c>
      <c r="G1287">
        <v>4.6900000000000004</v>
      </c>
    </row>
    <row r="1288" spans="1:8" x14ac:dyDescent="0.25">
      <c r="E1288">
        <v>4</v>
      </c>
      <c r="F1288">
        <v>2.69</v>
      </c>
      <c r="G1288">
        <v>2.69</v>
      </c>
    </row>
    <row r="1289" spans="1:8" x14ac:dyDescent="0.25">
      <c r="E1289">
        <v>4</v>
      </c>
      <c r="F1289">
        <v>2.69</v>
      </c>
      <c r="G1289">
        <v>2.69</v>
      </c>
      <c r="H1289">
        <v>107.12</v>
      </c>
    </row>
    <row r="1291" spans="1:8" x14ac:dyDescent="0.25">
      <c r="A1291">
        <v>95</v>
      </c>
      <c r="B1291">
        <v>126</v>
      </c>
      <c r="C1291">
        <v>379</v>
      </c>
      <c r="D1291">
        <v>11.84</v>
      </c>
      <c r="E1291">
        <v>48</v>
      </c>
      <c r="F1291">
        <v>36.159999999999997</v>
      </c>
      <c r="G1291">
        <v>36.159999999999997</v>
      </c>
    </row>
    <row r="1292" spans="1:8" x14ac:dyDescent="0.25">
      <c r="E1292">
        <v>50</v>
      </c>
      <c r="F1292">
        <v>38.159999999999997</v>
      </c>
      <c r="G1292">
        <v>38.159999999999997</v>
      </c>
    </row>
    <row r="1293" spans="1:8" x14ac:dyDescent="0.25">
      <c r="E1293">
        <v>3</v>
      </c>
      <c r="F1293">
        <v>8.84</v>
      </c>
      <c r="G1293">
        <v>8.84</v>
      </c>
    </row>
    <row r="1294" spans="1:8" x14ac:dyDescent="0.25">
      <c r="E1294">
        <v>12</v>
      </c>
      <c r="F1294">
        <v>0.16</v>
      </c>
      <c r="G1294">
        <v>0.16</v>
      </c>
    </row>
    <row r="1295" spans="1:8" x14ac:dyDescent="0.25">
      <c r="E1295">
        <v>1</v>
      </c>
      <c r="F1295">
        <v>10.84</v>
      </c>
      <c r="G1295">
        <v>10.84</v>
      </c>
    </row>
    <row r="1296" spans="1:8" x14ac:dyDescent="0.25">
      <c r="E1296">
        <v>5</v>
      </c>
      <c r="F1296">
        <v>6.84</v>
      </c>
      <c r="G1296">
        <v>6.84</v>
      </c>
    </row>
    <row r="1297" spans="5:7" x14ac:dyDescent="0.25">
      <c r="E1297">
        <v>1</v>
      </c>
      <c r="F1297">
        <v>10.84</v>
      </c>
      <c r="G1297">
        <v>10.84</v>
      </c>
    </row>
    <row r="1298" spans="5:7" x14ac:dyDescent="0.25">
      <c r="E1298">
        <v>16</v>
      </c>
      <c r="F1298">
        <v>4.16</v>
      </c>
      <c r="G1298">
        <v>4.16</v>
      </c>
    </row>
    <row r="1299" spans="5:7" x14ac:dyDescent="0.25">
      <c r="E1299">
        <v>14</v>
      </c>
      <c r="F1299">
        <v>2.16</v>
      </c>
      <c r="G1299">
        <v>2.16</v>
      </c>
    </row>
    <row r="1300" spans="5:7" x14ac:dyDescent="0.25">
      <c r="E1300">
        <v>16</v>
      </c>
      <c r="F1300">
        <v>4.16</v>
      </c>
      <c r="G1300">
        <v>4.16</v>
      </c>
    </row>
    <row r="1301" spans="5:7" x14ac:dyDescent="0.25">
      <c r="E1301">
        <v>7</v>
      </c>
      <c r="F1301">
        <v>4.84</v>
      </c>
      <c r="G1301">
        <v>4.84</v>
      </c>
    </row>
    <row r="1302" spans="5:7" x14ac:dyDescent="0.25">
      <c r="E1302">
        <v>1</v>
      </c>
      <c r="F1302">
        <v>10.84</v>
      </c>
      <c r="G1302">
        <v>10.84</v>
      </c>
    </row>
    <row r="1303" spans="5:7" x14ac:dyDescent="0.25">
      <c r="E1303">
        <v>8</v>
      </c>
      <c r="F1303">
        <v>3.84</v>
      </c>
      <c r="G1303">
        <v>3.84</v>
      </c>
    </row>
    <row r="1304" spans="5:7" x14ac:dyDescent="0.25">
      <c r="E1304">
        <v>5</v>
      </c>
      <c r="F1304">
        <v>6.84</v>
      </c>
      <c r="G1304">
        <v>6.84</v>
      </c>
    </row>
    <row r="1305" spans="5:7" x14ac:dyDescent="0.25">
      <c r="E1305">
        <v>17</v>
      </c>
      <c r="F1305">
        <v>5.16</v>
      </c>
      <c r="G1305">
        <v>5.16</v>
      </c>
    </row>
    <row r="1306" spans="5:7" x14ac:dyDescent="0.25">
      <c r="E1306">
        <v>3</v>
      </c>
      <c r="F1306">
        <v>8.84</v>
      </c>
      <c r="G1306">
        <v>8.84</v>
      </c>
    </row>
    <row r="1307" spans="5:7" x14ac:dyDescent="0.25">
      <c r="E1307">
        <v>2</v>
      </c>
      <c r="F1307">
        <v>9.84</v>
      </c>
      <c r="G1307">
        <v>9.84</v>
      </c>
    </row>
    <row r="1308" spans="5:7" x14ac:dyDescent="0.25">
      <c r="E1308">
        <v>2</v>
      </c>
      <c r="F1308">
        <v>9.84</v>
      </c>
      <c r="G1308">
        <v>9.84</v>
      </c>
    </row>
    <row r="1309" spans="5:7" x14ac:dyDescent="0.25">
      <c r="E1309">
        <v>2</v>
      </c>
      <c r="F1309">
        <v>9.84</v>
      </c>
      <c r="G1309">
        <v>9.84</v>
      </c>
    </row>
    <row r="1310" spans="5:7" x14ac:dyDescent="0.25">
      <c r="E1310">
        <v>21</v>
      </c>
      <c r="F1310">
        <v>9.16</v>
      </c>
      <c r="G1310">
        <v>9.16</v>
      </c>
    </row>
    <row r="1311" spans="5:7" x14ac:dyDescent="0.25">
      <c r="E1311">
        <v>1</v>
      </c>
      <c r="F1311">
        <v>10.84</v>
      </c>
      <c r="G1311">
        <v>10.84</v>
      </c>
    </row>
    <row r="1312" spans="5:7" x14ac:dyDescent="0.25">
      <c r="E1312">
        <v>8</v>
      </c>
      <c r="F1312">
        <v>3.84</v>
      </c>
      <c r="G1312">
        <v>3.84</v>
      </c>
    </row>
    <row r="1313" spans="1:8" x14ac:dyDescent="0.25">
      <c r="E1313">
        <v>1</v>
      </c>
      <c r="F1313">
        <v>10.84</v>
      </c>
      <c r="G1313">
        <v>10.84</v>
      </c>
    </row>
    <row r="1314" spans="1:8" x14ac:dyDescent="0.25">
      <c r="E1314">
        <v>18</v>
      </c>
      <c r="F1314">
        <v>6.16</v>
      </c>
      <c r="G1314">
        <v>6.16</v>
      </c>
    </row>
    <row r="1315" spans="1:8" x14ac:dyDescent="0.25">
      <c r="E1315">
        <v>16</v>
      </c>
      <c r="F1315">
        <v>4.16</v>
      </c>
      <c r="G1315">
        <v>4.16</v>
      </c>
    </row>
    <row r="1316" spans="1:8" x14ac:dyDescent="0.25">
      <c r="E1316">
        <v>16</v>
      </c>
      <c r="F1316">
        <v>4.16</v>
      </c>
      <c r="G1316">
        <v>4.16</v>
      </c>
    </row>
    <row r="1317" spans="1:8" x14ac:dyDescent="0.25">
      <c r="E1317">
        <v>15</v>
      </c>
      <c r="F1317">
        <v>3.16</v>
      </c>
      <c r="G1317">
        <v>3.16</v>
      </c>
    </row>
    <row r="1318" spans="1:8" x14ac:dyDescent="0.25">
      <c r="E1318">
        <v>7</v>
      </c>
      <c r="F1318">
        <v>4.84</v>
      </c>
      <c r="G1318">
        <v>4.84</v>
      </c>
    </row>
    <row r="1319" spans="1:8" x14ac:dyDescent="0.25">
      <c r="E1319">
        <v>2</v>
      </c>
      <c r="F1319">
        <v>9.84</v>
      </c>
      <c r="G1319">
        <v>9.84</v>
      </c>
    </row>
    <row r="1320" spans="1:8" x14ac:dyDescent="0.25">
      <c r="E1320">
        <v>17</v>
      </c>
      <c r="F1320">
        <v>5.16</v>
      </c>
      <c r="G1320">
        <v>5.16</v>
      </c>
    </row>
    <row r="1321" spans="1:8" x14ac:dyDescent="0.25">
      <c r="E1321">
        <v>21</v>
      </c>
      <c r="F1321">
        <v>9.16</v>
      </c>
      <c r="G1321">
        <v>9.16</v>
      </c>
    </row>
    <row r="1322" spans="1:8" x14ac:dyDescent="0.25">
      <c r="E1322">
        <v>23</v>
      </c>
      <c r="F1322">
        <v>11.16</v>
      </c>
      <c r="G1322">
        <v>11.16</v>
      </c>
      <c r="H1322">
        <v>284.69</v>
      </c>
    </row>
    <row r="1324" spans="1:8" x14ac:dyDescent="0.25">
      <c r="A1324">
        <v>127</v>
      </c>
      <c r="B1324">
        <v>132</v>
      </c>
      <c r="C1324">
        <v>24</v>
      </c>
      <c r="D1324">
        <v>4</v>
      </c>
      <c r="E1324">
        <v>8</v>
      </c>
      <c r="F1324">
        <v>4</v>
      </c>
      <c r="G1324">
        <v>4</v>
      </c>
    </row>
    <row r="1325" spans="1:8" x14ac:dyDescent="0.25">
      <c r="E1325">
        <v>2</v>
      </c>
      <c r="F1325">
        <v>2</v>
      </c>
      <c r="G1325">
        <v>2</v>
      </c>
    </row>
    <row r="1326" spans="1:8" x14ac:dyDescent="0.25">
      <c r="E1326">
        <v>2</v>
      </c>
      <c r="F1326">
        <v>2</v>
      </c>
      <c r="G1326">
        <v>2</v>
      </c>
    </row>
    <row r="1327" spans="1:8" x14ac:dyDescent="0.25">
      <c r="E1327">
        <v>1</v>
      </c>
      <c r="F1327">
        <v>3</v>
      </c>
      <c r="G1327">
        <v>3</v>
      </c>
    </row>
    <row r="1328" spans="1:8" x14ac:dyDescent="0.25">
      <c r="E1328">
        <v>9</v>
      </c>
      <c r="F1328">
        <v>5</v>
      </c>
      <c r="G1328">
        <v>5</v>
      </c>
    </row>
    <row r="1329" spans="1:10" x14ac:dyDescent="0.25">
      <c r="E1329">
        <v>2</v>
      </c>
      <c r="F1329">
        <v>2</v>
      </c>
      <c r="G1329">
        <v>2</v>
      </c>
      <c r="H1329">
        <v>18</v>
      </c>
    </row>
    <row r="1331" spans="1:10" x14ac:dyDescent="0.25">
      <c r="D1331">
        <v>843.11039423942498</v>
      </c>
    </row>
    <row r="1333" spans="1:10" x14ac:dyDescent="0.25">
      <c r="A1333" s="4" t="s">
        <v>232</v>
      </c>
      <c r="B1333" s="4" t="s">
        <v>233</v>
      </c>
      <c r="C1333" s="4"/>
      <c r="D1333" s="4"/>
      <c r="E1333" s="4"/>
      <c r="F1333" s="4"/>
      <c r="G1333" s="4"/>
      <c r="H1333" s="4"/>
      <c r="I1333" s="4"/>
      <c r="J1333" s="4"/>
    </row>
    <row r="1334" spans="1:10" x14ac:dyDescent="0.25">
      <c r="A1334" s="4" t="s">
        <v>228</v>
      </c>
      <c r="B1334" s="4" t="s">
        <v>219</v>
      </c>
      <c r="C1334" s="4"/>
      <c r="D1334" s="4"/>
      <c r="E1334" s="4"/>
      <c r="F1334" s="4"/>
      <c r="G1334" s="4"/>
      <c r="H1334" s="4"/>
      <c r="I1334" s="4"/>
      <c r="J1334" s="4"/>
    </row>
    <row r="1335" spans="1:10" x14ac:dyDescent="0.25">
      <c r="A1335" t="s">
        <v>220</v>
      </c>
      <c r="B1335" t="s">
        <v>221</v>
      </c>
      <c r="C1335" t="s">
        <v>222</v>
      </c>
      <c r="D1335" t="s">
        <v>223</v>
      </c>
      <c r="E1335" t="s">
        <v>224</v>
      </c>
      <c r="F1335" t="s">
        <v>225</v>
      </c>
      <c r="G1335" t="s">
        <v>226</v>
      </c>
      <c r="H1335" t="s">
        <v>227</v>
      </c>
    </row>
    <row r="1336" spans="1:10" x14ac:dyDescent="0.25">
      <c r="A1336">
        <v>0</v>
      </c>
      <c r="B1336">
        <v>23</v>
      </c>
      <c r="C1336">
        <v>153</v>
      </c>
      <c r="D1336">
        <v>6.38</v>
      </c>
      <c r="E1336">
        <v>2</v>
      </c>
      <c r="F1336">
        <v>4.38</v>
      </c>
      <c r="G1336">
        <v>4.38</v>
      </c>
    </row>
    <row r="1337" spans="1:10" x14ac:dyDescent="0.25">
      <c r="E1337">
        <v>2</v>
      </c>
      <c r="F1337">
        <v>4.38</v>
      </c>
      <c r="G1337">
        <v>4.38</v>
      </c>
    </row>
    <row r="1338" spans="1:10" x14ac:dyDescent="0.25">
      <c r="E1338">
        <v>28</v>
      </c>
      <c r="F1338">
        <v>21.62</v>
      </c>
      <c r="G1338">
        <v>21.62</v>
      </c>
    </row>
    <row r="1339" spans="1:10" x14ac:dyDescent="0.25">
      <c r="E1339">
        <v>1</v>
      </c>
      <c r="F1339">
        <v>5.38</v>
      </c>
      <c r="G1339">
        <v>5.38</v>
      </c>
    </row>
    <row r="1340" spans="1:10" x14ac:dyDescent="0.25">
      <c r="E1340">
        <v>0</v>
      </c>
      <c r="F1340">
        <v>6.38</v>
      </c>
      <c r="G1340">
        <v>6.38</v>
      </c>
    </row>
    <row r="1341" spans="1:10" x14ac:dyDescent="0.25">
      <c r="E1341">
        <v>0</v>
      </c>
      <c r="F1341">
        <v>6.38</v>
      </c>
      <c r="G1341">
        <v>6.38</v>
      </c>
    </row>
    <row r="1342" spans="1:10" x14ac:dyDescent="0.25">
      <c r="E1342">
        <v>1</v>
      </c>
      <c r="F1342">
        <v>5.38</v>
      </c>
      <c r="G1342">
        <v>5.38</v>
      </c>
    </row>
    <row r="1343" spans="1:10" x14ac:dyDescent="0.25">
      <c r="E1343">
        <v>0</v>
      </c>
      <c r="F1343">
        <v>6.38</v>
      </c>
      <c r="G1343">
        <v>6.38</v>
      </c>
    </row>
    <row r="1344" spans="1:10" x14ac:dyDescent="0.25">
      <c r="E1344">
        <v>2</v>
      </c>
      <c r="F1344">
        <v>4.38</v>
      </c>
      <c r="G1344">
        <v>4.38</v>
      </c>
    </row>
    <row r="1345" spans="5:8" x14ac:dyDescent="0.25">
      <c r="E1345">
        <v>1</v>
      </c>
      <c r="F1345">
        <v>5.38</v>
      </c>
      <c r="G1345">
        <v>5.38</v>
      </c>
    </row>
    <row r="1346" spans="5:8" x14ac:dyDescent="0.25">
      <c r="E1346">
        <v>1</v>
      </c>
      <c r="F1346">
        <v>5.38</v>
      </c>
      <c r="G1346">
        <v>5.38</v>
      </c>
    </row>
    <row r="1347" spans="5:8" x14ac:dyDescent="0.25">
      <c r="E1347">
        <v>1</v>
      </c>
      <c r="F1347">
        <v>5.38</v>
      </c>
      <c r="G1347">
        <v>5.38</v>
      </c>
    </row>
    <row r="1348" spans="5:8" x14ac:dyDescent="0.25">
      <c r="E1348">
        <v>2</v>
      </c>
      <c r="F1348">
        <v>4.38</v>
      </c>
      <c r="G1348">
        <v>4.38</v>
      </c>
    </row>
    <row r="1349" spans="5:8" x14ac:dyDescent="0.25">
      <c r="E1349">
        <v>0</v>
      </c>
      <c r="F1349">
        <v>6.38</v>
      </c>
      <c r="G1349">
        <v>6.38</v>
      </c>
    </row>
    <row r="1350" spans="5:8" x14ac:dyDescent="0.25">
      <c r="E1350">
        <v>3</v>
      </c>
      <c r="F1350">
        <v>3.38</v>
      </c>
      <c r="G1350">
        <v>3.38</v>
      </c>
    </row>
    <row r="1351" spans="5:8" x14ac:dyDescent="0.25">
      <c r="E1351">
        <v>2</v>
      </c>
      <c r="F1351">
        <v>4.38</v>
      </c>
      <c r="G1351">
        <v>4.38</v>
      </c>
    </row>
    <row r="1352" spans="5:8" x14ac:dyDescent="0.25">
      <c r="E1352">
        <v>2</v>
      </c>
      <c r="F1352">
        <v>4.38</v>
      </c>
      <c r="G1352">
        <v>4.38</v>
      </c>
    </row>
    <row r="1353" spans="5:8" x14ac:dyDescent="0.25">
      <c r="E1353">
        <v>1</v>
      </c>
      <c r="F1353">
        <v>5.38</v>
      </c>
      <c r="G1353">
        <v>5.38</v>
      </c>
    </row>
    <row r="1354" spans="5:8" x14ac:dyDescent="0.25">
      <c r="E1354">
        <v>0</v>
      </c>
      <c r="F1354">
        <v>6.38</v>
      </c>
      <c r="G1354">
        <v>6.38</v>
      </c>
    </row>
    <row r="1355" spans="5:8" x14ac:dyDescent="0.25">
      <c r="E1355">
        <v>0</v>
      </c>
      <c r="F1355">
        <v>6.38</v>
      </c>
      <c r="G1355">
        <v>6.38</v>
      </c>
    </row>
    <row r="1356" spans="5:8" x14ac:dyDescent="0.25">
      <c r="E1356">
        <v>1</v>
      </c>
      <c r="F1356">
        <v>5.38</v>
      </c>
      <c r="G1356">
        <v>5.38</v>
      </c>
    </row>
    <row r="1357" spans="5:8" x14ac:dyDescent="0.25">
      <c r="E1357">
        <v>1</v>
      </c>
      <c r="F1357">
        <v>5.38</v>
      </c>
      <c r="G1357">
        <v>5.38</v>
      </c>
    </row>
    <row r="1358" spans="5:8" x14ac:dyDescent="0.25">
      <c r="E1358">
        <v>1</v>
      </c>
      <c r="F1358">
        <v>5.38</v>
      </c>
      <c r="G1358">
        <v>5.38</v>
      </c>
    </row>
    <row r="1359" spans="5:8" x14ac:dyDescent="0.25">
      <c r="E1359">
        <v>101</v>
      </c>
      <c r="F1359">
        <v>94.62</v>
      </c>
      <c r="G1359">
        <v>94.62</v>
      </c>
      <c r="H1359">
        <v>232.5</v>
      </c>
    </row>
    <row r="1361" spans="1:8" x14ac:dyDescent="0.25">
      <c r="A1361">
        <v>24</v>
      </c>
      <c r="B1361">
        <v>26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8" x14ac:dyDescent="0.25">
      <c r="E1362">
        <v>0</v>
      </c>
      <c r="F1362">
        <v>0</v>
      </c>
      <c r="G1362">
        <v>0</v>
      </c>
    </row>
    <row r="1363" spans="1:8" x14ac:dyDescent="0.25">
      <c r="E1363">
        <v>0</v>
      </c>
      <c r="F1363">
        <v>0</v>
      </c>
      <c r="G1363">
        <v>0</v>
      </c>
      <c r="H1363">
        <v>0</v>
      </c>
    </row>
    <row r="1365" spans="1:8" x14ac:dyDescent="0.25">
      <c r="A1365">
        <v>27</v>
      </c>
      <c r="B1365">
        <v>55</v>
      </c>
      <c r="C1365">
        <v>64</v>
      </c>
      <c r="D1365">
        <v>2.21</v>
      </c>
      <c r="E1365">
        <v>3</v>
      </c>
      <c r="F1365">
        <v>0.79</v>
      </c>
      <c r="G1365">
        <v>0.79</v>
      </c>
    </row>
    <row r="1366" spans="1:8" x14ac:dyDescent="0.25">
      <c r="E1366">
        <v>0</v>
      </c>
      <c r="F1366">
        <v>2.21</v>
      </c>
      <c r="G1366">
        <v>2.21</v>
      </c>
    </row>
    <row r="1367" spans="1:8" x14ac:dyDescent="0.25">
      <c r="E1367">
        <v>1</v>
      </c>
      <c r="F1367">
        <v>1.21</v>
      </c>
      <c r="G1367">
        <v>1.21</v>
      </c>
    </row>
    <row r="1368" spans="1:8" x14ac:dyDescent="0.25">
      <c r="E1368">
        <v>2</v>
      </c>
      <c r="F1368">
        <v>0.21</v>
      </c>
      <c r="G1368">
        <v>0.21</v>
      </c>
    </row>
    <row r="1369" spans="1:8" x14ac:dyDescent="0.25">
      <c r="E1369">
        <v>2</v>
      </c>
      <c r="F1369">
        <v>0.21</v>
      </c>
      <c r="G1369">
        <v>0.21</v>
      </c>
    </row>
    <row r="1370" spans="1:8" x14ac:dyDescent="0.25">
      <c r="E1370">
        <v>11</v>
      </c>
      <c r="F1370">
        <v>8.7899999999999991</v>
      </c>
      <c r="G1370">
        <v>8.7899999999999991</v>
      </c>
    </row>
    <row r="1371" spans="1:8" x14ac:dyDescent="0.25">
      <c r="E1371">
        <v>3</v>
      </c>
      <c r="F1371">
        <v>0.79</v>
      </c>
      <c r="G1371">
        <v>0.79</v>
      </c>
    </row>
    <row r="1372" spans="1:8" x14ac:dyDescent="0.25">
      <c r="E1372">
        <v>0</v>
      </c>
      <c r="F1372">
        <v>2.21</v>
      </c>
      <c r="G1372">
        <v>2.21</v>
      </c>
    </row>
    <row r="1373" spans="1:8" x14ac:dyDescent="0.25">
      <c r="E1373">
        <v>1</v>
      </c>
      <c r="F1373">
        <v>1.21</v>
      </c>
      <c r="G1373">
        <v>1.21</v>
      </c>
    </row>
    <row r="1374" spans="1:8" x14ac:dyDescent="0.25">
      <c r="E1374">
        <v>1</v>
      </c>
      <c r="F1374">
        <v>1.21</v>
      </c>
      <c r="G1374">
        <v>1.21</v>
      </c>
    </row>
    <row r="1375" spans="1:8" x14ac:dyDescent="0.25">
      <c r="E1375">
        <v>2</v>
      </c>
      <c r="F1375">
        <v>0.21</v>
      </c>
      <c r="G1375">
        <v>0.21</v>
      </c>
    </row>
    <row r="1376" spans="1:8" x14ac:dyDescent="0.25">
      <c r="E1376">
        <v>3</v>
      </c>
      <c r="F1376">
        <v>0.79</v>
      </c>
      <c r="G1376">
        <v>0.79</v>
      </c>
    </row>
    <row r="1377" spans="5:7" x14ac:dyDescent="0.25">
      <c r="E1377">
        <v>1</v>
      </c>
      <c r="F1377">
        <v>1.21</v>
      </c>
      <c r="G1377">
        <v>1.21</v>
      </c>
    </row>
    <row r="1378" spans="5:7" x14ac:dyDescent="0.25">
      <c r="E1378">
        <v>2</v>
      </c>
      <c r="F1378">
        <v>0.21</v>
      </c>
      <c r="G1378">
        <v>0.21</v>
      </c>
    </row>
    <row r="1379" spans="5:7" x14ac:dyDescent="0.25">
      <c r="E1379">
        <v>1</v>
      </c>
      <c r="F1379">
        <v>1.21</v>
      </c>
      <c r="G1379">
        <v>1.21</v>
      </c>
    </row>
    <row r="1380" spans="5:7" x14ac:dyDescent="0.25">
      <c r="E1380">
        <v>1</v>
      </c>
      <c r="F1380">
        <v>1.21</v>
      </c>
      <c r="G1380">
        <v>1.21</v>
      </c>
    </row>
    <row r="1381" spans="5:7" x14ac:dyDescent="0.25">
      <c r="E1381">
        <v>6</v>
      </c>
      <c r="F1381">
        <v>3.79</v>
      </c>
      <c r="G1381">
        <v>3.79</v>
      </c>
    </row>
    <row r="1382" spans="5:7" x14ac:dyDescent="0.25">
      <c r="E1382">
        <v>2</v>
      </c>
      <c r="F1382">
        <v>0.21</v>
      </c>
      <c r="G1382">
        <v>0.21</v>
      </c>
    </row>
    <row r="1383" spans="5:7" x14ac:dyDescent="0.25">
      <c r="E1383">
        <v>0</v>
      </c>
      <c r="F1383">
        <v>2.21</v>
      </c>
      <c r="G1383">
        <v>2.21</v>
      </c>
    </row>
    <row r="1384" spans="5:7" x14ac:dyDescent="0.25">
      <c r="E1384">
        <v>1</v>
      </c>
      <c r="F1384">
        <v>1.21</v>
      </c>
      <c r="G1384">
        <v>1.21</v>
      </c>
    </row>
    <row r="1385" spans="5:7" x14ac:dyDescent="0.25">
      <c r="E1385">
        <v>1</v>
      </c>
      <c r="F1385">
        <v>1.21</v>
      </c>
      <c r="G1385">
        <v>1.21</v>
      </c>
    </row>
    <row r="1386" spans="5:7" x14ac:dyDescent="0.25">
      <c r="E1386">
        <v>12</v>
      </c>
      <c r="F1386">
        <v>9.7899999999999991</v>
      </c>
      <c r="G1386">
        <v>9.7899999999999991</v>
      </c>
    </row>
    <row r="1387" spans="5:7" x14ac:dyDescent="0.25">
      <c r="E1387">
        <v>0</v>
      </c>
      <c r="F1387">
        <v>2.21</v>
      </c>
      <c r="G1387">
        <v>2.21</v>
      </c>
    </row>
    <row r="1388" spans="5:7" x14ac:dyDescent="0.25">
      <c r="E1388">
        <v>0</v>
      </c>
      <c r="F1388">
        <v>2.21</v>
      </c>
      <c r="G1388">
        <v>2.21</v>
      </c>
    </row>
    <row r="1389" spans="5:7" x14ac:dyDescent="0.25">
      <c r="E1389">
        <v>1</v>
      </c>
      <c r="F1389">
        <v>1.21</v>
      </c>
      <c r="G1389">
        <v>1.21</v>
      </c>
    </row>
    <row r="1390" spans="5:7" x14ac:dyDescent="0.25">
      <c r="E1390">
        <v>2</v>
      </c>
      <c r="F1390">
        <v>0.21</v>
      </c>
      <c r="G1390">
        <v>0.21</v>
      </c>
    </row>
    <row r="1391" spans="5:7" x14ac:dyDescent="0.25">
      <c r="E1391">
        <v>0</v>
      </c>
      <c r="F1391">
        <v>2.21</v>
      </c>
      <c r="G1391">
        <v>2.21</v>
      </c>
    </row>
    <row r="1392" spans="5:7" x14ac:dyDescent="0.25">
      <c r="E1392">
        <v>2</v>
      </c>
      <c r="F1392">
        <v>0.21</v>
      </c>
      <c r="G1392">
        <v>0.21</v>
      </c>
    </row>
    <row r="1393" spans="1:8" x14ac:dyDescent="0.25">
      <c r="E1393">
        <v>3</v>
      </c>
      <c r="F1393">
        <v>0.79</v>
      </c>
      <c r="G1393">
        <v>0.79</v>
      </c>
      <c r="H1393">
        <v>51.1</v>
      </c>
    </row>
    <row r="1395" spans="1:8" x14ac:dyDescent="0.25">
      <c r="A1395">
        <v>56</v>
      </c>
      <c r="B1395">
        <v>63</v>
      </c>
      <c r="C1395">
        <v>1</v>
      </c>
      <c r="D1395">
        <v>0.12</v>
      </c>
      <c r="E1395">
        <v>0</v>
      </c>
      <c r="F1395">
        <v>0.12</v>
      </c>
      <c r="G1395">
        <v>0.12</v>
      </c>
    </row>
    <row r="1396" spans="1:8" x14ac:dyDescent="0.25">
      <c r="E1396">
        <v>1</v>
      </c>
      <c r="F1396">
        <v>0.88</v>
      </c>
      <c r="G1396">
        <v>0.88</v>
      </c>
    </row>
    <row r="1397" spans="1:8" x14ac:dyDescent="0.25">
      <c r="E1397">
        <v>0</v>
      </c>
      <c r="F1397">
        <v>0.12</v>
      </c>
      <c r="G1397">
        <v>0.12</v>
      </c>
    </row>
    <row r="1398" spans="1:8" x14ac:dyDescent="0.25">
      <c r="E1398">
        <v>0</v>
      </c>
      <c r="F1398">
        <v>0.12</v>
      </c>
      <c r="G1398">
        <v>0.12</v>
      </c>
    </row>
    <row r="1399" spans="1:8" x14ac:dyDescent="0.25">
      <c r="E1399">
        <v>0</v>
      </c>
      <c r="F1399">
        <v>0.12</v>
      </c>
      <c r="G1399">
        <v>0.12</v>
      </c>
    </row>
    <row r="1400" spans="1:8" x14ac:dyDescent="0.25">
      <c r="E1400">
        <v>0</v>
      </c>
      <c r="F1400">
        <v>0.12</v>
      </c>
      <c r="G1400">
        <v>0.12</v>
      </c>
    </row>
    <row r="1401" spans="1:8" x14ac:dyDescent="0.25">
      <c r="E1401">
        <v>0</v>
      </c>
      <c r="F1401">
        <v>0.12</v>
      </c>
      <c r="G1401">
        <v>0.12</v>
      </c>
    </row>
    <row r="1402" spans="1:8" x14ac:dyDescent="0.25">
      <c r="E1402">
        <v>0</v>
      </c>
      <c r="F1402">
        <v>0.12</v>
      </c>
      <c r="G1402">
        <v>0.12</v>
      </c>
      <c r="H1402">
        <v>1.75</v>
      </c>
    </row>
    <row r="1404" spans="1:8" x14ac:dyDescent="0.25">
      <c r="A1404">
        <v>64</v>
      </c>
      <c r="B1404">
        <v>65</v>
      </c>
      <c r="C1404">
        <v>70</v>
      </c>
      <c r="D1404">
        <v>35</v>
      </c>
      <c r="E1404">
        <v>37</v>
      </c>
      <c r="F1404">
        <v>2</v>
      </c>
      <c r="G1404">
        <v>2</v>
      </c>
    </row>
    <row r="1405" spans="1:8" x14ac:dyDescent="0.25">
      <c r="E1405">
        <v>33</v>
      </c>
      <c r="F1405">
        <v>2</v>
      </c>
      <c r="G1405">
        <v>2</v>
      </c>
      <c r="H1405">
        <v>4</v>
      </c>
    </row>
    <row r="1407" spans="1:8" x14ac:dyDescent="0.25">
      <c r="A1407">
        <v>66</v>
      </c>
      <c r="B1407">
        <v>69</v>
      </c>
      <c r="C1407">
        <v>11</v>
      </c>
      <c r="D1407">
        <v>2.75</v>
      </c>
      <c r="E1407">
        <v>3</v>
      </c>
      <c r="F1407">
        <v>0.25</v>
      </c>
      <c r="G1407">
        <v>0.25</v>
      </c>
    </row>
    <row r="1408" spans="1:8" x14ac:dyDescent="0.25">
      <c r="E1408">
        <v>3</v>
      </c>
      <c r="F1408">
        <v>0.25</v>
      </c>
      <c r="G1408">
        <v>0.25</v>
      </c>
    </row>
    <row r="1409" spans="1:8" x14ac:dyDescent="0.25">
      <c r="E1409">
        <v>3</v>
      </c>
      <c r="F1409">
        <v>0.25</v>
      </c>
      <c r="G1409">
        <v>0.25</v>
      </c>
    </row>
    <row r="1410" spans="1:8" x14ac:dyDescent="0.25">
      <c r="E1410">
        <v>2</v>
      </c>
      <c r="F1410">
        <v>0.75</v>
      </c>
      <c r="G1410">
        <v>0.75</v>
      </c>
      <c r="H1410">
        <v>1.5</v>
      </c>
    </row>
    <row r="1412" spans="1:8" x14ac:dyDescent="0.25">
      <c r="A1412">
        <v>70</v>
      </c>
      <c r="B1412">
        <v>78</v>
      </c>
      <c r="C1412">
        <v>157</v>
      </c>
      <c r="D1412">
        <v>17.440000000000001</v>
      </c>
      <c r="E1412">
        <v>31</v>
      </c>
      <c r="F1412">
        <v>13.56</v>
      </c>
      <c r="G1412">
        <v>13.56</v>
      </c>
    </row>
    <row r="1413" spans="1:8" x14ac:dyDescent="0.25">
      <c r="E1413">
        <v>27</v>
      </c>
      <c r="F1413">
        <v>9.56</v>
      </c>
      <c r="G1413">
        <v>9.56</v>
      </c>
    </row>
    <row r="1414" spans="1:8" x14ac:dyDescent="0.25">
      <c r="E1414">
        <v>3</v>
      </c>
      <c r="F1414">
        <v>14.44</v>
      </c>
      <c r="G1414">
        <v>14.44</v>
      </c>
    </row>
    <row r="1415" spans="1:8" x14ac:dyDescent="0.25">
      <c r="E1415">
        <v>3</v>
      </c>
      <c r="F1415">
        <v>14.44</v>
      </c>
      <c r="G1415">
        <v>14.44</v>
      </c>
    </row>
    <row r="1416" spans="1:8" x14ac:dyDescent="0.25">
      <c r="E1416">
        <v>3</v>
      </c>
      <c r="F1416">
        <v>14.44</v>
      </c>
      <c r="G1416">
        <v>14.44</v>
      </c>
    </row>
    <row r="1417" spans="1:8" x14ac:dyDescent="0.25">
      <c r="E1417">
        <v>4</v>
      </c>
      <c r="F1417">
        <v>13.44</v>
      </c>
      <c r="G1417">
        <v>13.44</v>
      </c>
    </row>
    <row r="1418" spans="1:8" x14ac:dyDescent="0.25">
      <c r="E1418">
        <v>3</v>
      </c>
      <c r="F1418">
        <v>14.44</v>
      </c>
      <c r="G1418">
        <v>14.44</v>
      </c>
    </row>
    <row r="1419" spans="1:8" x14ac:dyDescent="0.25">
      <c r="E1419">
        <v>53</v>
      </c>
      <c r="F1419">
        <v>35.56</v>
      </c>
      <c r="G1419">
        <v>35.56</v>
      </c>
    </row>
    <row r="1420" spans="1:8" x14ac:dyDescent="0.25">
      <c r="E1420">
        <v>30</v>
      </c>
      <c r="F1420">
        <v>12.56</v>
      </c>
      <c r="G1420">
        <v>12.56</v>
      </c>
      <c r="H1420">
        <v>142.44</v>
      </c>
    </row>
    <row r="1422" spans="1:8" x14ac:dyDescent="0.25">
      <c r="A1422">
        <v>79</v>
      </c>
      <c r="B1422">
        <v>94</v>
      </c>
      <c r="C1422">
        <v>107</v>
      </c>
      <c r="D1422">
        <v>6.69</v>
      </c>
      <c r="E1422">
        <v>1</v>
      </c>
      <c r="F1422">
        <v>5.69</v>
      </c>
      <c r="G1422">
        <v>5.69</v>
      </c>
    </row>
    <row r="1423" spans="1:8" x14ac:dyDescent="0.25">
      <c r="E1423">
        <v>12</v>
      </c>
      <c r="F1423">
        <v>5.31</v>
      </c>
      <c r="G1423">
        <v>5.31</v>
      </c>
    </row>
    <row r="1424" spans="1:8" x14ac:dyDescent="0.25">
      <c r="E1424">
        <v>9</v>
      </c>
      <c r="F1424">
        <v>2.31</v>
      </c>
      <c r="G1424">
        <v>2.31</v>
      </c>
    </row>
    <row r="1425" spans="1:8" x14ac:dyDescent="0.25">
      <c r="E1425">
        <v>24</v>
      </c>
      <c r="F1425">
        <v>17.309999999999999</v>
      </c>
      <c r="G1425">
        <v>17.309999999999999</v>
      </c>
    </row>
    <row r="1426" spans="1:8" x14ac:dyDescent="0.25">
      <c r="E1426">
        <v>0</v>
      </c>
      <c r="F1426">
        <v>6.69</v>
      </c>
      <c r="G1426">
        <v>6.69</v>
      </c>
    </row>
    <row r="1427" spans="1:8" x14ac:dyDescent="0.25">
      <c r="E1427">
        <v>24</v>
      </c>
      <c r="F1427">
        <v>17.309999999999999</v>
      </c>
      <c r="G1427">
        <v>17.309999999999999</v>
      </c>
    </row>
    <row r="1428" spans="1:8" x14ac:dyDescent="0.25">
      <c r="E1428">
        <v>3</v>
      </c>
      <c r="F1428">
        <v>3.69</v>
      </c>
      <c r="G1428">
        <v>3.69</v>
      </c>
    </row>
    <row r="1429" spans="1:8" x14ac:dyDescent="0.25">
      <c r="E1429">
        <v>1</v>
      </c>
      <c r="F1429">
        <v>5.69</v>
      </c>
      <c r="G1429">
        <v>5.69</v>
      </c>
    </row>
    <row r="1430" spans="1:8" x14ac:dyDescent="0.25">
      <c r="E1430">
        <v>2</v>
      </c>
      <c r="F1430">
        <v>4.6900000000000004</v>
      </c>
      <c r="G1430">
        <v>4.6900000000000004</v>
      </c>
    </row>
    <row r="1431" spans="1:8" x14ac:dyDescent="0.25">
      <c r="E1431">
        <v>18</v>
      </c>
      <c r="F1431">
        <v>11.31</v>
      </c>
      <c r="G1431">
        <v>11.31</v>
      </c>
    </row>
    <row r="1432" spans="1:8" x14ac:dyDescent="0.25">
      <c r="E1432">
        <v>2</v>
      </c>
      <c r="F1432">
        <v>4.6900000000000004</v>
      </c>
      <c r="G1432">
        <v>4.6900000000000004</v>
      </c>
    </row>
    <row r="1433" spans="1:8" x14ac:dyDescent="0.25">
      <c r="E1433">
        <v>1</v>
      </c>
      <c r="F1433">
        <v>5.69</v>
      </c>
      <c r="G1433">
        <v>5.69</v>
      </c>
    </row>
    <row r="1434" spans="1:8" x14ac:dyDescent="0.25">
      <c r="E1434">
        <v>0</v>
      </c>
      <c r="F1434">
        <v>6.69</v>
      </c>
      <c r="G1434">
        <v>6.69</v>
      </c>
    </row>
    <row r="1435" spans="1:8" x14ac:dyDescent="0.25">
      <c r="E1435">
        <v>2</v>
      </c>
      <c r="F1435">
        <v>4.6900000000000004</v>
      </c>
      <c r="G1435">
        <v>4.6900000000000004</v>
      </c>
    </row>
    <row r="1436" spans="1:8" x14ac:dyDescent="0.25">
      <c r="E1436">
        <v>4</v>
      </c>
      <c r="F1436">
        <v>2.69</v>
      </c>
      <c r="G1436">
        <v>2.69</v>
      </c>
    </row>
    <row r="1437" spans="1:8" x14ac:dyDescent="0.25">
      <c r="E1437">
        <v>4</v>
      </c>
      <c r="F1437">
        <v>2.69</v>
      </c>
      <c r="G1437">
        <v>2.69</v>
      </c>
      <c r="H1437">
        <v>107.12</v>
      </c>
    </row>
    <row r="1439" spans="1:8" x14ac:dyDescent="0.25">
      <c r="A1439">
        <v>95</v>
      </c>
      <c r="B1439">
        <v>126</v>
      </c>
      <c r="C1439">
        <v>379</v>
      </c>
      <c r="D1439">
        <v>11.84</v>
      </c>
      <c r="E1439">
        <v>48</v>
      </c>
      <c r="F1439">
        <v>36.159999999999997</v>
      </c>
      <c r="G1439">
        <v>36.159999999999997</v>
      </c>
    </row>
    <row r="1440" spans="1:8" x14ac:dyDescent="0.25">
      <c r="E1440">
        <v>50</v>
      </c>
      <c r="F1440">
        <v>38.159999999999997</v>
      </c>
      <c r="G1440">
        <v>38.159999999999997</v>
      </c>
    </row>
    <row r="1441" spans="5:7" x14ac:dyDescent="0.25">
      <c r="E1441">
        <v>3</v>
      </c>
      <c r="F1441">
        <v>8.84</v>
      </c>
      <c r="G1441">
        <v>8.84</v>
      </c>
    </row>
    <row r="1442" spans="5:7" x14ac:dyDescent="0.25">
      <c r="E1442">
        <v>12</v>
      </c>
      <c r="F1442">
        <v>0.16</v>
      </c>
      <c r="G1442">
        <v>0.16</v>
      </c>
    </row>
    <row r="1443" spans="5:7" x14ac:dyDescent="0.25">
      <c r="E1443">
        <v>1</v>
      </c>
      <c r="F1443">
        <v>10.84</v>
      </c>
      <c r="G1443">
        <v>10.84</v>
      </c>
    </row>
    <row r="1444" spans="5:7" x14ac:dyDescent="0.25">
      <c r="E1444">
        <v>5</v>
      </c>
      <c r="F1444">
        <v>6.84</v>
      </c>
      <c r="G1444">
        <v>6.84</v>
      </c>
    </row>
    <row r="1445" spans="5:7" x14ac:dyDescent="0.25">
      <c r="E1445">
        <v>1</v>
      </c>
      <c r="F1445">
        <v>10.84</v>
      </c>
      <c r="G1445">
        <v>10.84</v>
      </c>
    </row>
    <row r="1446" spans="5:7" x14ac:dyDescent="0.25">
      <c r="E1446">
        <v>16</v>
      </c>
      <c r="F1446">
        <v>4.16</v>
      </c>
      <c r="G1446">
        <v>4.16</v>
      </c>
    </row>
    <row r="1447" spans="5:7" x14ac:dyDescent="0.25">
      <c r="E1447">
        <v>14</v>
      </c>
      <c r="F1447">
        <v>2.16</v>
      </c>
      <c r="G1447">
        <v>2.16</v>
      </c>
    </row>
    <row r="1448" spans="5:7" x14ac:dyDescent="0.25">
      <c r="E1448">
        <v>16</v>
      </c>
      <c r="F1448">
        <v>4.16</v>
      </c>
      <c r="G1448">
        <v>4.16</v>
      </c>
    </row>
    <row r="1449" spans="5:7" x14ac:dyDescent="0.25">
      <c r="E1449">
        <v>7</v>
      </c>
      <c r="F1449">
        <v>4.84</v>
      </c>
      <c r="G1449">
        <v>4.84</v>
      </c>
    </row>
    <row r="1450" spans="5:7" x14ac:dyDescent="0.25">
      <c r="E1450">
        <v>1</v>
      </c>
      <c r="F1450">
        <v>10.84</v>
      </c>
      <c r="G1450">
        <v>10.84</v>
      </c>
    </row>
    <row r="1451" spans="5:7" x14ac:dyDescent="0.25">
      <c r="E1451">
        <v>8</v>
      </c>
      <c r="F1451">
        <v>3.84</v>
      </c>
      <c r="G1451">
        <v>3.84</v>
      </c>
    </row>
    <row r="1452" spans="5:7" x14ac:dyDescent="0.25">
      <c r="E1452">
        <v>5</v>
      </c>
      <c r="F1452">
        <v>6.84</v>
      </c>
      <c r="G1452">
        <v>6.84</v>
      </c>
    </row>
    <row r="1453" spans="5:7" x14ac:dyDescent="0.25">
      <c r="E1453">
        <v>17</v>
      </c>
      <c r="F1453">
        <v>5.16</v>
      </c>
      <c r="G1453">
        <v>5.16</v>
      </c>
    </row>
    <row r="1454" spans="5:7" x14ac:dyDescent="0.25">
      <c r="E1454">
        <v>3</v>
      </c>
      <c r="F1454">
        <v>8.84</v>
      </c>
      <c r="G1454">
        <v>8.84</v>
      </c>
    </row>
    <row r="1455" spans="5:7" x14ac:dyDescent="0.25">
      <c r="E1455">
        <v>2</v>
      </c>
      <c r="F1455">
        <v>9.84</v>
      </c>
      <c r="G1455">
        <v>9.84</v>
      </c>
    </row>
    <row r="1456" spans="5:7" x14ac:dyDescent="0.25">
      <c r="E1456">
        <v>2</v>
      </c>
      <c r="F1456">
        <v>9.84</v>
      </c>
      <c r="G1456">
        <v>9.84</v>
      </c>
    </row>
    <row r="1457" spans="1:8" x14ac:dyDescent="0.25">
      <c r="E1457">
        <v>2</v>
      </c>
      <c r="F1457">
        <v>9.84</v>
      </c>
      <c r="G1457">
        <v>9.84</v>
      </c>
    </row>
    <row r="1458" spans="1:8" x14ac:dyDescent="0.25">
      <c r="E1458">
        <v>21</v>
      </c>
      <c r="F1458">
        <v>9.16</v>
      </c>
      <c r="G1458">
        <v>9.16</v>
      </c>
    </row>
    <row r="1459" spans="1:8" x14ac:dyDescent="0.25">
      <c r="E1459">
        <v>1</v>
      </c>
      <c r="F1459">
        <v>10.84</v>
      </c>
      <c r="G1459">
        <v>10.84</v>
      </c>
    </row>
    <row r="1460" spans="1:8" x14ac:dyDescent="0.25">
      <c r="E1460">
        <v>8</v>
      </c>
      <c r="F1460">
        <v>3.84</v>
      </c>
      <c r="G1460">
        <v>3.84</v>
      </c>
    </row>
    <row r="1461" spans="1:8" x14ac:dyDescent="0.25">
      <c r="E1461">
        <v>1</v>
      </c>
      <c r="F1461">
        <v>10.84</v>
      </c>
      <c r="G1461">
        <v>10.84</v>
      </c>
    </row>
    <row r="1462" spans="1:8" x14ac:dyDescent="0.25">
      <c r="E1462">
        <v>18</v>
      </c>
      <c r="F1462">
        <v>6.16</v>
      </c>
      <c r="G1462">
        <v>6.16</v>
      </c>
    </row>
    <row r="1463" spans="1:8" x14ac:dyDescent="0.25">
      <c r="E1463">
        <v>16</v>
      </c>
      <c r="F1463">
        <v>4.16</v>
      </c>
      <c r="G1463">
        <v>4.16</v>
      </c>
    </row>
    <row r="1464" spans="1:8" x14ac:dyDescent="0.25">
      <c r="E1464">
        <v>16</v>
      </c>
      <c r="F1464">
        <v>4.16</v>
      </c>
      <c r="G1464">
        <v>4.16</v>
      </c>
    </row>
    <row r="1465" spans="1:8" x14ac:dyDescent="0.25">
      <c r="E1465">
        <v>15</v>
      </c>
      <c r="F1465">
        <v>3.16</v>
      </c>
      <c r="G1465">
        <v>3.16</v>
      </c>
    </row>
    <row r="1466" spans="1:8" x14ac:dyDescent="0.25">
      <c r="E1466">
        <v>7</v>
      </c>
      <c r="F1466">
        <v>4.84</v>
      </c>
      <c r="G1466">
        <v>4.84</v>
      </c>
    </row>
    <row r="1467" spans="1:8" x14ac:dyDescent="0.25">
      <c r="E1467">
        <v>2</v>
      </c>
      <c r="F1467">
        <v>9.84</v>
      </c>
      <c r="G1467">
        <v>9.84</v>
      </c>
    </row>
    <row r="1468" spans="1:8" x14ac:dyDescent="0.25">
      <c r="E1468">
        <v>17</v>
      </c>
      <c r="F1468">
        <v>5.16</v>
      </c>
      <c r="G1468">
        <v>5.16</v>
      </c>
    </row>
    <row r="1469" spans="1:8" x14ac:dyDescent="0.25">
      <c r="E1469">
        <v>21</v>
      </c>
      <c r="F1469">
        <v>9.16</v>
      </c>
      <c r="G1469">
        <v>9.16</v>
      </c>
    </row>
    <row r="1470" spans="1:8" x14ac:dyDescent="0.25">
      <c r="E1470">
        <v>23</v>
      </c>
      <c r="F1470">
        <v>11.16</v>
      </c>
      <c r="G1470">
        <v>11.16</v>
      </c>
      <c r="H1470">
        <v>284.69</v>
      </c>
    </row>
    <row r="1472" spans="1:8" x14ac:dyDescent="0.25">
      <c r="A1472">
        <v>127</v>
      </c>
      <c r="B1472">
        <v>132</v>
      </c>
      <c r="C1472">
        <v>24</v>
      </c>
      <c r="D1472">
        <v>4</v>
      </c>
      <c r="E1472">
        <v>8</v>
      </c>
      <c r="F1472">
        <v>4</v>
      </c>
      <c r="G1472">
        <v>4</v>
      </c>
    </row>
    <row r="1473" spans="1:11" x14ac:dyDescent="0.25">
      <c r="E1473">
        <v>2</v>
      </c>
      <c r="F1473">
        <v>2</v>
      </c>
      <c r="G1473">
        <v>2</v>
      </c>
    </row>
    <row r="1474" spans="1:11" x14ac:dyDescent="0.25">
      <c r="E1474">
        <v>2</v>
      </c>
      <c r="F1474">
        <v>2</v>
      </c>
      <c r="G1474">
        <v>2</v>
      </c>
    </row>
    <row r="1475" spans="1:11" x14ac:dyDescent="0.25">
      <c r="E1475">
        <v>1</v>
      </c>
      <c r="F1475">
        <v>3</v>
      </c>
      <c r="G1475">
        <v>3</v>
      </c>
    </row>
    <row r="1476" spans="1:11" x14ac:dyDescent="0.25">
      <c r="E1476">
        <v>9</v>
      </c>
      <c r="F1476">
        <v>5</v>
      </c>
      <c r="G1476">
        <v>5</v>
      </c>
    </row>
    <row r="1477" spans="1:11" x14ac:dyDescent="0.25">
      <c r="E1477">
        <v>2</v>
      </c>
      <c r="F1477">
        <v>2</v>
      </c>
      <c r="G1477">
        <v>2</v>
      </c>
      <c r="H1477">
        <v>18</v>
      </c>
    </row>
    <row r="1479" spans="1:11" x14ac:dyDescent="0.25">
      <c r="D1479">
        <v>843.11039423942498</v>
      </c>
    </row>
    <row r="1481" spans="1:11" x14ac:dyDescent="0.25">
      <c r="A1481" s="4" t="s">
        <v>232</v>
      </c>
      <c r="B1481" s="4" t="s">
        <v>233</v>
      </c>
      <c r="C1481" s="4"/>
      <c r="D1481" s="4"/>
      <c r="E1481" s="4"/>
      <c r="F1481" s="4"/>
      <c r="G1481" s="4"/>
      <c r="H1481" s="4"/>
      <c r="I1481" s="4"/>
      <c r="J1481" s="4"/>
      <c r="K1481" s="4"/>
    </row>
    <row r="1482" spans="1:11" x14ac:dyDescent="0.25">
      <c r="A1482" s="4" t="s">
        <v>218</v>
      </c>
      <c r="B1482" s="4" t="s">
        <v>229</v>
      </c>
      <c r="C1482" s="4"/>
      <c r="D1482" s="4"/>
      <c r="E1482" s="4"/>
      <c r="F1482" s="4"/>
      <c r="G1482" s="4"/>
      <c r="H1482" s="4"/>
      <c r="I1482" s="4"/>
      <c r="J1482" s="4"/>
      <c r="K1482" s="4"/>
    </row>
    <row r="1483" spans="1:11" x14ac:dyDescent="0.25">
      <c r="A1483" t="s">
        <v>220</v>
      </c>
      <c r="B1483" t="s">
        <v>221</v>
      </c>
      <c r="C1483" t="s">
        <v>222</v>
      </c>
      <c r="D1483" t="s">
        <v>223</v>
      </c>
      <c r="E1483" t="s">
        <v>224</v>
      </c>
      <c r="F1483" t="s">
        <v>225</v>
      </c>
      <c r="G1483" t="s">
        <v>226</v>
      </c>
      <c r="H1483" t="s">
        <v>227</v>
      </c>
    </row>
    <row r="1484" spans="1:11" x14ac:dyDescent="0.25">
      <c r="A1484">
        <v>0</v>
      </c>
      <c r="B1484">
        <v>24</v>
      </c>
      <c r="C1484">
        <v>153</v>
      </c>
      <c r="D1484">
        <v>6.12</v>
      </c>
      <c r="E1484">
        <v>2</v>
      </c>
      <c r="F1484">
        <v>4.12</v>
      </c>
      <c r="G1484">
        <v>4.12</v>
      </c>
    </row>
    <row r="1485" spans="1:11" x14ac:dyDescent="0.25">
      <c r="E1485">
        <v>2</v>
      </c>
      <c r="F1485">
        <v>4.12</v>
      </c>
      <c r="G1485">
        <v>4.12</v>
      </c>
    </row>
    <row r="1486" spans="1:11" x14ac:dyDescent="0.25">
      <c r="E1486">
        <v>28</v>
      </c>
      <c r="F1486">
        <v>21.88</v>
      </c>
      <c r="G1486">
        <v>21.88</v>
      </c>
    </row>
    <row r="1487" spans="1:11" x14ac:dyDescent="0.25">
      <c r="E1487">
        <v>1</v>
      </c>
      <c r="F1487">
        <v>5.12</v>
      </c>
      <c r="G1487">
        <v>5.12</v>
      </c>
    </row>
    <row r="1488" spans="1:11" x14ac:dyDescent="0.25">
      <c r="E1488">
        <v>0</v>
      </c>
      <c r="F1488">
        <v>6.12</v>
      </c>
      <c r="G1488">
        <v>6.12</v>
      </c>
    </row>
    <row r="1489" spans="5:7" x14ac:dyDescent="0.25">
      <c r="E1489">
        <v>0</v>
      </c>
      <c r="F1489">
        <v>6.12</v>
      </c>
      <c r="G1489">
        <v>6.12</v>
      </c>
    </row>
    <row r="1490" spans="5:7" x14ac:dyDescent="0.25">
      <c r="E1490">
        <v>1</v>
      </c>
      <c r="F1490">
        <v>5.12</v>
      </c>
      <c r="G1490">
        <v>5.12</v>
      </c>
    </row>
    <row r="1491" spans="5:7" x14ac:dyDescent="0.25">
      <c r="E1491">
        <v>0</v>
      </c>
      <c r="F1491">
        <v>6.12</v>
      </c>
      <c r="G1491">
        <v>6.12</v>
      </c>
    </row>
    <row r="1492" spans="5:7" x14ac:dyDescent="0.25">
      <c r="E1492">
        <v>2</v>
      </c>
      <c r="F1492">
        <v>4.12</v>
      </c>
      <c r="G1492">
        <v>4.12</v>
      </c>
    </row>
    <row r="1493" spans="5:7" x14ac:dyDescent="0.25">
      <c r="E1493">
        <v>1</v>
      </c>
      <c r="F1493">
        <v>5.12</v>
      </c>
      <c r="G1493">
        <v>5.12</v>
      </c>
    </row>
    <row r="1494" spans="5:7" x14ac:dyDescent="0.25">
      <c r="E1494">
        <v>1</v>
      </c>
      <c r="F1494">
        <v>5.12</v>
      </c>
      <c r="G1494">
        <v>5.12</v>
      </c>
    </row>
    <row r="1495" spans="5:7" x14ac:dyDescent="0.25">
      <c r="E1495">
        <v>1</v>
      </c>
      <c r="F1495">
        <v>5.12</v>
      </c>
      <c r="G1495">
        <v>5.12</v>
      </c>
    </row>
    <row r="1496" spans="5:7" x14ac:dyDescent="0.25">
      <c r="E1496">
        <v>2</v>
      </c>
      <c r="F1496">
        <v>4.12</v>
      </c>
      <c r="G1496">
        <v>4.12</v>
      </c>
    </row>
    <row r="1497" spans="5:7" x14ac:dyDescent="0.25">
      <c r="E1497">
        <v>0</v>
      </c>
      <c r="F1497">
        <v>6.12</v>
      </c>
      <c r="G1497">
        <v>6.12</v>
      </c>
    </row>
    <row r="1498" spans="5:7" x14ac:dyDescent="0.25">
      <c r="E1498">
        <v>3</v>
      </c>
      <c r="F1498">
        <v>3.12</v>
      </c>
      <c r="G1498">
        <v>3.12</v>
      </c>
    </row>
    <row r="1499" spans="5:7" x14ac:dyDescent="0.25">
      <c r="E1499">
        <v>2</v>
      </c>
      <c r="F1499">
        <v>4.12</v>
      </c>
      <c r="G1499">
        <v>4.12</v>
      </c>
    </row>
    <row r="1500" spans="5:7" x14ac:dyDescent="0.25">
      <c r="E1500">
        <v>2</v>
      </c>
      <c r="F1500">
        <v>4.12</v>
      </c>
      <c r="G1500">
        <v>4.12</v>
      </c>
    </row>
    <row r="1501" spans="5:7" x14ac:dyDescent="0.25">
      <c r="E1501">
        <v>1</v>
      </c>
      <c r="F1501">
        <v>5.12</v>
      </c>
      <c r="G1501">
        <v>5.12</v>
      </c>
    </row>
    <row r="1502" spans="5:7" x14ac:dyDescent="0.25">
      <c r="E1502">
        <v>0</v>
      </c>
      <c r="F1502">
        <v>6.12</v>
      </c>
      <c r="G1502">
        <v>6.12</v>
      </c>
    </row>
    <row r="1503" spans="5:7" x14ac:dyDescent="0.25">
      <c r="E1503">
        <v>0</v>
      </c>
      <c r="F1503">
        <v>6.12</v>
      </c>
      <c r="G1503">
        <v>6.12</v>
      </c>
    </row>
    <row r="1504" spans="5:7" x14ac:dyDescent="0.25">
      <c r="E1504">
        <v>1</v>
      </c>
      <c r="F1504">
        <v>5.12</v>
      </c>
      <c r="G1504">
        <v>5.12</v>
      </c>
    </row>
    <row r="1505" spans="1:8" x14ac:dyDescent="0.25">
      <c r="E1505">
        <v>1</v>
      </c>
      <c r="F1505">
        <v>5.12</v>
      </c>
      <c r="G1505">
        <v>5.12</v>
      </c>
    </row>
    <row r="1506" spans="1:8" x14ac:dyDescent="0.25">
      <c r="E1506">
        <v>1</v>
      </c>
      <c r="F1506">
        <v>5.12</v>
      </c>
      <c r="G1506">
        <v>5.12</v>
      </c>
    </row>
    <row r="1507" spans="1:8" x14ac:dyDescent="0.25">
      <c r="E1507">
        <v>101</v>
      </c>
      <c r="F1507">
        <v>94.88</v>
      </c>
      <c r="G1507">
        <v>94.88</v>
      </c>
    </row>
    <row r="1508" spans="1:8" x14ac:dyDescent="0.25">
      <c r="E1508">
        <v>0</v>
      </c>
      <c r="F1508">
        <v>6.12</v>
      </c>
      <c r="G1508">
        <v>6.12</v>
      </c>
      <c r="H1508">
        <v>233.52</v>
      </c>
    </row>
    <row r="1510" spans="1:8" x14ac:dyDescent="0.25">
      <c r="A1510">
        <v>25</v>
      </c>
      <c r="B1510">
        <v>25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2" spans="1:8" x14ac:dyDescent="0.25">
      <c r="A1512">
        <v>26</v>
      </c>
      <c r="B1512">
        <v>63</v>
      </c>
      <c r="C1512">
        <v>65</v>
      </c>
      <c r="D1512">
        <v>1.71</v>
      </c>
      <c r="E1512">
        <v>0</v>
      </c>
      <c r="F1512">
        <v>1.71</v>
      </c>
      <c r="G1512">
        <v>1.71</v>
      </c>
    </row>
    <row r="1513" spans="1:8" x14ac:dyDescent="0.25">
      <c r="E1513">
        <v>3</v>
      </c>
      <c r="F1513">
        <v>1.29</v>
      </c>
      <c r="G1513">
        <v>1.29</v>
      </c>
    </row>
    <row r="1514" spans="1:8" x14ac:dyDescent="0.25">
      <c r="E1514">
        <v>0</v>
      </c>
      <c r="F1514">
        <v>1.71</v>
      </c>
      <c r="G1514">
        <v>1.71</v>
      </c>
    </row>
    <row r="1515" spans="1:8" x14ac:dyDescent="0.25">
      <c r="E1515">
        <v>1</v>
      </c>
      <c r="F1515">
        <v>0.71</v>
      </c>
      <c r="G1515">
        <v>0.71</v>
      </c>
    </row>
    <row r="1516" spans="1:8" x14ac:dyDescent="0.25">
      <c r="E1516">
        <v>2</v>
      </c>
      <c r="F1516">
        <v>0.28999999999999998</v>
      </c>
      <c r="G1516">
        <v>0.28999999999999998</v>
      </c>
    </row>
    <row r="1517" spans="1:8" x14ac:dyDescent="0.25">
      <c r="E1517">
        <v>2</v>
      </c>
      <c r="F1517">
        <v>0.28999999999999998</v>
      </c>
      <c r="G1517">
        <v>0.28999999999999998</v>
      </c>
    </row>
    <row r="1518" spans="1:8" x14ac:dyDescent="0.25">
      <c r="E1518">
        <v>11</v>
      </c>
      <c r="F1518">
        <v>9.2899999999999991</v>
      </c>
      <c r="G1518">
        <v>9.2899999999999991</v>
      </c>
    </row>
    <row r="1519" spans="1:8" x14ac:dyDescent="0.25">
      <c r="E1519">
        <v>3</v>
      </c>
      <c r="F1519">
        <v>1.29</v>
      </c>
      <c r="G1519">
        <v>1.29</v>
      </c>
    </row>
    <row r="1520" spans="1:8" x14ac:dyDescent="0.25">
      <c r="E1520">
        <v>0</v>
      </c>
      <c r="F1520">
        <v>1.71</v>
      </c>
      <c r="G1520">
        <v>1.71</v>
      </c>
    </row>
    <row r="1521" spans="5:7" x14ac:dyDescent="0.25">
      <c r="E1521">
        <v>1</v>
      </c>
      <c r="F1521">
        <v>0.71</v>
      </c>
      <c r="G1521">
        <v>0.71</v>
      </c>
    </row>
    <row r="1522" spans="5:7" x14ac:dyDescent="0.25">
      <c r="E1522">
        <v>1</v>
      </c>
      <c r="F1522">
        <v>0.71</v>
      </c>
      <c r="G1522">
        <v>0.71</v>
      </c>
    </row>
    <row r="1523" spans="5:7" x14ac:dyDescent="0.25">
      <c r="E1523">
        <v>2</v>
      </c>
      <c r="F1523">
        <v>0.28999999999999998</v>
      </c>
      <c r="G1523">
        <v>0.28999999999999998</v>
      </c>
    </row>
    <row r="1524" spans="5:7" x14ac:dyDescent="0.25">
      <c r="E1524">
        <v>3</v>
      </c>
      <c r="F1524">
        <v>1.29</v>
      </c>
      <c r="G1524">
        <v>1.29</v>
      </c>
    </row>
    <row r="1525" spans="5:7" x14ac:dyDescent="0.25">
      <c r="E1525">
        <v>1</v>
      </c>
      <c r="F1525">
        <v>0.71</v>
      </c>
      <c r="G1525">
        <v>0.71</v>
      </c>
    </row>
    <row r="1526" spans="5:7" x14ac:dyDescent="0.25">
      <c r="E1526">
        <v>2</v>
      </c>
      <c r="F1526">
        <v>0.28999999999999998</v>
      </c>
      <c r="G1526">
        <v>0.28999999999999998</v>
      </c>
    </row>
    <row r="1527" spans="5:7" x14ac:dyDescent="0.25">
      <c r="E1527">
        <v>1</v>
      </c>
      <c r="F1527">
        <v>0.71</v>
      </c>
      <c r="G1527">
        <v>0.71</v>
      </c>
    </row>
    <row r="1528" spans="5:7" x14ac:dyDescent="0.25">
      <c r="E1528">
        <v>1</v>
      </c>
      <c r="F1528">
        <v>0.71</v>
      </c>
      <c r="G1528">
        <v>0.71</v>
      </c>
    </row>
    <row r="1529" spans="5:7" x14ac:dyDescent="0.25">
      <c r="E1529">
        <v>6</v>
      </c>
      <c r="F1529">
        <v>4.29</v>
      </c>
      <c r="G1529">
        <v>4.29</v>
      </c>
    </row>
    <row r="1530" spans="5:7" x14ac:dyDescent="0.25">
      <c r="E1530">
        <v>2</v>
      </c>
      <c r="F1530">
        <v>0.28999999999999998</v>
      </c>
      <c r="G1530">
        <v>0.28999999999999998</v>
      </c>
    </row>
    <row r="1531" spans="5:7" x14ac:dyDescent="0.25">
      <c r="E1531">
        <v>0</v>
      </c>
      <c r="F1531">
        <v>1.71</v>
      </c>
      <c r="G1531">
        <v>1.71</v>
      </c>
    </row>
    <row r="1532" spans="5:7" x14ac:dyDescent="0.25">
      <c r="E1532">
        <v>1</v>
      </c>
      <c r="F1532">
        <v>0.71</v>
      </c>
      <c r="G1532">
        <v>0.71</v>
      </c>
    </row>
    <row r="1533" spans="5:7" x14ac:dyDescent="0.25">
      <c r="E1533">
        <v>1</v>
      </c>
      <c r="F1533">
        <v>0.71</v>
      </c>
      <c r="G1533">
        <v>0.71</v>
      </c>
    </row>
    <row r="1534" spans="5:7" x14ac:dyDescent="0.25">
      <c r="E1534">
        <v>12</v>
      </c>
      <c r="F1534">
        <v>10.29</v>
      </c>
      <c r="G1534">
        <v>10.29</v>
      </c>
    </row>
    <row r="1535" spans="5:7" x14ac:dyDescent="0.25">
      <c r="E1535">
        <v>0</v>
      </c>
      <c r="F1535">
        <v>1.71</v>
      </c>
      <c r="G1535">
        <v>1.71</v>
      </c>
    </row>
    <row r="1536" spans="5:7" x14ac:dyDescent="0.25">
      <c r="E1536">
        <v>0</v>
      </c>
      <c r="F1536">
        <v>1.71</v>
      </c>
      <c r="G1536">
        <v>1.71</v>
      </c>
    </row>
    <row r="1537" spans="1:8" x14ac:dyDescent="0.25">
      <c r="E1537">
        <v>1</v>
      </c>
      <c r="F1537">
        <v>0.71</v>
      </c>
      <c r="G1537">
        <v>0.71</v>
      </c>
    </row>
    <row r="1538" spans="1:8" x14ac:dyDescent="0.25">
      <c r="E1538">
        <v>2</v>
      </c>
      <c r="F1538">
        <v>0.28999999999999998</v>
      </c>
      <c r="G1538">
        <v>0.28999999999999998</v>
      </c>
    </row>
    <row r="1539" spans="1:8" x14ac:dyDescent="0.25">
      <c r="E1539">
        <v>0</v>
      </c>
      <c r="F1539">
        <v>1.71</v>
      </c>
      <c r="G1539">
        <v>1.71</v>
      </c>
    </row>
    <row r="1540" spans="1:8" x14ac:dyDescent="0.25">
      <c r="E1540">
        <v>2</v>
      </c>
      <c r="F1540">
        <v>0.28999999999999998</v>
      </c>
      <c r="G1540">
        <v>0.28999999999999998</v>
      </c>
    </row>
    <row r="1541" spans="1:8" x14ac:dyDescent="0.25">
      <c r="E1541">
        <v>3</v>
      </c>
      <c r="F1541">
        <v>1.29</v>
      </c>
      <c r="G1541">
        <v>1.29</v>
      </c>
    </row>
    <row r="1542" spans="1:8" x14ac:dyDescent="0.25">
      <c r="E1542">
        <v>0</v>
      </c>
      <c r="F1542">
        <v>1.71</v>
      </c>
      <c r="G1542">
        <v>1.71</v>
      </c>
    </row>
    <row r="1543" spans="1:8" x14ac:dyDescent="0.25">
      <c r="E1543">
        <v>1</v>
      </c>
      <c r="F1543">
        <v>0.71</v>
      </c>
      <c r="G1543">
        <v>0.71</v>
      </c>
    </row>
    <row r="1544" spans="1:8" x14ac:dyDescent="0.25">
      <c r="E1544">
        <v>0</v>
      </c>
      <c r="F1544">
        <v>1.71</v>
      </c>
      <c r="G1544">
        <v>1.71</v>
      </c>
    </row>
    <row r="1545" spans="1:8" x14ac:dyDescent="0.25">
      <c r="E1545">
        <v>0</v>
      </c>
      <c r="F1545">
        <v>1.71</v>
      </c>
      <c r="G1545">
        <v>1.71</v>
      </c>
    </row>
    <row r="1546" spans="1:8" x14ac:dyDescent="0.25">
      <c r="E1546">
        <v>0</v>
      </c>
      <c r="F1546">
        <v>1.71</v>
      </c>
      <c r="G1546">
        <v>1.71</v>
      </c>
    </row>
    <row r="1547" spans="1:8" x14ac:dyDescent="0.25">
      <c r="E1547">
        <v>0</v>
      </c>
      <c r="F1547">
        <v>1.71</v>
      </c>
      <c r="G1547">
        <v>1.71</v>
      </c>
    </row>
    <row r="1548" spans="1:8" x14ac:dyDescent="0.25">
      <c r="E1548">
        <v>0</v>
      </c>
      <c r="F1548">
        <v>1.71</v>
      </c>
      <c r="G1548">
        <v>1.71</v>
      </c>
    </row>
    <row r="1549" spans="1:8" x14ac:dyDescent="0.25">
      <c r="E1549">
        <v>0</v>
      </c>
      <c r="F1549">
        <v>1.71</v>
      </c>
      <c r="G1549">
        <v>1.71</v>
      </c>
      <c r="H1549">
        <v>62.11</v>
      </c>
    </row>
    <row r="1551" spans="1:8" x14ac:dyDescent="0.25">
      <c r="A1551">
        <v>64</v>
      </c>
      <c r="B1551">
        <v>74</v>
      </c>
      <c r="C1551">
        <v>148</v>
      </c>
      <c r="D1551">
        <v>13.45</v>
      </c>
      <c r="E1551">
        <v>37</v>
      </c>
      <c r="F1551">
        <v>23.55</v>
      </c>
      <c r="G1551">
        <v>23.55</v>
      </c>
    </row>
    <row r="1552" spans="1:8" x14ac:dyDescent="0.25">
      <c r="E1552">
        <v>33</v>
      </c>
      <c r="F1552">
        <v>19.55</v>
      </c>
      <c r="G1552">
        <v>19.55</v>
      </c>
    </row>
    <row r="1553" spans="1:8" x14ac:dyDescent="0.25">
      <c r="E1553">
        <v>3</v>
      </c>
      <c r="F1553">
        <v>10.45</v>
      </c>
      <c r="G1553">
        <v>10.45</v>
      </c>
    </row>
    <row r="1554" spans="1:8" x14ac:dyDescent="0.25">
      <c r="E1554">
        <v>3</v>
      </c>
      <c r="F1554">
        <v>10.45</v>
      </c>
      <c r="G1554">
        <v>10.45</v>
      </c>
    </row>
    <row r="1555" spans="1:8" x14ac:dyDescent="0.25">
      <c r="E1555">
        <v>3</v>
      </c>
      <c r="F1555">
        <v>10.45</v>
      </c>
      <c r="G1555">
        <v>10.45</v>
      </c>
    </row>
    <row r="1556" spans="1:8" x14ac:dyDescent="0.25">
      <c r="E1556">
        <v>2</v>
      </c>
      <c r="F1556">
        <v>11.45</v>
      </c>
      <c r="G1556">
        <v>11.45</v>
      </c>
    </row>
    <row r="1557" spans="1:8" x14ac:dyDescent="0.25">
      <c r="E1557">
        <v>31</v>
      </c>
      <c r="F1557">
        <v>17.55</v>
      </c>
      <c r="G1557">
        <v>17.55</v>
      </c>
    </row>
    <row r="1558" spans="1:8" x14ac:dyDescent="0.25">
      <c r="E1558">
        <v>27</v>
      </c>
      <c r="F1558">
        <v>13.55</v>
      </c>
      <c r="G1558">
        <v>13.55</v>
      </c>
    </row>
    <row r="1559" spans="1:8" x14ac:dyDescent="0.25">
      <c r="E1559">
        <v>3</v>
      </c>
      <c r="F1559">
        <v>10.45</v>
      </c>
      <c r="G1559">
        <v>10.45</v>
      </c>
    </row>
    <row r="1560" spans="1:8" x14ac:dyDescent="0.25">
      <c r="E1560">
        <v>3</v>
      </c>
      <c r="F1560">
        <v>10.45</v>
      </c>
      <c r="G1560">
        <v>10.45</v>
      </c>
    </row>
    <row r="1561" spans="1:8" x14ac:dyDescent="0.25">
      <c r="E1561">
        <v>3</v>
      </c>
      <c r="F1561">
        <v>10.45</v>
      </c>
      <c r="G1561">
        <v>10.45</v>
      </c>
      <c r="H1561">
        <v>148.36000000000001</v>
      </c>
    </row>
    <row r="1563" spans="1:8" x14ac:dyDescent="0.25">
      <c r="A1563">
        <v>75</v>
      </c>
      <c r="B1563">
        <v>76</v>
      </c>
      <c r="C1563">
        <v>7</v>
      </c>
      <c r="D1563">
        <v>3.5</v>
      </c>
      <c r="E1563">
        <v>4</v>
      </c>
      <c r="F1563">
        <v>0.5</v>
      </c>
      <c r="G1563">
        <v>0.5</v>
      </c>
    </row>
    <row r="1564" spans="1:8" x14ac:dyDescent="0.25">
      <c r="E1564">
        <v>3</v>
      </c>
      <c r="F1564">
        <v>0.5</v>
      </c>
      <c r="G1564">
        <v>0.5</v>
      </c>
      <c r="H1564">
        <v>1</v>
      </c>
    </row>
    <row r="1566" spans="1:8" x14ac:dyDescent="0.25">
      <c r="A1566">
        <v>77</v>
      </c>
      <c r="B1566">
        <v>81</v>
      </c>
      <c r="C1566">
        <v>105</v>
      </c>
      <c r="D1566">
        <v>21</v>
      </c>
      <c r="E1566">
        <v>53</v>
      </c>
      <c r="F1566">
        <v>32</v>
      </c>
      <c r="G1566">
        <v>32</v>
      </c>
    </row>
    <row r="1567" spans="1:8" x14ac:dyDescent="0.25">
      <c r="E1567">
        <v>30</v>
      </c>
      <c r="F1567">
        <v>9</v>
      </c>
      <c r="G1567">
        <v>9</v>
      </c>
    </row>
    <row r="1568" spans="1:8" x14ac:dyDescent="0.25">
      <c r="E1568">
        <v>1</v>
      </c>
      <c r="F1568">
        <v>20</v>
      </c>
      <c r="G1568">
        <v>20</v>
      </c>
    </row>
    <row r="1569" spans="1:8" x14ac:dyDescent="0.25">
      <c r="E1569">
        <v>12</v>
      </c>
      <c r="F1569">
        <v>9</v>
      </c>
      <c r="G1569">
        <v>9</v>
      </c>
    </row>
    <row r="1570" spans="1:8" x14ac:dyDescent="0.25">
      <c r="E1570">
        <v>9</v>
      </c>
      <c r="F1570">
        <v>12</v>
      </c>
      <c r="G1570">
        <v>12</v>
      </c>
      <c r="H1570">
        <v>82</v>
      </c>
    </row>
    <row r="1572" spans="1:8" x14ac:dyDescent="0.25">
      <c r="A1572">
        <v>82</v>
      </c>
      <c r="B1572">
        <v>97</v>
      </c>
      <c r="C1572">
        <v>186</v>
      </c>
      <c r="D1572">
        <v>11.62</v>
      </c>
      <c r="E1572">
        <v>24</v>
      </c>
      <c r="F1572">
        <v>12.38</v>
      </c>
      <c r="G1572">
        <v>12.38</v>
      </c>
    </row>
    <row r="1573" spans="1:8" x14ac:dyDescent="0.25">
      <c r="E1573">
        <v>0</v>
      </c>
      <c r="F1573">
        <v>11.62</v>
      </c>
      <c r="G1573">
        <v>11.62</v>
      </c>
    </row>
    <row r="1574" spans="1:8" x14ac:dyDescent="0.25">
      <c r="E1574">
        <v>24</v>
      </c>
      <c r="F1574">
        <v>12.38</v>
      </c>
      <c r="G1574">
        <v>12.38</v>
      </c>
    </row>
    <row r="1575" spans="1:8" x14ac:dyDescent="0.25">
      <c r="E1575">
        <v>3</v>
      </c>
      <c r="F1575">
        <v>8.6199999999999992</v>
      </c>
      <c r="G1575">
        <v>8.6199999999999992</v>
      </c>
    </row>
    <row r="1576" spans="1:8" x14ac:dyDescent="0.25">
      <c r="E1576">
        <v>1</v>
      </c>
      <c r="F1576">
        <v>10.62</v>
      </c>
      <c r="G1576">
        <v>10.62</v>
      </c>
    </row>
    <row r="1577" spans="1:8" x14ac:dyDescent="0.25">
      <c r="E1577">
        <v>2</v>
      </c>
      <c r="F1577">
        <v>9.6199999999999992</v>
      </c>
      <c r="G1577">
        <v>9.6199999999999992</v>
      </c>
    </row>
    <row r="1578" spans="1:8" x14ac:dyDescent="0.25">
      <c r="E1578">
        <v>18</v>
      </c>
      <c r="F1578">
        <v>6.38</v>
      </c>
      <c r="G1578">
        <v>6.38</v>
      </c>
    </row>
    <row r="1579" spans="1:8" x14ac:dyDescent="0.25">
      <c r="E1579">
        <v>2</v>
      </c>
      <c r="F1579">
        <v>9.6199999999999992</v>
      </c>
      <c r="G1579">
        <v>9.6199999999999992</v>
      </c>
    </row>
    <row r="1580" spans="1:8" x14ac:dyDescent="0.25">
      <c r="E1580">
        <v>1</v>
      </c>
      <c r="F1580">
        <v>10.62</v>
      </c>
      <c r="G1580">
        <v>10.62</v>
      </c>
    </row>
    <row r="1581" spans="1:8" x14ac:dyDescent="0.25">
      <c r="E1581">
        <v>0</v>
      </c>
      <c r="F1581">
        <v>11.62</v>
      </c>
      <c r="G1581">
        <v>11.62</v>
      </c>
    </row>
    <row r="1582" spans="1:8" x14ac:dyDescent="0.25">
      <c r="E1582">
        <v>2</v>
      </c>
      <c r="F1582">
        <v>9.6199999999999992</v>
      </c>
      <c r="G1582">
        <v>9.6199999999999992</v>
      </c>
    </row>
    <row r="1583" spans="1:8" x14ac:dyDescent="0.25">
      <c r="E1583">
        <v>4</v>
      </c>
      <c r="F1583">
        <v>7.62</v>
      </c>
      <c r="G1583">
        <v>7.62</v>
      </c>
    </row>
    <row r="1584" spans="1:8" x14ac:dyDescent="0.25">
      <c r="E1584">
        <v>4</v>
      </c>
      <c r="F1584">
        <v>7.62</v>
      </c>
      <c r="G1584">
        <v>7.62</v>
      </c>
    </row>
    <row r="1585" spans="1:8" x14ac:dyDescent="0.25">
      <c r="E1585">
        <v>48</v>
      </c>
      <c r="F1585">
        <v>36.380000000000003</v>
      </c>
      <c r="G1585">
        <v>36.380000000000003</v>
      </c>
    </row>
    <row r="1586" spans="1:8" x14ac:dyDescent="0.25">
      <c r="E1586">
        <v>50</v>
      </c>
      <c r="F1586">
        <v>38.380000000000003</v>
      </c>
      <c r="G1586">
        <v>38.380000000000003</v>
      </c>
    </row>
    <row r="1587" spans="1:8" x14ac:dyDescent="0.25">
      <c r="E1587">
        <v>3</v>
      </c>
      <c r="F1587">
        <v>8.6199999999999992</v>
      </c>
      <c r="G1587">
        <v>8.6199999999999992</v>
      </c>
      <c r="H1587">
        <v>211.75</v>
      </c>
    </row>
    <row r="1589" spans="1:8" x14ac:dyDescent="0.25">
      <c r="A1589">
        <v>98</v>
      </c>
      <c r="B1589">
        <v>113</v>
      </c>
      <c r="C1589">
        <v>112</v>
      </c>
      <c r="D1589">
        <v>7</v>
      </c>
      <c r="E1589">
        <v>12</v>
      </c>
      <c r="F1589">
        <v>5</v>
      </c>
      <c r="G1589">
        <v>5</v>
      </c>
    </row>
    <row r="1590" spans="1:8" x14ac:dyDescent="0.25">
      <c r="E1590">
        <v>1</v>
      </c>
      <c r="F1590">
        <v>6</v>
      </c>
      <c r="G1590">
        <v>6</v>
      </c>
    </row>
    <row r="1591" spans="1:8" x14ac:dyDescent="0.25">
      <c r="E1591">
        <v>5</v>
      </c>
      <c r="F1591">
        <v>2</v>
      </c>
      <c r="G1591">
        <v>2</v>
      </c>
    </row>
    <row r="1592" spans="1:8" x14ac:dyDescent="0.25">
      <c r="E1592">
        <v>1</v>
      </c>
      <c r="F1592">
        <v>6</v>
      </c>
      <c r="G1592">
        <v>6</v>
      </c>
    </row>
    <row r="1593" spans="1:8" x14ac:dyDescent="0.25">
      <c r="E1593">
        <v>16</v>
      </c>
      <c r="F1593">
        <v>9</v>
      </c>
      <c r="G1593">
        <v>9</v>
      </c>
    </row>
    <row r="1594" spans="1:8" x14ac:dyDescent="0.25">
      <c r="E1594">
        <v>14</v>
      </c>
      <c r="F1594">
        <v>7</v>
      </c>
      <c r="G1594">
        <v>7</v>
      </c>
    </row>
    <row r="1595" spans="1:8" x14ac:dyDescent="0.25">
      <c r="E1595">
        <v>16</v>
      </c>
      <c r="F1595">
        <v>9</v>
      </c>
      <c r="G1595">
        <v>9</v>
      </c>
    </row>
    <row r="1596" spans="1:8" x14ac:dyDescent="0.25">
      <c r="E1596">
        <v>7</v>
      </c>
      <c r="F1596">
        <v>0</v>
      </c>
      <c r="G1596">
        <v>0</v>
      </c>
    </row>
    <row r="1597" spans="1:8" x14ac:dyDescent="0.25">
      <c r="E1597">
        <v>1</v>
      </c>
      <c r="F1597">
        <v>6</v>
      </c>
      <c r="G1597">
        <v>6</v>
      </c>
    </row>
    <row r="1598" spans="1:8" x14ac:dyDescent="0.25">
      <c r="E1598">
        <v>8</v>
      </c>
      <c r="F1598">
        <v>1</v>
      </c>
      <c r="G1598">
        <v>1</v>
      </c>
    </row>
    <row r="1599" spans="1:8" x14ac:dyDescent="0.25">
      <c r="E1599">
        <v>5</v>
      </c>
      <c r="F1599">
        <v>2</v>
      </c>
      <c r="G1599">
        <v>2</v>
      </c>
    </row>
    <row r="1600" spans="1:8" x14ac:dyDescent="0.25">
      <c r="E1600">
        <v>17</v>
      </c>
      <c r="F1600">
        <v>10</v>
      </c>
      <c r="G1600">
        <v>10</v>
      </c>
    </row>
    <row r="1601" spans="1:8" x14ac:dyDescent="0.25">
      <c r="E1601">
        <v>3</v>
      </c>
      <c r="F1601">
        <v>4</v>
      </c>
      <c r="G1601">
        <v>4</v>
      </c>
    </row>
    <row r="1602" spans="1:8" x14ac:dyDescent="0.25">
      <c r="E1602">
        <v>2</v>
      </c>
      <c r="F1602">
        <v>5</v>
      </c>
      <c r="G1602">
        <v>5</v>
      </c>
    </row>
    <row r="1603" spans="1:8" x14ac:dyDescent="0.25">
      <c r="E1603">
        <v>2</v>
      </c>
      <c r="F1603">
        <v>5</v>
      </c>
      <c r="G1603">
        <v>5</v>
      </c>
    </row>
    <row r="1604" spans="1:8" x14ac:dyDescent="0.25">
      <c r="E1604">
        <v>2</v>
      </c>
      <c r="F1604">
        <v>5</v>
      </c>
      <c r="G1604">
        <v>5</v>
      </c>
      <c r="H1604">
        <v>82</v>
      </c>
    </row>
    <row r="1606" spans="1:8" x14ac:dyDescent="0.25">
      <c r="A1606">
        <v>114</v>
      </c>
      <c r="B1606">
        <v>130</v>
      </c>
      <c r="C1606">
        <v>179</v>
      </c>
      <c r="D1606">
        <v>10.53</v>
      </c>
      <c r="E1606">
        <v>21</v>
      </c>
      <c r="F1606">
        <v>10.47</v>
      </c>
      <c r="G1606">
        <v>10.47</v>
      </c>
    </row>
    <row r="1607" spans="1:8" x14ac:dyDescent="0.25">
      <c r="E1607">
        <v>1</v>
      </c>
      <c r="F1607">
        <v>9.5299999999999994</v>
      </c>
      <c r="G1607">
        <v>9.5299999999999994</v>
      </c>
    </row>
    <row r="1608" spans="1:8" x14ac:dyDescent="0.25">
      <c r="E1608">
        <v>8</v>
      </c>
      <c r="F1608">
        <v>2.5299999999999998</v>
      </c>
      <c r="G1608">
        <v>2.5299999999999998</v>
      </c>
    </row>
    <row r="1609" spans="1:8" x14ac:dyDescent="0.25">
      <c r="E1609">
        <v>1</v>
      </c>
      <c r="F1609">
        <v>9.5299999999999994</v>
      </c>
      <c r="G1609">
        <v>9.5299999999999994</v>
      </c>
    </row>
    <row r="1610" spans="1:8" x14ac:dyDescent="0.25">
      <c r="E1610">
        <v>18</v>
      </c>
      <c r="F1610">
        <v>7.47</v>
      </c>
      <c r="G1610">
        <v>7.47</v>
      </c>
    </row>
    <row r="1611" spans="1:8" x14ac:dyDescent="0.25">
      <c r="E1611">
        <v>16</v>
      </c>
      <c r="F1611">
        <v>5.47</v>
      </c>
      <c r="G1611">
        <v>5.47</v>
      </c>
    </row>
    <row r="1612" spans="1:8" x14ac:dyDescent="0.25">
      <c r="E1612">
        <v>16</v>
      </c>
      <c r="F1612">
        <v>5.47</v>
      </c>
      <c r="G1612">
        <v>5.47</v>
      </c>
    </row>
    <row r="1613" spans="1:8" x14ac:dyDescent="0.25">
      <c r="E1613">
        <v>15</v>
      </c>
      <c r="F1613">
        <v>4.47</v>
      </c>
      <c r="G1613">
        <v>4.47</v>
      </c>
    </row>
    <row r="1614" spans="1:8" x14ac:dyDescent="0.25">
      <c r="E1614">
        <v>7</v>
      </c>
      <c r="F1614">
        <v>3.53</v>
      </c>
      <c r="G1614">
        <v>3.53</v>
      </c>
    </row>
    <row r="1615" spans="1:8" x14ac:dyDescent="0.25">
      <c r="E1615">
        <v>2</v>
      </c>
      <c r="F1615">
        <v>8.5299999999999994</v>
      </c>
      <c r="G1615">
        <v>8.5299999999999994</v>
      </c>
    </row>
    <row r="1616" spans="1:8" x14ac:dyDescent="0.25">
      <c r="E1616">
        <v>17</v>
      </c>
      <c r="F1616">
        <v>6.47</v>
      </c>
      <c r="G1616">
        <v>6.47</v>
      </c>
    </row>
    <row r="1617" spans="1:10" x14ac:dyDescent="0.25">
      <c r="E1617">
        <v>21</v>
      </c>
      <c r="F1617">
        <v>10.47</v>
      </c>
      <c r="G1617">
        <v>10.47</v>
      </c>
    </row>
    <row r="1618" spans="1:10" x14ac:dyDescent="0.25">
      <c r="E1618">
        <v>23</v>
      </c>
      <c r="F1618">
        <v>12.47</v>
      </c>
      <c r="G1618">
        <v>12.47</v>
      </c>
    </row>
    <row r="1619" spans="1:10" x14ac:dyDescent="0.25">
      <c r="E1619">
        <v>8</v>
      </c>
      <c r="F1619">
        <v>2.5299999999999998</v>
      </c>
      <c r="G1619">
        <v>2.5299999999999998</v>
      </c>
    </row>
    <row r="1620" spans="1:10" x14ac:dyDescent="0.25">
      <c r="E1620">
        <v>2</v>
      </c>
      <c r="F1620">
        <v>8.5299999999999994</v>
      </c>
      <c r="G1620">
        <v>8.5299999999999994</v>
      </c>
    </row>
    <row r="1621" spans="1:10" x14ac:dyDescent="0.25">
      <c r="E1621">
        <v>2</v>
      </c>
      <c r="F1621">
        <v>8.5299999999999994</v>
      </c>
      <c r="G1621">
        <v>8.5299999999999994</v>
      </c>
    </row>
    <row r="1622" spans="1:10" x14ac:dyDescent="0.25">
      <c r="E1622">
        <v>1</v>
      </c>
      <c r="F1622">
        <v>9.5299999999999994</v>
      </c>
      <c r="G1622">
        <v>9.5299999999999994</v>
      </c>
      <c r="H1622">
        <v>125.53</v>
      </c>
    </row>
    <row r="1624" spans="1:10" x14ac:dyDescent="0.25">
      <c r="A1624">
        <v>131</v>
      </c>
      <c r="B1624">
        <v>132</v>
      </c>
      <c r="C1624">
        <v>11</v>
      </c>
      <c r="D1624">
        <v>5.5</v>
      </c>
      <c r="E1624">
        <v>9</v>
      </c>
      <c r="F1624">
        <v>3.5</v>
      </c>
      <c r="G1624">
        <v>3.5</v>
      </c>
    </row>
    <row r="1625" spans="1:10" x14ac:dyDescent="0.25">
      <c r="E1625">
        <v>2</v>
      </c>
      <c r="F1625">
        <v>3.5</v>
      </c>
      <c r="G1625">
        <v>3.5</v>
      </c>
      <c r="H1625">
        <v>7</v>
      </c>
    </row>
    <row r="1627" spans="1:10" x14ac:dyDescent="0.25">
      <c r="D1627">
        <v>953.26830804347901</v>
      </c>
    </row>
    <row r="1629" spans="1:10" x14ac:dyDescent="0.25">
      <c r="A1629" s="4" t="s">
        <v>232</v>
      </c>
      <c r="B1629" s="4" t="s">
        <v>233</v>
      </c>
      <c r="C1629" s="4"/>
      <c r="D1629" s="4"/>
      <c r="E1629" s="4"/>
      <c r="F1629" s="4"/>
      <c r="G1629" s="4"/>
      <c r="H1629" s="4"/>
      <c r="I1629" s="4"/>
      <c r="J1629" s="4"/>
    </row>
    <row r="1630" spans="1:10" x14ac:dyDescent="0.25">
      <c r="A1630" s="4" t="s">
        <v>228</v>
      </c>
      <c r="B1630" s="4" t="s">
        <v>229</v>
      </c>
      <c r="C1630" s="4"/>
      <c r="D1630" s="4"/>
      <c r="E1630" s="4"/>
      <c r="F1630" s="4"/>
      <c r="G1630" s="4"/>
      <c r="H1630" s="4"/>
      <c r="I1630" s="4"/>
      <c r="J1630" s="4"/>
    </row>
    <row r="1631" spans="1:10" x14ac:dyDescent="0.25">
      <c r="A1631" t="s">
        <v>220</v>
      </c>
      <c r="B1631" t="s">
        <v>221</v>
      </c>
      <c r="C1631" t="s">
        <v>222</v>
      </c>
      <c r="D1631" t="s">
        <v>223</v>
      </c>
      <c r="E1631" t="s">
        <v>224</v>
      </c>
      <c r="F1631" t="s">
        <v>225</v>
      </c>
      <c r="G1631" t="s">
        <v>226</v>
      </c>
      <c r="H1631" t="s">
        <v>227</v>
      </c>
    </row>
    <row r="1632" spans="1:10" x14ac:dyDescent="0.25">
      <c r="A1632">
        <v>0</v>
      </c>
      <c r="B1632">
        <v>22</v>
      </c>
      <c r="C1632">
        <v>52</v>
      </c>
      <c r="D1632">
        <v>2.2599999999999998</v>
      </c>
      <c r="E1632">
        <v>2</v>
      </c>
      <c r="F1632">
        <v>0.26</v>
      </c>
      <c r="G1632">
        <v>0.26</v>
      </c>
    </row>
    <row r="1633" spans="5:7" x14ac:dyDescent="0.25">
      <c r="E1633">
        <v>2</v>
      </c>
      <c r="F1633">
        <v>0.26</v>
      </c>
      <c r="G1633">
        <v>0.26</v>
      </c>
    </row>
    <row r="1634" spans="5:7" x14ac:dyDescent="0.25">
      <c r="E1634">
        <v>28</v>
      </c>
      <c r="F1634">
        <v>25.74</v>
      </c>
      <c r="G1634">
        <v>25.74</v>
      </c>
    </row>
    <row r="1635" spans="5:7" x14ac:dyDescent="0.25">
      <c r="E1635">
        <v>1</v>
      </c>
      <c r="F1635">
        <v>1.26</v>
      </c>
      <c r="G1635">
        <v>1.26</v>
      </c>
    </row>
    <row r="1636" spans="5:7" x14ac:dyDescent="0.25">
      <c r="E1636">
        <v>0</v>
      </c>
      <c r="F1636">
        <v>2.2599999999999998</v>
      </c>
      <c r="G1636">
        <v>2.2599999999999998</v>
      </c>
    </row>
    <row r="1637" spans="5:7" x14ac:dyDescent="0.25">
      <c r="E1637">
        <v>0</v>
      </c>
      <c r="F1637">
        <v>2.2599999999999998</v>
      </c>
      <c r="G1637">
        <v>2.2599999999999998</v>
      </c>
    </row>
    <row r="1638" spans="5:7" x14ac:dyDescent="0.25">
      <c r="E1638">
        <v>1</v>
      </c>
      <c r="F1638">
        <v>1.26</v>
      </c>
      <c r="G1638">
        <v>1.26</v>
      </c>
    </row>
    <row r="1639" spans="5:7" x14ac:dyDescent="0.25">
      <c r="E1639">
        <v>0</v>
      </c>
      <c r="F1639">
        <v>2.2599999999999998</v>
      </c>
      <c r="G1639">
        <v>2.2599999999999998</v>
      </c>
    </row>
    <row r="1640" spans="5:7" x14ac:dyDescent="0.25">
      <c r="E1640">
        <v>2</v>
      </c>
      <c r="F1640">
        <v>0.26</v>
      </c>
      <c r="G1640">
        <v>0.26</v>
      </c>
    </row>
    <row r="1641" spans="5:7" x14ac:dyDescent="0.25">
      <c r="E1641">
        <v>1</v>
      </c>
      <c r="F1641">
        <v>1.26</v>
      </c>
      <c r="G1641">
        <v>1.26</v>
      </c>
    </row>
    <row r="1642" spans="5:7" x14ac:dyDescent="0.25">
      <c r="E1642">
        <v>1</v>
      </c>
      <c r="F1642">
        <v>1.26</v>
      </c>
      <c r="G1642">
        <v>1.26</v>
      </c>
    </row>
    <row r="1643" spans="5:7" x14ac:dyDescent="0.25">
      <c r="E1643">
        <v>1</v>
      </c>
      <c r="F1643">
        <v>1.26</v>
      </c>
      <c r="G1643">
        <v>1.26</v>
      </c>
    </row>
    <row r="1644" spans="5:7" x14ac:dyDescent="0.25">
      <c r="E1644">
        <v>2</v>
      </c>
      <c r="F1644">
        <v>0.26</v>
      </c>
      <c r="G1644">
        <v>0.26</v>
      </c>
    </row>
    <row r="1645" spans="5:7" x14ac:dyDescent="0.25">
      <c r="E1645">
        <v>0</v>
      </c>
      <c r="F1645">
        <v>2.2599999999999998</v>
      </c>
      <c r="G1645">
        <v>2.2599999999999998</v>
      </c>
    </row>
    <row r="1646" spans="5:7" x14ac:dyDescent="0.25">
      <c r="E1646">
        <v>3</v>
      </c>
      <c r="F1646">
        <v>0.74</v>
      </c>
      <c r="G1646">
        <v>0.74</v>
      </c>
    </row>
    <row r="1647" spans="5:7" x14ac:dyDescent="0.25">
      <c r="E1647">
        <v>2</v>
      </c>
      <c r="F1647">
        <v>0.26</v>
      </c>
      <c r="G1647">
        <v>0.26</v>
      </c>
    </row>
    <row r="1648" spans="5:7" x14ac:dyDescent="0.25">
      <c r="E1648">
        <v>2</v>
      </c>
      <c r="F1648">
        <v>0.26</v>
      </c>
      <c r="G1648">
        <v>0.26</v>
      </c>
    </row>
    <row r="1649" spans="1:8" x14ac:dyDescent="0.25">
      <c r="E1649">
        <v>1</v>
      </c>
      <c r="F1649">
        <v>1.26</v>
      </c>
      <c r="G1649">
        <v>1.26</v>
      </c>
    </row>
    <row r="1650" spans="1:8" x14ac:dyDescent="0.25">
      <c r="E1650">
        <v>0</v>
      </c>
      <c r="F1650">
        <v>2.2599999999999998</v>
      </c>
      <c r="G1650">
        <v>2.2599999999999998</v>
      </c>
    </row>
    <row r="1651" spans="1:8" x14ac:dyDescent="0.25">
      <c r="E1651">
        <v>0</v>
      </c>
      <c r="F1651">
        <v>2.2599999999999998</v>
      </c>
      <c r="G1651">
        <v>2.2599999999999998</v>
      </c>
    </row>
    <row r="1652" spans="1:8" x14ac:dyDescent="0.25">
      <c r="E1652">
        <v>1</v>
      </c>
      <c r="F1652">
        <v>1.26</v>
      </c>
      <c r="G1652">
        <v>1.26</v>
      </c>
    </row>
    <row r="1653" spans="1:8" x14ac:dyDescent="0.25">
      <c r="E1653">
        <v>1</v>
      </c>
      <c r="F1653">
        <v>1.26</v>
      </c>
      <c r="G1653">
        <v>1.26</v>
      </c>
    </row>
    <row r="1654" spans="1:8" x14ac:dyDescent="0.25">
      <c r="E1654">
        <v>1</v>
      </c>
      <c r="F1654">
        <v>1.26</v>
      </c>
      <c r="G1654">
        <v>1.26</v>
      </c>
      <c r="H1654">
        <v>52.96</v>
      </c>
    </row>
    <row r="1656" spans="1:8" x14ac:dyDescent="0.25">
      <c r="A1656">
        <v>23</v>
      </c>
      <c r="B1656">
        <v>56</v>
      </c>
      <c r="C1656">
        <v>165</v>
      </c>
      <c r="D1656">
        <v>4.8499999999999996</v>
      </c>
      <c r="E1656">
        <v>101</v>
      </c>
      <c r="F1656">
        <v>96.15</v>
      </c>
      <c r="G1656">
        <v>96.15</v>
      </c>
    </row>
    <row r="1657" spans="1:8" x14ac:dyDescent="0.25">
      <c r="E1657">
        <v>0</v>
      </c>
      <c r="F1657">
        <v>4.8499999999999996</v>
      </c>
      <c r="G1657">
        <v>4.8499999999999996</v>
      </c>
    </row>
    <row r="1658" spans="1:8" x14ac:dyDescent="0.25">
      <c r="E1658">
        <v>0</v>
      </c>
      <c r="F1658">
        <v>4.8499999999999996</v>
      </c>
      <c r="G1658">
        <v>4.8499999999999996</v>
      </c>
    </row>
    <row r="1659" spans="1:8" x14ac:dyDescent="0.25">
      <c r="E1659">
        <v>0</v>
      </c>
      <c r="F1659">
        <v>4.8499999999999996</v>
      </c>
      <c r="G1659">
        <v>4.8499999999999996</v>
      </c>
    </row>
    <row r="1660" spans="1:8" x14ac:dyDescent="0.25">
      <c r="E1660">
        <v>3</v>
      </c>
      <c r="F1660">
        <v>1.85</v>
      </c>
      <c r="G1660">
        <v>1.85</v>
      </c>
    </row>
    <row r="1661" spans="1:8" x14ac:dyDescent="0.25">
      <c r="E1661">
        <v>0</v>
      </c>
      <c r="F1661">
        <v>4.8499999999999996</v>
      </c>
      <c r="G1661">
        <v>4.8499999999999996</v>
      </c>
    </row>
    <row r="1662" spans="1:8" x14ac:dyDescent="0.25">
      <c r="E1662">
        <v>1</v>
      </c>
      <c r="F1662">
        <v>3.85</v>
      </c>
      <c r="G1662">
        <v>3.85</v>
      </c>
    </row>
    <row r="1663" spans="1:8" x14ac:dyDescent="0.25">
      <c r="E1663">
        <v>2</v>
      </c>
      <c r="F1663">
        <v>2.85</v>
      </c>
      <c r="G1663">
        <v>2.85</v>
      </c>
    </row>
    <row r="1664" spans="1:8" x14ac:dyDescent="0.25">
      <c r="E1664">
        <v>2</v>
      </c>
      <c r="F1664">
        <v>2.85</v>
      </c>
      <c r="G1664">
        <v>2.85</v>
      </c>
    </row>
    <row r="1665" spans="5:7" x14ac:dyDescent="0.25">
      <c r="E1665">
        <v>11</v>
      </c>
      <c r="F1665">
        <v>6.15</v>
      </c>
      <c r="G1665">
        <v>6.15</v>
      </c>
    </row>
    <row r="1666" spans="5:7" x14ac:dyDescent="0.25">
      <c r="E1666">
        <v>3</v>
      </c>
      <c r="F1666">
        <v>1.85</v>
      </c>
      <c r="G1666">
        <v>1.85</v>
      </c>
    </row>
    <row r="1667" spans="5:7" x14ac:dyDescent="0.25">
      <c r="E1667">
        <v>0</v>
      </c>
      <c r="F1667">
        <v>4.8499999999999996</v>
      </c>
      <c r="G1667">
        <v>4.8499999999999996</v>
      </c>
    </row>
    <row r="1668" spans="5:7" x14ac:dyDescent="0.25">
      <c r="E1668">
        <v>1</v>
      </c>
      <c r="F1668">
        <v>3.85</v>
      </c>
      <c r="G1668">
        <v>3.85</v>
      </c>
    </row>
    <row r="1669" spans="5:7" x14ac:dyDescent="0.25">
      <c r="E1669">
        <v>1</v>
      </c>
      <c r="F1669">
        <v>3.85</v>
      </c>
      <c r="G1669">
        <v>3.85</v>
      </c>
    </row>
    <row r="1670" spans="5:7" x14ac:dyDescent="0.25">
      <c r="E1670">
        <v>2</v>
      </c>
      <c r="F1670">
        <v>2.85</v>
      </c>
      <c r="G1670">
        <v>2.85</v>
      </c>
    </row>
    <row r="1671" spans="5:7" x14ac:dyDescent="0.25">
      <c r="E1671">
        <v>3</v>
      </c>
      <c r="F1671">
        <v>1.85</v>
      </c>
      <c r="G1671">
        <v>1.85</v>
      </c>
    </row>
    <row r="1672" spans="5:7" x14ac:dyDescent="0.25">
      <c r="E1672">
        <v>1</v>
      </c>
      <c r="F1672">
        <v>3.85</v>
      </c>
      <c r="G1672">
        <v>3.85</v>
      </c>
    </row>
    <row r="1673" spans="5:7" x14ac:dyDescent="0.25">
      <c r="E1673">
        <v>2</v>
      </c>
      <c r="F1673">
        <v>2.85</v>
      </c>
      <c r="G1673">
        <v>2.85</v>
      </c>
    </row>
    <row r="1674" spans="5:7" x14ac:dyDescent="0.25">
      <c r="E1674">
        <v>1</v>
      </c>
      <c r="F1674">
        <v>3.85</v>
      </c>
      <c r="G1674">
        <v>3.85</v>
      </c>
    </row>
    <row r="1675" spans="5:7" x14ac:dyDescent="0.25">
      <c r="E1675">
        <v>1</v>
      </c>
      <c r="F1675">
        <v>3.85</v>
      </c>
      <c r="G1675">
        <v>3.85</v>
      </c>
    </row>
    <row r="1676" spans="5:7" x14ac:dyDescent="0.25">
      <c r="E1676">
        <v>6</v>
      </c>
      <c r="F1676">
        <v>1.1499999999999999</v>
      </c>
      <c r="G1676">
        <v>1.1499999999999999</v>
      </c>
    </row>
    <row r="1677" spans="5:7" x14ac:dyDescent="0.25">
      <c r="E1677">
        <v>2</v>
      </c>
      <c r="F1677">
        <v>2.85</v>
      </c>
      <c r="G1677">
        <v>2.85</v>
      </c>
    </row>
    <row r="1678" spans="5:7" x14ac:dyDescent="0.25">
      <c r="E1678">
        <v>0</v>
      </c>
      <c r="F1678">
        <v>4.8499999999999996</v>
      </c>
      <c r="G1678">
        <v>4.8499999999999996</v>
      </c>
    </row>
    <row r="1679" spans="5:7" x14ac:dyDescent="0.25">
      <c r="E1679">
        <v>1</v>
      </c>
      <c r="F1679">
        <v>3.85</v>
      </c>
      <c r="G1679">
        <v>3.85</v>
      </c>
    </row>
    <row r="1680" spans="5:7" x14ac:dyDescent="0.25">
      <c r="E1680">
        <v>1</v>
      </c>
      <c r="F1680">
        <v>3.85</v>
      </c>
      <c r="G1680">
        <v>3.85</v>
      </c>
    </row>
    <row r="1681" spans="1:8" x14ac:dyDescent="0.25">
      <c r="E1681">
        <v>12</v>
      </c>
      <c r="F1681">
        <v>7.15</v>
      </c>
      <c r="G1681">
        <v>7.15</v>
      </c>
    </row>
    <row r="1682" spans="1:8" x14ac:dyDescent="0.25">
      <c r="E1682">
        <v>0</v>
      </c>
      <c r="F1682">
        <v>4.8499999999999996</v>
      </c>
      <c r="G1682">
        <v>4.8499999999999996</v>
      </c>
    </row>
    <row r="1683" spans="1:8" x14ac:dyDescent="0.25">
      <c r="E1683">
        <v>0</v>
      </c>
      <c r="F1683">
        <v>4.8499999999999996</v>
      </c>
      <c r="G1683">
        <v>4.8499999999999996</v>
      </c>
    </row>
    <row r="1684" spans="1:8" x14ac:dyDescent="0.25">
      <c r="E1684">
        <v>1</v>
      </c>
      <c r="F1684">
        <v>3.85</v>
      </c>
      <c r="G1684">
        <v>3.85</v>
      </c>
    </row>
    <row r="1685" spans="1:8" x14ac:dyDescent="0.25">
      <c r="E1685">
        <v>2</v>
      </c>
      <c r="F1685">
        <v>2.85</v>
      </c>
      <c r="G1685">
        <v>2.85</v>
      </c>
    </row>
    <row r="1686" spans="1:8" x14ac:dyDescent="0.25">
      <c r="E1686">
        <v>0</v>
      </c>
      <c r="F1686">
        <v>4.8499999999999996</v>
      </c>
      <c r="G1686">
        <v>4.8499999999999996</v>
      </c>
    </row>
    <row r="1687" spans="1:8" x14ac:dyDescent="0.25">
      <c r="E1687">
        <v>2</v>
      </c>
      <c r="F1687">
        <v>2.85</v>
      </c>
      <c r="G1687">
        <v>2.85</v>
      </c>
    </row>
    <row r="1688" spans="1:8" x14ac:dyDescent="0.25">
      <c r="E1688">
        <v>3</v>
      </c>
      <c r="F1688">
        <v>1.85</v>
      </c>
      <c r="G1688">
        <v>1.85</v>
      </c>
    </row>
    <row r="1689" spans="1:8" x14ac:dyDescent="0.25">
      <c r="E1689">
        <v>0</v>
      </c>
      <c r="F1689">
        <v>4.8499999999999996</v>
      </c>
      <c r="G1689">
        <v>4.8499999999999996</v>
      </c>
      <c r="H1689">
        <v>221.18</v>
      </c>
    </row>
    <row r="1691" spans="1:8" x14ac:dyDescent="0.25">
      <c r="A1691">
        <v>57</v>
      </c>
      <c r="B1691">
        <v>63</v>
      </c>
      <c r="C1691">
        <v>1</v>
      </c>
      <c r="D1691">
        <v>0.14000000000000001</v>
      </c>
      <c r="E1691">
        <v>1</v>
      </c>
      <c r="F1691">
        <v>0.86</v>
      </c>
      <c r="G1691">
        <v>0.86</v>
      </c>
    </row>
    <row r="1692" spans="1:8" x14ac:dyDescent="0.25">
      <c r="E1692">
        <v>0</v>
      </c>
      <c r="F1692">
        <v>0.14000000000000001</v>
      </c>
      <c r="G1692">
        <v>0.14000000000000001</v>
      </c>
    </row>
    <row r="1693" spans="1:8" x14ac:dyDescent="0.25">
      <c r="E1693">
        <v>0</v>
      </c>
      <c r="F1693">
        <v>0.14000000000000001</v>
      </c>
      <c r="G1693">
        <v>0.14000000000000001</v>
      </c>
    </row>
    <row r="1694" spans="1:8" x14ac:dyDescent="0.25">
      <c r="E1694">
        <v>0</v>
      </c>
      <c r="F1694">
        <v>0.14000000000000001</v>
      </c>
      <c r="G1694">
        <v>0.14000000000000001</v>
      </c>
    </row>
    <row r="1695" spans="1:8" x14ac:dyDescent="0.25">
      <c r="E1695">
        <v>0</v>
      </c>
      <c r="F1695">
        <v>0.14000000000000001</v>
      </c>
      <c r="G1695">
        <v>0.14000000000000001</v>
      </c>
    </row>
    <row r="1696" spans="1:8" x14ac:dyDescent="0.25">
      <c r="E1696">
        <v>0</v>
      </c>
      <c r="F1696">
        <v>0.14000000000000001</v>
      </c>
      <c r="G1696">
        <v>0.14000000000000001</v>
      </c>
    </row>
    <row r="1697" spans="1:8" x14ac:dyDescent="0.25">
      <c r="E1697">
        <v>0</v>
      </c>
      <c r="F1697">
        <v>0.14000000000000001</v>
      </c>
      <c r="G1697">
        <v>0.14000000000000001</v>
      </c>
      <c r="H1697">
        <v>1.71</v>
      </c>
    </row>
    <row r="1699" spans="1:8" x14ac:dyDescent="0.25">
      <c r="A1699">
        <v>64</v>
      </c>
      <c r="B1699">
        <v>65</v>
      </c>
      <c r="C1699">
        <v>70</v>
      </c>
      <c r="D1699">
        <v>35</v>
      </c>
      <c r="E1699">
        <v>37</v>
      </c>
      <c r="F1699">
        <v>2</v>
      </c>
      <c r="G1699">
        <v>2</v>
      </c>
    </row>
    <row r="1700" spans="1:8" x14ac:dyDescent="0.25">
      <c r="E1700">
        <v>33</v>
      </c>
      <c r="F1700">
        <v>2</v>
      </c>
      <c r="G1700">
        <v>2</v>
      </c>
      <c r="H1700">
        <v>4</v>
      </c>
    </row>
    <row r="1702" spans="1:8" x14ac:dyDescent="0.25">
      <c r="A1702">
        <v>66</v>
      </c>
      <c r="B1702">
        <v>74</v>
      </c>
      <c r="C1702">
        <v>78</v>
      </c>
      <c r="D1702">
        <v>8.67</v>
      </c>
      <c r="E1702">
        <v>3</v>
      </c>
      <c r="F1702">
        <v>5.67</v>
      </c>
      <c r="G1702">
        <v>5.67</v>
      </c>
    </row>
    <row r="1703" spans="1:8" x14ac:dyDescent="0.25">
      <c r="E1703">
        <v>3</v>
      </c>
      <c r="F1703">
        <v>5.67</v>
      </c>
      <c r="G1703">
        <v>5.67</v>
      </c>
    </row>
    <row r="1704" spans="1:8" x14ac:dyDescent="0.25">
      <c r="E1704">
        <v>3</v>
      </c>
      <c r="F1704">
        <v>5.67</v>
      </c>
      <c r="G1704">
        <v>5.67</v>
      </c>
    </row>
    <row r="1705" spans="1:8" x14ac:dyDescent="0.25">
      <c r="E1705">
        <v>2</v>
      </c>
      <c r="F1705">
        <v>6.67</v>
      </c>
      <c r="G1705">
        <v>6.67</v>
      </c>
    </row>
    <row r="1706" spans="1:8" x14ac:dyDescent="0.25">
      <c r="E1706">
        <v>31</v>
      </c>
      <c r="F1706">
        <v>22.33</v>
      </c>
      <c r="G1706">
        <v>22.33</v>
      </c>
    </row>
    <row r="1707" spans="1:8" x14ac:dyDescent="0.25">
      <c r="E1707">
        <v>27</v>
      </c>
      <c r="F1707">
        <v>18.329999999999998</v>
      </c>
      <c r="G1707">
        <v>18.329999999999998</v>
      </c>
    </row>
    <row r="1708" spans="1:8" x14ac:dyDescent="0.25">
      <c r="E1708">
        <v>3</v>
      </c>
      <c r="F1708">
        <v>5.67</v>
      </c>
      <c r="G1708">
        <v>5.67</v>
      </c>
    </row>
    <row r="1709" spans="1:8" x14ac:dyDescent="0.25">
      <c r="E1709">
        <v>3</v>
      </c>
      <c r="F1709">
        <v>5.67</v>
      </c>
      <c r="G1709">
        <v>5.67</v>
      </c>
    </row>
    <row r="1710" spans="1:8" x14ac:dyDescent="0.25">
      <c r="E1710">
        <v>3</v>
      </c>
      <c r="F1710">
        <v>5.67</v>
      </c>
      <c r="G1710">
        <v>5.67</v>
      </c>
      <c r="H1710">
        <v>81.33</v>
      </c>
    </row>
    <row r="1712" spans="1:8" x14ac:dyDescent="0.25">
      <c r="A1712">
        <v>75</v>
      </c>
      <c r="B1712">
        <v>76</v>
      </c>
      <c r="C1712">
        <v>7</v>
      </c>
      <c r="D1712">
        <v>3.5</v>
      </c>
      <c r="E1712">
        <v>4</v>
      </c>
      <c r="F1712">
        <v>0.5</v>
      </c>
      <c r="G1712">
        <v>0.5</v>
      </c>
    </row>
    <row r="1713" spans="1:8" x14ac:dyDescent="0.25">
      <c r="E1713">
        <v>3</v>
      </c>
      <c r="F1713">
        <v>0.5</v>
      </c>
      <c r="G1713">
        <v>0.5</v>
      </c>
      <c r="H1713">
        <v>1</v>
      </c>
    </row>
    <row r="1715" spans="1:8" x14ac:dyDescent="0.25">
      <c r="A1715">
        <v>77</v>
      </c>
      <c r="B1715">
        <v>81</v>
      </c>
      <c r="C1715">
        <v>105</v>
      </c>
      <c r="D1715">
        <v>21</v>
      </c>
      <c r="E1715">
        <v>53</v>
      </c>
      <c r="F1715">
        <v>32</v>
      </c>
      <c r="G1715">
        <v>32</v>
      </c>
    </row>
    <row r="1716" spans="1:8" x14ac:dyDescent="0.25">
      <c r="E1716">
        <v>30</v>
      </c>
      <c r="F1716">
        <v>9</v>
      </c>
      <c r="G1716">
        <v>9</v>
      </c>
    </row>
    <row r="1717" spans="1:8" x14ac:dyDescent="0.25">
      <c r="E1717">
        <v>1</v>
      </c>
      <c r="F1717">
        <v>20</v>
      </c>
      <c r="G1717">
        <v>20</v>
      </c>
    </row>
    <row r="1718" spans="1:8" x14ac:dyDescent="0.25">
      <c r="E1718">
        <v>12</v>
      </c>
      <c r="F1718">
        <v>9</v>
      </c>
      <c r="G1718">
        <v>9</v>
      </c>
    </row>
    <row r="1719" spans="1:8" x14ac:dyDescent="0.25">
      <c r="E1719">
        <v>9</v>
      </c>
      <c r="F1719">
        <v>12</v>
      </c>
      <c r="G1719">
        <v>12</v>
      </c>
      <c r="H1719">
        <v>82</v>
      </c>
    </row>
    <row r="1721" spans="1:8" x14ac:dyDescent="0.25">
      <c r="A1721">
        <v>82</v>
      </c>
      <c r="B1721">
        <v>120</v>
      </c>
      <c r="C1721">
        <v>379</v>
      </c>
      <c r="D1721">
        <v>9.7200000000000006</v>
      </c>
      <c r="E1721">
        <v>24</v>
      </c>
      <c r="F1721">
        <v>14.28</v>
      </c>
      <c r="G1721">
        <v>14.28</v>
      </c>
    </row>
    <row r="1722" spans="1:8" x14ac:dyDescent="0.25">
      <c r="E1722">
        <v>0</v>
      </c>
      <c r="F1722">
        <v>9.7200000000000006</v>
      </c>
      <c r="G1722">
        <v>9.7200000000000006</v>
      </c>
    </row>
    <row r="1723" spans="1:8" x14ac:dyDescent="0.25">
      <c r="E1723">
        <v>24</v>
      </c>
      <c r="F1723">
        <v>14.28</v>
      </c>
      <c r="G1723">
        <v>14.28</v>
      </c>
    </row>
    <row r="1724" spans="1:8" x14ac:dyDescent="0.25">
      <c r="E1724">
        <v>3</v>
      </c>
      <c r="F1724">
        <v>6.72</v>
      </c>
      <c r="G1724">
        <v>6.72</v>
      </c>
    </row>
    <row r="1725" spans="1:8" x14ac:dyDescent="0.25">
      <c r="E1725">
        <v>1</v>
      </c>
      <c r="F1725">
        <v>8.7200000000000006</v>
      </c>
      <c r="G1725">
        <v>8.7200000000000006</v>
      </c>
    </row>
    <row r="1726" spans="1:8" x14ac:dyDescent="0.25">
      <c r="E1726">
        <v>2</v>
      </c>
      <c r="F1726">
        <v>7.72</v>
      </c>
      <c r="G1726">
        <v>7.72</v>
      </c>
    </row>
    <row r="1727" spans="1:8" x14ac:dyDescent="0.25">
      <c r="E1727">
        <v>18</v>
      </c>
      <c r="F1727">
        <v>8.2799999999999994</v>
      </c>
      <c r="G1727">
        <v>8.2799999999999994</v>
      </c>
    </row>
    <row r="1728" spans="1:8" x14ac:dyDescent="0.25">
      <c r="E1728">
        <v>2</v>
      </c>
      <c r="F1728">
        <v>7.72</v>
      </c>
      <c r="G1728">
        <v>7.72</v>
      </c>
    </row>
    <row r="1729" spans="5:7" x14ac:dyDescent="0.25">
      <c r="E1729">
        <v>1</v>
      </c>
      <c r="F1729">
        <v>8.7200000000000006</v>
      </c>
      <c r="G1729">
        <v>8.7200000000000006</v>
      </c>
    </row>
    <row r="1730" spans="5:7" x14ac:dyDescent="0.25">
      <c r="E1730">
        <v>0</v>
      </c>
      <c r="F1730">
        <v>9.7200000000000006</v>
      </c>
      <c r="G1730">
        <v>9.7200000000000006</v>
      </c>
    </row>
    <row r="1731" spans="5:7" x14ac:dyDescent="0.25">
      <c r="E1731">
        <v>2</v>
      </c>
      <c r="F1731">
        <v>7.72</v>
      </c>
      <c r="G1731">
        <v>7.72</v>
      </c>
    </row>
    <row r="1732" spans="5:7" x14ac:dyDescent="0.25">
      <c r="E1732">
        <v>4</v>
      </c>
      <c r="F1732">
        <v>5.72</v>
      </c>
      <c r="G1732">
        <v>5.72</v>
      </c>
    </row>
    <row r="1733" spans="5:7" x14ac:dyDescent="0.25">
      <c r="E1733">
        <v>4</v>
      </c>
      <c r="F1733">
        <v>5.72</v>
      </c>
      <c r="G1733">
        <v>5.72</v>
      </c>
    </row>
    <row r="1734" spans="5:7" x14ac:dyDescent="0.25">
      <c r="E1734">
        <v>48</v>
      </c>
      <c r="F1734">
        <v>38.28</v>
      </c>
      <c r="G1734">
        <v>38.28</v>
      </c>
    </row>
    <row r="1735" spans="5:7" x14ac:dyDescent="0.25">
      <c r="E1735">
        <v>50</v>
      </c>
      <c r="F1735">
        <v>40.28</v>
      </c>
      <c r="G1735">
        <v>40.28</v>
      </c>
    </row>
    <row r="1736" spans="5:7" x14ac:dyDescent="0.25">
      <c r="E1736">
        <v>3</v>
      </c>
      <c r="F1736">
        <v>6.72</v>
      </c>
      <c r="G1736">
        <v>6.72</v>
      </c>
    </row>
    <row r="1737" spans="5:7" x14ac:dyDescent="0.25">
      <c r="E1737">
        <v>12</v>
      </c>
      <c r="F1737">
        <v>2.2799999999999998</v>
      </c>
      <c r="G1737">
        <v>2.2799999999999998</v>
      </c>
    </row>
    <row r="1738" spans="5:7" x14ac:dyDescent="0.25">
      <c r="E1738">
        <v>1</v>
      </c>
      <c r="F1738">
        <v>8.7200000000000006</v>
      </c>
      <c r="G1738">
        <v>8.7200000000000006</v>
      </c>
    </row>
    <row r="1739" spans="5:7" x14ac:dyDescent="0.25">
      <c r="E1739">
        <v>5</v>
      </c>
      <c r="F1739">
        <v>4.72</v>
      </c>
      <c r="G1739">
        <v>4.72</v>
      </c>
    </row>
    <row r="1740" spans="5:7" x14ac:dyDescent="0.25">
      <c r="E1740">
        <v>1</v>
      </c>
      <c r="F1740">
        <v>8.7200000000000006</v>
      </c>
      <c r="G1740">
        <v>8.7200000000000006</v>
      </c>
    </row>
    <row r="1741" spans="5:7" x14ac:dyDescent="0.25">
      <c r="E1741">
        <v>16</v>
      </c>
      <c r="F1741">
        <v>6.28</v>
      </c>
      <c r="G1741">
        <v>6.28</v>
      </c>
    </row>
    <row r="1742" spans="5:7" x14ac:dyDescent="0.25">
      <c r="E1742">
        <v>14</v>
      </c>
      <c r="F1742">
        <v>4.28</v>
      </c>
      <c r="G1742">
        <v>4.28</v>
      </c>
    </row>
    <row r="1743" spans="5:7" x14ac:dyDescent="0.25">
      <c r="E1743">
        <v>16</v>
      </c>
      <c r="F1743">
        <v>6.28</v>
      </c>
      <c r="G1743">
        <v>6.28</v>
      </c>
    </row>
    <row r="1744" spans="5:7" x14ac:dyDescent="0.25">
      <c r="E1744">
        <v>7</v>
      </c>
      <c r="F1744">
        <v>2.72</v>
      </c>
      <c r="G1744">
        <v>2.72</v>
      </c>
    </row>
    <row r="1745" spans="5:8" x14ac:dyDescent="0.25">
      <c r="E1745">
        <v>1</v>
      </c>
      <c r="F1745">
        <v>8.7200000000000006</v>
      </c>
      <c r="G1745">
        <v>8.7200000000000006</v>
      </c>
    </row>
    <row r="1746" spans="5:8" x14ac:dyDescent="0.25">
      <c r="E1746">
        <v>8</v>
      </c>
      <c r="F1746">
        <v>1.72</v>
      </c>
      <c r="G1746">
        <v>1.72</v>
      </c>
    </row>
    <row r="1747" spans="5:8" x14ac:dyDescent="0.25">
      <c r="E1747">
        <v>5</v>
      </c>
      <c r="F1747">
        <v>4.72</v>
      </c>
      <c r="G1747">
        <v>4.72</v>
      </c>
    </row>
    <row r="1748" spans="5:8" x14ac:dyDescent="0.25">
      <c r="E1748">
        <v>17</v>
      </c>
      <c r="F1748">
        <v>7.28</v>
      </c>
      <c r="G1748">
        <v>7.28</v>
      </c>
    </row>
    <row r="1749" spans="5:8" x14ac:dyDescent="0.25">
      <c r="E1749">
        <v>3</v>
      </c>
      <c r="F1749">
        <v>6.72</v>
      </c>
      <c r="G1749">
        <v>6.72</v>
      </c>
    </row>
    <row r="1750" spans="5:8" x14ac:dyDescent="0.25">
      <c r="E1750">
        <v>2</v>
      </c>
      <c r="F1750">
        <v>7.72</v>
      </c>
      <c r="G1750">
        <v>7.72</v>
      </c>
    </row>
    <row r="1751" spans="5:8" x14ac:dyDescent="0.25">
      <c r="E1751">
        <v>2</v>
      </c>
      <c r="F1751">
        <v>7.72</v>
      </c>
      <c r="G1751">
        <v>7.72</v>
      </c>
    </row>
    <row r="1752" spans="5:8" x14ac:dyDescent="0.25">
      <c r="E1752">
        <v>2</v>
      </c>
      <c r="F1752">
        <v>7.72</v>
      </c>
      <c r="G1752">
        <v>7.72</v>
      </c>
    </row>
    <row r="1753" spans="5:8" x14ac:dyDescent="0.25">
      <c r="E1753">
        <v>21</v>
      </c>
      <c r="F1753">
        <v>11.28</v>
      </c>
      <c r="G1753">
        <v>11.28</v>
      </c>
    </row>
    <row r="1754" spans="5:8" x14ac:dyDescent="0.25">
      <c r="E1754">
        <v>1</v>
      </c>
      <c r="F1754">
        <v>8.7200000000000006</v>
      </c>
      <c r="G1754">
        <v>8.7200000000000006</v>
      </c>
    </row>
    <row r="1755" spans="5:8" x14ac:dyDescent="0.25">
      <c r="E1755">
        <v>8</v>
      </c>
      <c r="F1755">
        <v>1.72</v>
      </c>
      <c r="G1755">
        <v>1.72</v>
      </c>
    </row>
    <row r="1756" spans="5:8" x14ac:dyDescent="0.25">
      <c r="E1756">
        <v>1</v>
      </c>
      <c r="F1756">
        <v>8.7200000000000006</v>
      </c>
      <c r="G1756">
        <v>8.7200000000000006</v>
      </c>
    </row>
    <row r="1757" spans="5:8" x14ac:dyDescent="0.25">
      <c r="E1757">
        <v>18</v>
      </c>
      <c r="F1757">
        <v>8.2799999999999994</v>
      </c>
      <c r="G1757">
        <v>8.2799999999999994</v>
      </c>
    </row>
    <row r="1758" spans="5:8" x14ac:dyDescent="0.25">
      <c r="E1758">
        <v>16</v>
      </c>
      <c r="F1758">
        <v>6.28</v>
      </c>
      <c r="G1758">
        <v>6.28</v>
      </c>
    </row>
    <row r="1759" spans="5:8" x14ac:dyDescent="0.25">
      <c r="E1759">
        <v>16</v>
      </c>
      <c r="F1759">
        <v>6.28</v>
      </c>
      <c r="G1759">
        <v>6.28</v>
      </c>
      <c r="H1759">
        <v>347.9</v>
      </c>
    </row>
    <row r="1761" spans="1:8" x14ac:dyDescent="0.25">
      <c r="A1761">
        <v>121</v>
      </c>
      <c r="B1761">
        <v>130</v>
      </c>
      <c r="C1761">
        <v>98</v>
      </c>
      <c r="D1761">
        <v>9.8000000000000007</v>
      </c>
      <c r="E1761">
        <v>15</v>
      </c>
      <c r="F1761">
        <v>5.2</v>
      </c>
      <c r="G1761">
        <v>5.2</v>
      </c>
    </row>
    <row r="1762" spans="1:8" x14ac:dyDescent="0.25">
      <c r="E1762">
        <v>7</v>
      </c>
      <c r="F1762">
        <v>2.8</v>
      </c>
      <c r="G1762">
        <v>2.8</v>
      </c>
    </row>
    <row r="1763" spans="1:8" x14ac:dyDescent="0.25">
      <c r="E1763">
        <v>2</v>
      </c>
      <c r="F1763">
        <v>7.8</v>
      </c>
      <c r="G1763">
        <v>7.8</v>
      </c>
    </row>
    <row r="1764" spans="1:8" x14ac:dyDescent="0.25">
      <c r="E1764">
        <v>17</v>
      </c>
      <c r="F1764">
        <v>7.2</v>
      </c>
      <c r="G1764">
        <v>7.2</v>
      </c>
    </row>
    <row r="1765" spans="1:8" x14ac:dyDescent="0.25">
      <c r="E1765">
        <v>21</v>
      </c>
      <c r="F1765">
        <v>11.2</v>
      </c>
      <c r="G1765">
        <v>11.2</v>
      </c>
    </row>
    <row r="1766" spans="1:8" x14ac:dyDescent="0.25">
      <c r="E1766">
        <v>23</v>
      </c>
      <c r="F1766">
        <v>13.2</v>
      </c>
      <c r="G1766">
        <v>13.2</v>
      </c>
    </row>
    <row r="1767" spans="1:8" x14ac:dyDescent="0.25">
      <c r="E1767">
        <v>8</v>
      </c>
      <c r="F1767">
        <v>1.8</v>
      </c>
      <c r="G1767">
        <v>1.8</v>
      </c>
    </row>
    <row r="1768" spans="1:8" x14ac:dyDescent="0.25">
      <c r="E1768">
        <v>2</v>
      </c>
      <c r="F1768">
        <v>7.8</v>
      </c>
      <c r="G1768">
        <v>7.8</v>
      </c>
    </row>
    <row r="1769" spans="1:8" x14ac:dyDescent="0.25">
      <c r="E1769">
        <v>2</v>
      </c>
      <c r="F1769">
        <v>7.8</v>
      </c>
      <c r="G1769">
        <v>7.8</v>
      </c>
    </row>
    <row r="1770" spans="1:8" x14ac:dyDescent="0.25">
      <c r="E1770">
        <v>1</v>
      </c>
      <c r="F1770">
        <v>8.8000000000000007</v>
      </c>
      <c r="G1770">
        <v>8.8000000000000007</v>
      </c>
      <c r="H1770">
        <v>73.599999999999994</v>
      </c>
    </row>
    <row r="1772" spans="1:8" x14ac:dyDescent="0.25">
      <c r="A1772">
        <v>131</v>
      </c>
      <c r="B1772">
        <v>132</v>
      </c>
      <c r="C1772">
        <v>11</v>
      </c>
      <c r="D1772">
        <v>5.5</v>
      </c>
      <c r="E1772">
        <v>9</v>
      </c>
      <c r="F1772">
        <v>3.5</v>
      </c>
      <c r="G1772">
        <v>3.5</v>
      </c>
    </row>
    <row r="1773" spans="1:8" x14ac:dyDescent="0.25">
      <c r="E1773">
        <v>2</v>
      </c>
      <c r="F1773">
        <v>3.5</v>
      </c>
      <c r="G1773">
        <v>3.5</v>
      </c>
      <c r="H1773">
        <v>7</v>
      </c>
    </row>
    <row r="1775" spans="1:8" x14ac:dyDescent="0.25">
      <c r="D1775">
        <v>872.67804184555996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22" workbookViewId="0">
      <selection activeCell="S5" sqref="S5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234</v>
      </c>
    </row>
    <row r="2" spans="1:4" x14ac:dyDescent="0.25">
      <c r="A2" s="4" t="s">
        <v>216</v>
      </c>
      <c r="B2" s="4" t="s">
        <v>217</v>
      </c>
      <c r="C2" s="4"/>
      <c r="D2" s="4"/>
    </row>
    <row r="3" spans="1:4" x14ac:dyDescent="0.25">
      <c r="A3" s="4" t="s">
        <v>218</v>
      </c>
      <c r="B3" s="4" t="s">
        <v>219</v>
      </c>
      <c r="C3" s="4"/>
      <c r="D3" s="4"/>
    </row>
    <row r="4" spans="1:4" x14ac:dyDescent="0.25">
      <c r="A4" t="s">
        <v>202</v>
      </c>
      <c r="B4" t="s">
        <v>235</v>
      </c>
      <c r="C4" t="s">
        <v>236</v>
      </c>
      <c r="D4" t="s">
        <v>237</v>
      </c>
    </row>
    <row r="5" spans="1:4" x14ac:dyDescent="0.25">
      <c r="A5" t="s">
        <v>238</v>
      </c>
      <c r="B5">
        <v>93.087190000000007</v>
      </c>
      <c r="C5">
        <v>5</v>
      </c>
      <c r="D5">
        <v>1.0351967E-3</v>
      </c>
    </row>
    <row r="6" spans="1:4" x14ac:dyDescent="0.25">
      <c r="A6" t="s">
        <v>239</v>
      </c>
      <c r="B6">
        <v>115.38859600000001</v>
      </c>
      <c r="C6">
        <v>12</v>
      </c>
      <c r="D6">
        <v>3.1055901000000001E-3</v>
      </c>
    </row>
    <row r="7" spans="1:4" x14ac:dyDescent="0.25">
      <c r="A7" t="s">
        <v>240</v>
      </c>
      <c r="B7">
        <v>81.669585999999995</v>
      </c>
      <c r="C7">
        <v>0</v>
      </c>
      <c r="D7">
        <v>0</v>
      </c>
    </row>
    <row r="8" spans="1:4" x14ac:dyDescent="0.25">
      <c r="A8" t="s">
        <v>241</v>
      </c>
      <c r="B8">
        <v>115.42346000000001</v>
      </c>
      <c r="C8">
        <v>0</v>
      </c>
      <c r="D8">
        <v>0</v>
      </c>
    </row>
    <row r="9" spans="1:4" x14ac:dyDescent="0.25">
      <c r="A9" t="s">
        <v>242</v>
      </c>
      <c r="B9">
        <v>128.67447999999999</v>
      </c>
      <c r="C9">
        <v>37</v>
      </c>
      <c r="D9">
        <v>3.8302276000000003E-2</v>
      </c>
    </row>
    <row r="10" spans="1:4" x14ac:dyDescent="0.25">
      <c r="A10" t="s">
        <v>243</v>
      </c>
      <c r="B10">
        <v>105.90298</v>
      </c>
      <c r="C10">
        <v>4</v>
      </c>
      <c r="D10">
        <v>4.1407869999999999E-3</v>
      </c>
    </row>
    <row r="11" spans="1:4" x14ac:dyDescent="0.25">
      <c r="A11" t="s">
        <v>244</v>
      </c>
      <c r="B11">
        <v>85.876620000000003</v>
      </c>
      <c r="C11">
        <v>30</v>
      </c>
      <c r="D11">
        <v>3.2091096E-2</v>
      </c>
    </row>
    <row r="12" spans="1:4" x14ac:dyDescent="0.25">
      <c r="A12" t="s">
        <v>245</v>
      </c>
      <c r="B12">
        <v>101.3308</v>
      </c>
      <c r="C12">
        <v>29</v>
      </c>
      <c r="D12">
        <v>1.24223605E-2</v>
      </c>
    </row>
    <row r="13" spans="1:4" x14ac:dyDescent="0.25">
      <c r="A13" t="s">
        <v>246</v>
      </c>
      <c r="B13">
        <v>78.751980000000003</v>
      </c>
      <c r="C13">
        <v>2</v>
      </c>
      <c r="D13">
        <v>5.1759835000000001E-3</v>
      </c>
    </row>
    <row r="16" spans="1:4" x14ac:dyDescent="0.25">
      <c r="A16" s="4" t="s">
        <v>216</v>
      </c>
      <c r="B16" s="4" t="s">
        <v>217</v>
      </c>
      <c r="C16" s="4"/>
      <c r="D16" s="4"/>
    </row>
    <row r="17" spans="1:4" x14ac:dyDescent="0.25">
      <c r="A17" s="4" t="s">
        <v>228</v>
      </c>
      <c r="B17" s="4" t="s">
        <v>219</v>
      </c>
      <c r="C17" s="4"/>
      <c r="D17" s="4"/>
    </row>
    <row r="18" spans="1:4" x14ac:dyDescent="0.25">
      <c r="A18" t="s">
        <v>202</v>
      </c>
      <c r="B18" t="s">
        <v>235</v>
      </c>
      <c r="C18" t="s">
        <v>236</v>
      </c>
      <c r="D18" t="s">
        <v>237</v>
      </c>
    </row>
    <row r="19" spans="1:4" x14ac:dyDescent="0.25">
      <c r="A19" t="s">
        <v>238</v>
      </c>
      <c r="B19">
        <v>65.133514000000005</v>
      </c>
      <c r="C19">
        <v>1</v>
      </c>
      <c r="D19">
        <v>4.1407869999999999E-3</v>
      </c>
    </row>
    <row r="20" spans="1:4" x14ac:dyDescent="0.25">
      <c r="A20" t="s">
        <v>239</v>
      </c>
      <c r="B20">
        <v>93.087190000000007</v>
      </c>
      <c r="C20">
        <v>5</v>
      </c>
      <c r="D20">
        <v>2.0703933999999999E-3</v>
      </c>
    </row>
    <row r="21" spans="1:4" x14ac:dyDescent="0.25">
      <c r="A21" t="s">
        <v>240</v>
      </c>
      <c r="B21">
        <v>115.38859600000001</v>
      </c>
      <c r="C21">
        <v>12</v>
      </c>
      <c r="D21">
        <v>3.1055901000000001E-3</v>
      </c>
    </row>
    <row r="22" spans="1:4" x14ac:dyDescent="0.25">
      <c r="A22" t="s">
        <v>241</v>
      </c>
      <c r="B22">
        <v>128.67447999999999</v>
      </c>
      <c r="C22">
        <v>37</v>
      </c>
      <c r="D22">
        <v>3.8302276000000003E-2</v>
      </c>
    </row>
    <row r="23" spans="1:4" x14ac:dyDescent="0.25">
      <c r="A23" t="s">
        <v>242</v>
      </c>
      <c r="B23">
        <v>105.90298</v>
      </c>
      <c r="C23">
        <v>4</v>
      </c>
      <c r="D23">
        <v>4.1407869999999999E-3</v>
      </c>
    </row>
    <row r="24" spans="1:4" x14ac:dyDescent="0.25">
      <c r="A24" t="s">
        <v>243</v>
      </c>
      <c r="B24">
        <v>85.876620000000003</v>
      </c>
      <c r="C24">
        <v>30</v>
      </c>
      <c r="D24">
        <v>3.2091096E-2</v>
      </c>
    </row>
    <row r="25" spans="1:4" x14ac:dyDescent="0.25">
      <c r="A25" t="s">
        <v>244</v>
      </c>
      <c r="B25">
        <v>101.3308</v>
      </c>
      <c r="C25">
        <v>29</v>
      </c>
      <c r="D25">
        <v>1.24223605E-2</v>
      </c>
    </row>
    <row r="26" spans="1:4" x14ac:dyDescent="0.25">
      <c r="A26" t="s">
        <v>245</v>
      </c>
      <c r="B26">
        <v>78.751980000000003</v>
      </c>
      <c r="C26">
        <v>2</v>
      </c>
      <c r="D26">
        <v>3.1055901000000001E-3</v>
      </c>
    </row>
    <row r="27" spans="1:4" x14ac:dyDescent="0.25">
      <c r="A27" t="s">
        <v>246</v>
      </c>
      <c r="B27">
        <v>75.061999999999998</v>
      </c>
      <c r="C27">
        <v>9</v>
      </c>
      <c r="D27">
        <v>3.1055901000000001E-3</v>
      </c>
    </row>
    <row r="30" spans="1:4" x14ac:dyDescent="0.25">
      <c r="A30" s="4" t="s">
        <v>216</v>
      </c>
      <c r="B30" s="4" t="s">
        <v>217</v>
      </c>
      <c r="C30" s="4"/>
      <c r="D30" s="4"/>
    </row>
    <row r="31" spans="1:4" x14ac:dyDescent="0.25">
      <c r="A31" s="4" t="s">
        <v>218</v>
      </c>
      <c r="B31" s="4" t="s">
        <v>229</v>
      </c>
      <c r="C31" s="4"/>
      <c r="D31" s="4"/>
    </row>
    <row r="32" spans="1:4" x14ac:dyDescent="0.25">
      <c r="A32" t="s">
        <v>202</v>
      </c>
      <c r="B32" t="s">
        <v>235</v>
      </c>
      <c r="C32" t="s">
        <v>236</v>
      </c>
      <c r="D32" t="s">
        <v>237</v>
      </c>
    </row>
    <row r="33" spans="1:4" x14ac:dyDescent="0.25">
      <c r="A33" t="s">
        <v>238</v>
      </c>
      <c r="B33">
        <v>93.087190000000007</v>
      </c>
      <c r="C33">
        <v>5</v>
      </c>
      <c r="D33">
        <v>1.0351967E-3</v>
      </c>
    </row>
    <row r="34" spans="1:4" x14ac:dyDescent="0.25">
      <c r="A34" t="s">
        <v>239</v>
      </c>
      <c r="B34">
        <v>115.38859600000001</v>
      </c>
      <c r="C34">
        <v>12</v>
      </c>
      <c r="D34">
        <v>3.1055901000000001E-3</v>
      </c>
    </row>
    <row r="35" spans="1:4" x14ac:dyDescent="0.25">
      <c r="A35" t="s">
        <v>240</v>
      </c>
      <c r="B35">
        <v>81.669585999999995</v>
      </c>
      <c r="C35">
        <v>0</v>
      </c>
      <c r="D35">
        <v>0</v>
      </c>
    </row>
    <row r="36" spans="1:4" x14ac:dyDescent="0.25">
      <c r="A36" t="s">
        <v>241</v>
      </c>
      <c r="B36">
        <v>115.42346000000001</v>
      </c>
      <c r="C36">
        <v>0</v>
      </c>
      <c r="D36">
        <v>0</v>
      </c>
    </row>
    <row r="37" spans="1:4" x14ac:dyDescent="0.25">
      <c r="A37" t="s">
        <v>242</v>
      </c>
      <c r="B37">
        <v>128.67447999999999</v>
      </c>
      <c r="C37">
        <v>37</v>
      </c>
      <c r="D37">
        <v>3.8302276000000003E-2</v>
      </c>
    </row>
    <row r="38" spans="1:4" x14ac:dyDescent="0.25">
      <c r="A38" t="s">
        <v>243</v>
      </c>
      <c r="B38">
        <v>105.90298</v>
      </c>
      <c r="C38">
        <v>4</v>
      </c>
      <c r="D38">
        <v>4.1407869999999999E-3</v>
      </c>
    </row>
    <row r="39" spans="1:4" x14ac:dyDescent="0.25">
      <c r="A39" t="s">
        <v>244</v>
      </c>
      <c r="B39">
        <v>85.876620000000003</v>
      </c>
      <c r="C39">
        <v>30</v>
      </c>
      <c r="D39">
        <v>3.2091096E-2</v>
      </c>
    </row>
    <row r="40" spans="1:4" x14ac:dyDescent="0.25">
      <c r="A40" t="s">
        <v>245</v>
      </c>
      <c r="B40">
        <v>101.3308</v>
      </c>
      <c r="C40">
        <v>29</v>
      </c>
      <c r="D40">
        <v>1.24223605E-2</v>
      </c>
    </row>
    <row r="41" spans="1:4" x14ac:dyDescent="0.25">
      <c r="A41" t="s">
        <v>246</v>
      </c>
      <c r="B41">
        <v>78.751980000000003</v>
      </c>
      <c r="C41">
        <v>2</v>
      </c>
      <c r="D41">
        <v>5.1759835000000001E-3</v>
      </c>
    </row>
    <row r="44" spans="1:4" x14ac:dyDescent="0.25">
      <c r="A44" s="4" t="s">
        <v>216</v>
      </c>
      <c r="B44" s="4" t="s">
        <v>217</v>
      </c>
      <c r="C44" s="4"/>
      <c r="D44" s="4"/>
    </row>
    <row r="45" spans="1:4" x14ac:dyDescent="0.25">
      <c r="A45" s="4" t="s">
        <v>228</v>
      </c>
      <c r="B45" s="4" t="s">
        <v>229</v>
      </c>
      <c r="C45" s="4"/>
      <c r="D45" s="4"/>
    </row>
    <row r="46" spans="1:4" x14ac:dyDescent="0.25">
      <c r="A46" t="s">
        <v>202</v>
      </c>
      <c r="B46" t="s">
        <v>235</v>
      </c>
      <c r="C46" t="s">
        <v>236</v>
      </c>
      <c r="D46" t="s">
        <v>237</v>
      </c>
    </row>
    <row r="47" spans="1:4" x14ac:dyDescent="0.25">
      <c r="A47" t="s">
        <v>238</v>
      </c>
      <c r="B47">
        <v>65.133514000000005</v>
      </c>
      <c r="C47">
        <v>1</v>
      </c>
      <c r="D47">
        <v>4.1407869999999999E-3</v>
      </c>
    </row>
    <row r="48" spans="1:4" x14ac:dyDescent="0.25">
      <c r="A48" t="s">
        <v>239</v>
      </c>
      <c r="B48">
        <v>93.087190000000007</v>
      </c>
      <c r="C48">
        <v>5</v>
      </c>
      <c r="D48">
        <v>2.0703933999999999E-3</v>
      </c>
    </row>
    <row r="49" spans="1:4" x14ac:dyDescent="0.25">
      <c r="A49" t="s">
        <v>240</v>
      </c>
      <c r="B49">
        <v>115.38859600000001</v>
      </c>
      <c r="C49">
        <v>12</v>
      </c>
      <c r="D49">
        <v>3.1055901000000001E-3</v>
      </c>
    </row>
    <row r="50" spans="1:4" x14ac:dyDescent="0.25">
      <c r="A50" t="s">
        <v>241</v>
      </c>
      <c r="B50">
        <v>128.67447999999999</v>
      </c>
      <c r="C50">
        <v>37</v>
      </c>
      <c r="D50">
        <v>3.8302276000000003E-2</v>
      </c>
    </row>
    <row r="51" spans="1:4" x14ac:dyDescent="0.25">
      <c r="A51" t="s">
        <v>242</v>
      </c>
      <c r="B51">
        <v>105.90298</v>
      </c>
      <c r="C51">
        <v>4</v>
      </c>
      <c r="D51">
        <v>4.1407869999999999E-3</v>
      </c>
    </row>
    <row r="52" spans="1:4" x14ac:dyDescent="0.25">
      <c r="A52" t="s">
        <v>243</v>
      </c>
      <c r="B52">
        <v>85.876620000000003</v>
      </c>
      <c r="C52">
        <v>30</v>
      </c>
      <c r="D52">
        <v>3.2091096E-2</v>
      </c>
    </row>
    <row r="53" spans="1:4" x14ac:dyDescent="0.25">
      <c r="A53" t="s">
        <v>244</v>
      </c>
      <c r="B53">
        <v>101.3308</v>
      </c>
      <c r="C53">
        <v>29</v>
      </c>
      <c r="D53">
        <v>1.24223605E-2</v>
      </c>
    </row>
    <row r="54" spans="1:4" x14ac:dyDescent="0.25">
      <c r="A54" t="s">
        <v>245</v>
      </c>
      <c r="B54">
        <v>78.751980000000003</v>
      </c>
      <c r="C54">
        <v>2</v>
      </c>
      <c r="D54">
        <v>3.1055901000000001E-3</v>
      </c>
    </row>
    <row r="55" spans="1:4" x14ac:dyDescent="0.25">
      <c r="A55" t="s">
        <v>246</v>
      </c>
      <c r="B55">
        <v>75.061999999999998</v>
      </c>
      <c r="C55">
        <v>9</v>
      </c>
      <c r="D55">
        <v>3.1055901000000001E-3</v>
      </c>
    </row>
    <row r="58" spans="1:4" x14ac:dyDescent="0.25">
      <c r="A58" s="4" t="s">
        <v>230</v>
      </c>
      <c r="B58" s="4" t="s">
        <v>231</v>
      </c>
      <c r="C58" s="4"/>
      <c r="D58" s="4"/>
    </row>
    <row r="59" spans="1:4" x14ac:dyDescent="0.25">
      <c r="A59" s="4" t="s">
        <v>218</v>
      </c>
      <c r="B59" s="4" t="s">
        <v>219</v>
      </c>
      <c r="C59" s="4"/>
      <c r="D59" s="4"/>
    </row>
    <row r="60" spans="1:4" x14ac:dyDescent="0.25">
      <c r="A60" t="s">
        <v>202</v>
      </c>
      <c r="B60" t="s">
        <v>235</v>
      </c>
      <c r="C60" t="s">
        <v>236</v>
      </c>
      <c r="D60" t="s">
        <v>237</v>
      </c>
    </row>
    <row r="61" spans="1:4" x14ac:dyDescent="0.25">
      <c r="A61" t="s">
        <v>238</v>
      </c>
      <c r="B61">
        <v>21.68422</v>
      </c>
      <c r="C61">
        <v>100</v>
      </c>
      <c r="D61">
        <v>4.1407869999999999E-3</v>
      </c>
    </row>
    <row r="62" spans="1:4" x14ac:dyDescent="0.25">
      <c r="A62" t="s">
        <v>239</v>
      </c>
      <c r="B62">
        <v>115.38859600000001</v>
      </c>
      <c r="C62">
        <v>12</v>
      </c>
      <c r="D62">
        <v>6.2111802000000002E-3</v>
      </c>
    </row>
    <row r="63" spans="1:4" x14ac:dyDescent="0.25">
      <c r="A63" t="s">
        <v>240</v>
      </c>
      <c r="B63">
        <v>128.67447999999999</v>
      </c>
      <c r="C63">
        <v>37</v>
      </c>
      <c r="D63">
        <v>3.6231882999999999E-2</v>
      </c>
    </row>
    <row r="64" spans="1:4" x14ac:dyDescent="0.25">
      <c r="A64" t="s">
        <v>241</v>
      </c>
      <c r="B64">
        <v>85.876620000000003</v>
      </c>
      <c r="C64">
        <v>30</v>
      </c>
      <c r="D64">
        <v>3.4161490000000003E-2</v>
      </c>
    </row>
    <row r="65" spans="1:4" x14ac:dyDescent="0.25">
      <c r="A65" t="s">
        <v>242</v>
      </c>
      <c r="B65">
        <v>101.3308</v>
      </c>
      <c r="C65">
        <v>29</v>
      </c>
      <c r="D65">
        <v>8.2815739999999999E-3</v>
      </c>
    </row>
    <row r="66" spans="1:4" x14ac:dyDescent="0.25">
      <c r="A66" t="s">
        <v>243</v>
      </c>
      <c r="B66">
        <v>10.929444</v>
      </c>
      <c r="C66">
        <v>50</v>
      </c>
      <c r="D66">
        <v>4.1407869999999999E-3</v>
      </c>
    </row>
    <row r="67" spans="1:4" x14ac:dyDescent="0.25">
      <c r="A67" t="s">
        <v>244</v>
      </c>
      <c r="B67">
        <v>2.6901419999999998</v>
      </c>
      <c r="C67">
        <v>47</v>
      </c>
      <c r="D67">
        <v>1.1387164E-2</v>
      </c>
    </row>
    <row r="68" spans="1:4" x14ac:dyDescent="0.25">
      <c r="A68" t="s">
        <v>245</v>
      </c>
      <c r="B68">
        <v>75.061999999999998</v>
      </c>
      <c r="C68">
        <v>9</v>
      </c>
      <c r="D68">
        <v>6.2111802000000002E-3</v>
      </c>
    </row>
    <row r="69" spans="1:4" x14ac:dyDescent="0.25">
      <c r="A69" t="s">
        <v>246</v>
      </c>
      <c r="B69">
        <v>0.85364070000000003</v>
      </c>
      <c r="C69">
        <v>15</v>
      </c>
      <c r="D69">
        <v>5.1759835000000001E-3</v>
      </c>
    </row>
    <row r="72" spans="1:4" x14ac:dyDescent="0.25">
      <c r="A72" s="4" t="s">
        <v>230</v>
      </c>
      <c r="B72" s="4" t="s">
        <v>231</v>
      </c>
      <c r="C72" s="4"/>
      <c r="D72" s="4"/>
    </row>
    <row r="73" spans="1:4" x14ac:dyDescent="0.25">
      <c r="A73" s="4" t="s">
        <v>228</v>
      </c>
      <c r="B73" s="4" t="s">
        <v>219</v>
      </c>
      <c r="C73" s="4"/>
      <c r="D73" s="4"/>
    </row>
    <row r="74" spans="1:4" x14ac:dyDescent="0.25">
      <c r="A74" t="s">
        <v>202</v>
      </c>
      <c r="B74" t="s">
        <v>235</v>
      </c>
      <c r="C74" t="s">
        <v>236</v>
      </c>
      <c r="D74" t="s">
        <v>237</v>
      </c>
    </row>
    <row r="75" spans="1:4" x14ac:dyDescent="0.25">
      <c r="A75" t="s">
        <v>238</v>
      </c>
      <c r="B75">
        <v>21.68422</v>
      </c>
      <c r="C75">
        <v>100</v>
      </c>
      <c r="D75">
        <v>4.1407869999999999E-3</v>
      </c>
    </row>
    <row r="76" spans="1:4" x14ac:dyDescent="0.25">
      <c r="A76" t="s">
        <v>239</v>
      </c>
      <c r="B76">
        <v>115.38859600000001</v>
      </c>
      <c r="C76">
        <v>12</v>
      </c>
      <c r="D76">
        <v>6.2111802000000002E-3</v>
      </c>
    </row>
    <row r="77" spans="1:4" x14ac:dyDescent="0.25">
      <c r="A77" t="s">
        <v>240</v>
      </c>
      <c r="B77">
        <v>128.67447999999999</v>
      </c>
      <c r="C77">
        <v>37</v>
      </c>
      <c r="D77">
        <v>1.3457557E-2</v>
      </c>
    </row>
    <row r="78" spans="1:4" x14ac:dyDescent="0.25">
      <c r="A78" t="s">
        <v>241</v>
      </c>
      <c r="B78">
        <v>101.3308</v>
      </c>
      <c r="C78">
        <v>29</v>
      </c>
      <c r="D78">
        <v>3.1055901000000001E-3</v>
      </c>
    </row>
    <row r="79" spans="1:4" x14ac:dyDescent="0.25">
      <c r="A79" t="s">
        <v>242</v>
      </c>
      <c r="B79">
        <v>10.929444</v>
      </c>
      <c r="C79">
        <v>50</v>
      </c>
      <c r="D79">
        <v>4.1407869999999999E-3</v>
      </c>
    </row>
    <row r="80" spans="1:4" x14ac:dyDescent="0.25">
      <c r="A80" t="s">
        <v>243</v>
      </c>
      <c r="B80">
        <v>2.6901419999999998</v>
      </c>
      <c r="C80">
        <v>47</v>
      </c>
      <c r="D80">
        <v>1.1387164E-2</v>
      </c>
    </row>
    <row r="81" spans="1:4" x14ac:dyDescent="0.25">
      <c r="A81" t="s">
        <v>244</v>
      </c>
      <c r="B81">
        <v>75.061999999999998</v>
      </c>
      <c r="C81">
        <v>9</v>
      </c>
      <c r="D81">
        <v>5.1759835000000001E-3</v>
      </c>
    </row>
    <row r="82" spans="1:4" x14ac:dyDescent="0.25">
      <c r="A82" t="s">
        <v>245</v>
      </c>
      <c r="B82">
        <v>17.285295000000001</v>
      </c>
      <c r="C82">
        <v>7</v>
      </c>
      <c r="D82">
        <v>2.0703933999999999E-3</v>
      </c>
    </row>
    <row r="83" spans="1:4" x14ac:dyDescent="0.25">
      <c r="A83" t="s">
        <v>246</v>
      </c>
      <c r="B83">
        <v>0.85364070000000003</v>
      </c>
      <c r="C83">
        <v>15</v>
      </c>
      <c r="D83">
        <v>6.2111802000000002E-3</v>
      </c>
    </row>
    <row r="86" spans="1:4" x14ac:dyDescent="0.25">
      <c r="A86" s="4" t="s">
        <v>230</v>
      </c>
      <c r="B86" s="4" t="s">
        <v>231</v>
      </c>
      <c r="C86" s="4"/>
      <c r="D86" s="4"/>
    </row>
    <row r="87" spans="1:4" x14ac:dyDescent="0.25">
      <c r="A87" s="4" t="s">
        <v>218</v>
      </c>
      <c r="B87" s="4" t="s">
        <v>229</v>
      </c>
      <c r="C87" s="4"/>
      <c r="D87" s="4"/>
    </row>
    <row r="88" spans="1:4" x14ac:dyDescent="0.25">
      <c r="A88" t="s">
        <v>202</v>
      </c>
      <c r="B88" t="s">
        <v>235</v>
      </c>
      <c r="C88" t="s">
        <v>236</v>
      </c>
      <c r="D88" t="s">
        <v>237</v>
      </c>
    </row>
    <row r="89" spans="1:4" x14ac:dyDescent="0.25">
      <c r="A89" t="s">
        <v>238</v>
      </c>
      <c r="B89">
        <v>21.68422</v>
      </c>
      <c r="C89">
        <v>100</v>
      </c>
      <c r="D89">
        <v>4.1407869999999999E-3</v>
      </c>
    </row>
    <row r="90" spans="1:4" x14ac:dyDescent="0.25">
      <c r="A90" t="s">
        <v>239</v>
      </c>
      <c r="B90">
        <v>115.38859600000001</v>
      </c>
      <c r="C90">
        <v>12</v>
      </c>
      <c r="D90">
        <v>6.2111802000000002E-3</v>
      </c>
    </row>
    <row r="91" spans="1:4" x14ac:dyDescent="0.25">
      <c r="A91" t="s">
        <v>240</v>
      </c>
      <c r="B91">
        <v>128.67447999999999</v>
      </c>
      <c r="C91">
        <v>37</v>
      </c>
      <c r="D91">
        <v>3.6231882999999999E-2</v>
      </c>
    </row>
    <row r="92" spans="1:4" x14ac:dyDescent="0.25">
      <c r="A92" t="s">
        <v>241</v>
      </c>
      <c r="B92">
        <v>85.876620000000003</v>
      </c>
      <c r="C92">
        <v>30</v>
      </c>
      <c r="D92">
        <v>3.4161490000000003E-2</v>
      </c>
    </row>
    <row r="93" spans="1:4" x14ac:dyDescent="0.25">
      <c r="A93" t="s">
        <v>242</v>
      </c>
      <c r="B93">
        <v>101.3308</v>
      </c>
      <c r="C93">
        <v>29</v>
      </c>
      <c r="D93">
        <v>1.3457557E-2</v>
      </c>
    </row>
    <row r="94" spans="1:4" x14ac:dyDescent="0.25">
      <c r="A94" t="s">
        <v>243</v>
      </c>
      <c r="B94">
        <v>36.407634999999999</v>
      </c>
      <c r="C94">
        <v>21</v>
      </c>
      <c r="D94">
        <v>6.2111802000000002E-3</v>
      </c>
    </row>
    <row r="95" spans="1:4" x14ac:dyDescent="0.25">
      <c r="A95" t="s">
        <v>244</v>
      </c>
      <c r="B95">
        <v>15.971997</v>
      </c>
      <c r="C95">
        <v>0</v>
      </c>
      <c r="D95">
        <v>7.246377E-3</v>
      </c>
    </row>
    <row r="96" spans="1:4" x14ac:dyDescent="0.25">
      <c r="A96" t="s">
        <v>245</v>
      </c>
      <c r="B96">
        <v>3.4151536999999998</v>
      </c>
      <c r="C96">
        <v>1</v>
      </c>
      <c r="D96">
        <v>7.246377E-3</v>
      </c>
    </row>
    <row r="97" spans="1:4" x14ac:dyDescent="0.25">
      <c r="A97" t="s">
        <v>246</v>
      </c>
      <c r="B97">
        <v>55.413756999999997</v>
      </c>
      <c r="C97">
        <v>8</v>
      </c>
      <c r="D97">
        <v>4.1407869999999999E-3</v>
      </c>
    </row>
    <row r="100" spans="1:4" x14ac:dyDescent="0.25">
      <c r="A100" s="4" t="s">
        <v>230</v>
      </c>
      <c r="B100" s="4" t="s">
        <v>231</v>
      </c>
      <c r="C100" s="4"/>
      <c r="D100" s="4"/>
    </row>
    <row r="101" spans="1:4" x14ac:dyDescent="0.25">
      <c r="A101" s="4" t="s">
        <v>228</v>
      </c>
      <c r="B101" s="4" t="s">
        <v>229</v>
      </c>
      <c r="C101" s="4"/>
      <c r="D101" s="4"/>
    </row>
    <row r="102" spans="1:4" x14ac:dyDescent="0.25">
      <c r="A102" t="s">
        <v>202</v>
      </c>
      <c r="B102" t="s">
        <v>235</v>
      </c>
      <c r="C102" t="s">
        <v>236</v>
      </c>
      <c r="D102" t="s">
        <v>237</v>
      </c>
    </row>
    <row r="103" spans="1:4" x14ac:dyDescent="0.25">
      <c r="A103" t="s">
        <v>238</v>
      </c>
      <c r="B103">
        <v>21.68422</v>
      </c>
      <c r="C103">
        <v>100</v>
      </c>
      <c r="D103">
        <v>4.1407869999999999E-3</v>
      </c>
    </row>
    <row r="104" spans="1:4" x14ac:dyDescent="0.25">
      <c r="A104" t="s">
        <v>239</v>
      </c>
      <c r="B104">
        <v>115.38859600000001</v>
      </c>
      <c r="C104">
        <v>12</v>
      </c>
      <c r="D104">
        <v>6.2111802000000002E-3</v>
      </c>
    </row>
    <row r="105" spans="1:4" x14ac:dyDescent="0.25">
      <c r="A105" t="s">
        <v>240</v>
      </c>
      <c r="B105">
        <v>128.67447999999999</v>
      </c>
      <c r="C105">
        <v>37</v>
      </c>
      <c r="D105">
        <v>3.6231882999999999E-2</v>
      </c>
    </row>
    <row r="106" spans="1:4" x14ac:dyDescent="0.25">
      <c r="A106" t="s">
        <v>241</v>
      </c>
      <c r="B106">
        <v>85.876620000000003</v>
      </c>
      <c r="C106">
        <v>30</v>
      </c>
      <c r="D106">
        <v>3.4161490000000003E-2</v>
      </c>
    </row>
    <row r="107" spans="1:4" x14ac:dyDescent="0.25">
      <c r="A107" t="s">
        <v>242</v>
      </c>
      <c r="B107">
        <v>101.3308</v>
      </c>
      <c r="C107">
        <v>29</v>
      </c>
      <c r="D107">
        <v>1.3457557E-2</v>
      </c>
    </row>
    <row r="108" spans="1:4" x14ac:dyDescent="0.25">
      <c r="A108" t="s">
        <v>243</v>
      </c>
      <c r="B108">
        <v>36.407634999999999</v>
      </c>
      <c r="C108">
        <v>21</v>
      </c>
      <c r="D108">
        <v>1.24223605E-2</v>
      </c>
    </row>
    <row r="109" spans="1:4" x14ac:dyDescent="0.25">
      <c r="A109" t="s">
        <v>244</v>
      </c>
      <c r="B109">
        <v>43.942256999999998</v>
      </c>
      <c r="C109">
        <v>44</v>
      </c>
      <c r="D109">
        <v>3.1055901E-2</v>
      </c>
    </row>
    <row r="110" spans="1:4" x14ac:dyDescent="0.25">
      <c r="A110" t="s">
        <v>245</v>
      </c>
      <c r="B110">
        <v>75.061999999999998</v>
      </c>
      <c r="C110">
        <v>9</v>
      </c>
      <c r="D110">
        <v>2.5879917999999998E-2</v>
      </c>
    </row>
    <row r="111" spans="1:4" x14ac:dyDescent="0.25">
      <c r="A111" t="s">
        <v>246</v>
      </c>
      <c r="B111">
        <v>55.413756999999997</v>
      </c>
      <c r="C111">
        <v>8</v>
      </c>
      <c r="D111">
        <v>3.1055901000000001E-3</v>
      </c>
    </row>
    <row r="114" spans="1:4" x14ac:dyDescent="0.25">
      <c r="A114" s="4" t="s">
        <v>232</v>
      </c>
      <c r="B114" s="4" t="s">
        <v>233</v>
      </c>
      <c r="C114" s="4"/>
      <c r="D114" s="4"/>
    </row>
    <row r="115" spans="1:4" x14ac:dyDescent="0.25">
      <c r="A115" s="4" t="s">
        <v>218</v>
      </c>
      <c r="B115" s="4" t="s">
        <v>219</v>
      </c>
      <c r="C115" s="4"/>
      <c r="D115" s="4"/>
    </row>
    <row r="116" spans="1:4" x14ac:dyDescent="0.25">
      <c r="A116" t="s">
        <v>202</v>
      </c>
      <c r="B116" t="s">
        <v>235</v>
      </c>
      <c r="C116" t="s">
        <v>236</v>
      </c>
      <c r="D116" t="s">
        <v>237</v>
      </c>
    </row>
    <row r="117" spans="1:4" x14ac:dyDescent="0.25">
      <c r="A117" t="s">
        <v>238</v>
      </c>
      <c r="B117">
        <v>0.48893616000000001</v>
      </c>
      <c r="C117">
        <v>101</v>
      </c>
      <c r="D117">
        <v>6.2111802000000002E-3</v>
      </c>
    </row>
    <row r="118" spans="1:4" x14ac:dyDescent="0.25">
      <c r="A118" t="s">
        <v>239</v>
      </c>
      <c r="B118">
        <v>2.4016074999999999</v>
      </c>
      <c r="C118">
        <v>3</v>
      </c>
      <c r="D118">
        <v>2.0703933999999999E-3</v>
      </c>
    </row>
    <row r="119" spans="1:4" x14ac:dyDescent="0.25">
      <c r="A119" t="s">
        <v>240</v>
      </c>
      <c r="B119">
        <v>2.0296690000000002</v>
      </c>
      <c r="C119">
        <v>3</v>
      </c>
      <c r="D119">
        <v>2.0703933999999999E-3</v>
      </c>
    </row>
    <row r="120" spans="1:4" x14ac:dyDescent="0.25">
      <c r="A120" t="s">
        <v>241</v>
      </c>
      <c r="B120">
        <v>128.67447999999999</v>
      </c>
      <c r="C120">
        <v>37</v>
      </c>
      <c r="D120">
        <v>3.6231882999999999E-2</v>
      </c>
    </row>
    <row r="121" spans="1:4" x14ac:dyDescent="0.25">
      <c r="A121" t="s">
        <v>242</v>
      </c>
      <c r="B121">
        <v>85.876620000000003</v>
      </c>
      <c r="C121">
        <v>30</v>
      </c>
      <c r="D121">
        <v>3.4161490000000003E-2</v>
      </c>
    </row>
    <row r="122" spans="1:4" x14ac:dyDescent="0.25">
      <c r="A122" t="s">
        <v>243</v>
      </c>
      <c r="B122">
        <v>101.3308</v>
      </c>
      <c r="C122">
        <v>29</v>
      </c>
      <c r="D122">
        <v>1.5527951E-2</v>
      </c>
    </row>
    <row r="123" spans="1:4" x14ac:dyDescent="0.25">
      <c r="A123" t="s">
        <v>244</v>
      </c>
      <c r="B123">
        <v>8.7735699999999994</v>
      </c>
      <c r="C123">
        <v>29</v>
      </c>
      <c r="D123">
        <v>1.1387164E-2</v>
      </c>
    </row>
    <row r="124" spans="1:4" x14ac:dyDescent="0.25">
      <c r="A124" t="s">
        <v>245</v>
      </c>
      <c r="B124">
        <v>43.942256999999998</v>
      </c>
      <c r="C124">
        <v>44</v>
      </c>
      <c r="D124">
        <v>5.1759835000000001E-3</v>
      </c>
    </row>
    <row r="125" spans="1:4" x14ac:dyDescent="0.25">
      <c r="A125" t="s">
        <v>246</v>
      </c>
      <c r="B125">
        <v>0.85364070000000003</v>
      </c>
      <c r="C125">
        <v>15</v>
      </c>
      <c r="D125">
        <v>7.246377E-3</v>
      </c>
    </row>
    <row r="128" spans="1:4" x14ac:dyDescent="0.25">
      <c r="A128" s="4" t="s">
        <v>232</v>
      </c>
      <c r="B128" s="4" t="s">
        <v>233</v>
      </c>
      <c r="C128" s="4"/>
      <c r="D128" s="4"/>
    </row>
    <row r="129" spans="1:4" x14ac:dyDescent="0.25">
      <c r="A129" s="4" t="s">
        <v>228</v>
      </c>
      <c r="B129" s="4" t="s">
        <v>219</v>
      </c>
      <c r="C129" s="4"/>
      <c r="D129" s="4"/>
    </row>
    <row r="130" spans="1:4" x14ac:dyDescent="0.25">
      <c r="A130" t="s">
        <v>202</v>
      </c>
      <c r="B130" t="s">
        <v>235</v>
      </c>
      <c r="C130" t="s">
        <v>236</v>
      </c>
      <c r="D130" t="s">
        <v>237</v>
      </c>
    </row>
    <row r="131" spans="1:4" x14ac:dyDescent="0.25">
      <c r="A131" t="s">
        <v>238</v>
      </c>
      <c r="B131">
        <v>0.48893616000000001</v>
      </c>
      <c r="C131">
        <v>101</v>
      </c>
      <c r="D131">
        <v>6.2111802000000002E-3</v>
      </c>
    </row>
    <row r="132" spans="1:4" x14ac:dyDescent="0.25">
      <c r="A132" t="s">
        <v>239</v>
      </c>
      <c r="B132">
        <v>2.4016074999999999</v>
      </c>
      <c r="C132">
        <v>3</v>
      </c>
      <c r="D132">
        <v>2.0703933999999999E-3</v>
      </c>
    </row>
    <row r="133" spans="1:4" x14ac:dyDescent="0.25">
      <c r="A133" t="s">
        <v>240</v>
      </c>
      <c r="B133">
        <v>2.0296690000000002</v>
      </c>
      <c r="C133">
        <v>3</v>
      </c>
      <c r="D133">
        <v>2.0703933999999999E-3</v>
      </c>
    </row>
    <row r="134" spans="1:4" x14ac:dyDescent="0.25">
      <c r="A134" t="s">
        <v>241</v>
      </c>
      <c r="B134">
        <v>128.67447999999999</v>
      </c>
      <c r="C134">
        <v>37</v>
      </c>
      <c r="D134">
        <v>3.6231882999999999E-2</v>
      </c>
    </row>
    <row r="135" spans="1:4" x14ac:dyDescent="0.25">
      <c r="A135" t="s">
        <v>242</v>
      </c>
      <c r="B135">
        <v>85.876620000000003</v>
      </c>
      <c r="C135">
        <v>30</v>
      </c>
      <c r="D135">
        <v>3.4161490000000003E-2</v>
      </c>
    </row>
    <row r="136" spans="1:4" x14ac:dyDescent="0.25">
      <c r="A136" t="s">
        <v>243</v>
      </c>
      <c r="B136">
        <v>101.3308</v>
      </c>
      <c r="C136">
        <v>29</v>
      </c>
      <c r="D136">
        <v>1.5527951E-2</v>
      </c>
    </row>
    <row r="137" spans="1:4" x14ac:dyDescent="0.25">
      <c r="A137" t="s">
        <v>244</v>
      </c>
      <c r="B137">
        <v>8.7735699999999994</v>
      </c>
      <c r="C137">
        <v>29</v>
      </c>
      <c r="D137">
        <v>1.1387164E-2</v>
      </c>
    </row>
    <row r="138" spans="1:4" x14ac:dyDescent="0.25">
      <c r="A138" t="s">
        <v>245</v>
      </c>
      <c r="B138">
        <v>43.942256999999998</v>
      </c>
      <c r="C138">
        <v>44</v>
      </c>
      <c r="D138">
        <v>5.1759835000000001E-3</v>
      </c>
    </row>
    <row r="139" spans="1:4" x14ac:dyDescent="0.25">
      <c r="A139" t="s">
        <v>246</v>
      </c>
      <c r="B139">
        <v>0.85364070000000003</v>
      </c>
      <c r="C139">
        <v>15</v>
      </c>
      <c r="D139">
        <v>7.246377E-3</v>
      </c>
    </row>
    <row r="142" spans="1:4" x14ac:dyDescent="0.25">
      <c r="A142" s="4" t="s">
        <v>232</v>
      </c>
      <c r="B142" s="4" t="s">
        <v>233</v>
      </c>
      <c r="C142" s="4"/>
      <c r="D142" s="4"/>
    </row>
    <row r="143" spans="1:4" x14ac:dyDescent="0.25">
      <c r="A143" s="4" t="s">
        <v>218</v>
      </c>
      <c r="B143" s="4" t="s">
        <v>229</v>
      </c>
      <c r="C143" s="4"/>
      <c r="D143" s="4"/>
    </row>
    <row r="144" spans="1:4" x14ac:dyDescent="0.25">
      <c r="A144" t="s">
        <v>202</v>
      </c>
      <c r="B144" t="s">
        <v>235</v>
      </c>
      <c r="C144" t="s">
        <v>236</v>
      </c>
      <c r="D144" t="s">
        <v>237</v>
      </c>
    </row>
    <row r="145" spans="1:4" x14ac:dyDescent="0.25">
      <c r="A145" t="s">
        <v>238</v>
      </c>
      <c r="B145">
        <v>21.096997999999999</v>
      </c>
      <c r="C145">
        <v>0</v>
      </c>
      <c r="D145">
        <v>6.2111802000000002E-3</v>
      </c>
    </row>
    <row r="146" spans="1:4" x14ac:dyDescent="0.25">
      <c r="A146" t="s">
        <v>239</v>
      </c>
      <c r="B146">
        <v>5.4446453999999997</v>
      </c>
      <c r="C146">
        <v>0</v>
      </c>
      <c r="D146">
        <v>1.0351967E-3</v>
      </c>
    </row>
    <row r="147" spans="1:4" x14ac:dyDescent="0.25">
      <c r="A147" t="s">
        <v>240</v>
      </c>
      <c r="B147">
        <v>128.67447999999999</v>
      </c>
      <c r="C147">
        <v>37</v>
      </c>
      <c r="D147">
        <v>1.24223605E-2</v>
      </c>
    </row>
    <row r="148" spans="1:4" x14ac:dyDescent="0.25">
      <c r="A148" t="s">
        <v>241</v>
      </c>
      <c r="B148">
        <v>20.677364000000001</v>
      </c>
      <c r="C148">
        <v>1</v>
      </c>
      <c r="D148">
        <v>1.0351967E-2</v>
      </c>
    </row>
    <row r="149" spans="1:4" x14ac:dyDescent="0.25">
      <c r="A149" t="s">
        <v>242</v>
      </c>
      <c r="B149">
        <v>10.929444</v>
      </c>
      <c r="C149">
        <v>50</v>
      </c>
      <c r="D149">
        <v>1.8633540000000001E-2</v>
      </c>
    </row>
    <row r="150" spans="1:4" x14ac:dyDescent="0.25">
      <c r="A150" t="s">
        <v>243</v>
      </c>
      <c r="B150">
        <v>23.767790000000002</v>
      </c>
      <c r="C150">
        <v>15</v>
      </c>
      <c r="D150">
        <v>1.0351967E-2</v>
      </c>
    </row>
    <row r="151" spans="1:4" x14ac:dyDescent="0.25">
      <c r="A151" t="s">
        <v>244</v>
      </c>
      <c r="B151">
        <v>75.061999999999998</v>
      </c>
      <c r="C151">
        <v>9</v>
      </c>
      <c r="D151">
        <v>4.1407869999999999E-3</v>
      </c>
    </row>
    <row r="152" spans="1:4" x14ac:dyDescent="0.25">
      <c r="A152" t="s">
        <v>245</v>
      </c>
      <c r="B152">
        <v>24.547625</v>
      </c>
      <c r="C152">
        <v>19</v>
      </c>
      <c r="D152">
        <v>3.1055901000000001E-3</v>
      </c>
    </row>
    <row r="153" spans="1:4" x14ac:dyDescent="0.25">
      <c r="A153" t="s">
        <v>246</v>
      </c>
      <c r="B153">
        <v>55.413756999999997</v>
      </c>
      <c r="C153">
        <v>8</v>
      </c>
      <c r="D153">
        <v>5.1759835000000001E-3</v>
      </c>
    </row>
    <row r="156" spans="1:4" x14ac:dyDescent="0.25">
      <c r="A156" s="4" t="s">
        <v>232</v>
      </c>
      <c r="B156" s="4" t="s">
        <v>233</v>
      </c>
      <c r="C156" s="4"/>
      <c r="D156" s="4"/>
    </row>
    <row r="157" spans="1:4" x14ac:dyDescent="0.25">
      <c r="A157" s="4" t="s">
        <v>228</v>
      </c>
      <c r="B157" s="4" t="s">
        <v>229</v>
      </c>
      <c r="C157" s="4"/>
      <c r="D157" s="4"/>
    </row>
    <row r="158" spans="1:4" x14ac:dyDescent="0.25">
      <c r="A158" t="s">
        <v>202</v>
      </c>
      <c r="B158" t="s">
        <v>235</v>
      </c>
      <c r="C158" t="s">
        <v>236</v>
      </c>
      <c r="D158" t="s">
        <v>237</v>
      </c>
    </row>
    <row r="159" spans="1:4" x14ac:dyDescent="0.25">
      <c r="A159" t="s">
        <v>238</v>
      </c>
      <c r="B159">
        <v>21.68422</v>
      </c>
      <c r="C159">
        <v>100</v>
      </c>
      <c r="D159">
        <v>2.0703933999999999E-3</v>
      </c>
    </row>
    <row r="160" spans="1:4" x14ac:dyDescent="0.25">
      <c r="A160" t="s">
        <v>239</v>
      </c>
      <c r="B160">
        <v>7.1290899999999997</v>
      </c>
      <c r="C160">
        <v>1</v>
      </c>
      <c r="D160">
        <v>4.1407869999999999E-3</v>
      </c>
    </row>
    <row r="161" spans="1:4" x14ac:dyDescent="0.25">
      <c r="A161" t="s">
        <v>240</v>
      </c>
      <c r="B161">
        <v>128.67447999999999</v>
      </c>
      <c r="C161">
        <v>37</v>
      </c>
      <c r="D161">
        <v>3.6231882999999999E-2</v>
      </c>
    </row>
    <row r="162" spans="1:4" x14ac:dyDescent="0.25">
      <c r="A162" t="s">
        <v>241</v>
      </c>
      <c r="B162">
        <v>85.876620000000003</v>
      </c>
      <c r="C162">
        <v>30</v>
      </c>
      <c r="D162">
        <v>2.7950310999999999E-2</v>
      </c>
    </row>
    <row r="163" spans="1:4" x14ac:dyDescent="0.25">
      <c r="A163" t="s">
        <v>242</v>
      </c>
      <c r="B163">
        <v>20.677364000000001</v>
      </c>
      <c r="C163">
        <v>1</v>
      </c>
      <c r="D163">
        <v>5.1759835000000001E-3</v>
      </c>
    </row>
    <row r="164" spans="1:4" x14ac:dyDescent="0.25">
      <c r="A164" t="s">
        <v>243</v>
      </c>
      <c r="B164">
        <v>10.929444</v>
      </c>
      <c r="C164">
        <v>50</v>
      </c>
      <c r="D164">
        <v>1.8633540000000001E-2</v>
      </c>
    </row>
    <row r="165" spans="1:4" x14ac:dyDescent="0.25">
      <c r="A165" t="s">
        <v>244</v>
      </c>
      <c r="B165">
        <v>23.767790000000002</v>
      </c>
      <c r="C165">
        <v>15</v>
      </c>
      <c r="D165">
        <v>1.24223605E-2</v>
      </c>
    </row>
    <row r="166" spans="1:4" x14ac:dyDescent="0.25">
      <c r="A166" t="s">
        <v>245</v>
      </c>
      <c r="B166">
        <v>3.4151536999999998</v>
      </c>
      <c r="C166">
        <v>1</v>
      </c>
      <c r="D166">
        <v>0</v>
      </c>
    </row>
    <row r="167" spans="1:4" x14ac:dyDescent="0.25">
      <c r="A167" t="s">
        <v>246</v>
      </c>
      <c r="B167">
        <v>55.413756999999997</v>
      </c>
      <c r="C167">
        <v>8</v>
      </c>
      <c r="D167">
        <v>4.1407869999999999E-3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phpBB short 1</vt:lpstr>
      <vt:lpstr>Assessment 1</vt:lpstr>
      <vt:lpstr>Assessment 2</vt:lpstr>
      <vt:lpstr>'Assessment 1'!phpBB</vt:lpstr>
      <vt:lpstr>Sheet1!phpBB</vt:lpstr>
      <vt:lpstr>'Assessment 2'!phpBBassessment2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cp:lastPrinted>2015-05-12T13:55:54Z</cp:lastPrinted>
  <dcterms:created xsi:type="dcterms:W3CDTF">2015-05-12T12:50:15Z</dcterms:created>
  <dcterms:modified xsi:type="dcterms:W3CDTF">2015-06-07T18:41:50Z</dcterms:modified>
</cp:coreProperties>
</file>