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f96f50cf7f041/Рабочий стол/itmo/Физика/1.2 sem/Проектная работа №1 Вариант 1/"/>
    </mc:Choice>
  </mc:AlternateContent>
  <xr:revisionPtr revIDLastSave="13" documentId="8_{68C8F669-BAE5-441A-AB64-48536EC64332}" xr6:coauthVersionLast="47" xr6:coauthVersionMax="47" xr10:uidLastSave="{171B9AB1-93EE-42FA-A13D-72AFDD5ADB86}"/>
  <bookViews>
    <workbookView xWindow="-110" yWindow="-110" windowWidth="19420" windowHeight="10300" xr2:uid="{F439956F-A818-45AE-8898-3DC5AEA602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H2" i="1" s="1"/>
  <c r="E2" i="1" s="1"/>
  <c r="N2" i="1"/>
  <c r="F5" i="1" s="1"/>
  <c r="J2" i="1"/>
  <c r="T24" i="1" l="1"/>
  <c r="T20" i="1"/>
  <c r="T16" i="1"/>
  <c r="T12" i="1"/>
  <c r="T8" i="1"/>
  <c r="T4" i="1"/>
  <c r="T3" i="1"/>
  <c r="T23" i="1"/>
  <c r="T19" i="1"/>
  <c r="T15" i="1"/>
  <c r="T11" i="1"/>
  <c r="T7" i="1"/>
  <c r="T22" i="1"/>
  <c r="T18" i="1"/>
  <c r="T14" i="1"/>
  <c r="T10" i="1"/>
  <c r="T6" i="1"/>
  <c r="T21" i="1"/>
  <c r="T17" i="1"/>
  <c r="T13" i="1"/>
  <c r="T9" i="1"/>
  <c r="T5" i="1"/>
  <c r="D2" i="1"/>
  <c r="B3" i="1" s="1"/>
  <c r="T2" i="1"/>
  <c r="F4" i="1"/>
  <c r="F22" i="1"/>
  <c r="F17" i="1"/>
  <c r="F11" i="1"/>
  <c r="F21" i="1"/>
  <c r="F15" i="1"/>
  <c r="F10" i="1"/>
  <c r="F19" i="1"/>
  <c r="F14" i="1"/>
  <c r="F9" i="1"/>
  <c r="F3" i="1"/>
  <c r="D3" i="1" s="1"/>
  <c r="F23" i="1"/>
  <c r="F18" i="1"/>
  <c r="F13" i="1"/>
  <c r="F7" i="1"/>
  <c r="F6" i="1"/>
  <c r="F24" i="1"/>
  <c r="F20" i="1"/>
  <c r="F16" i="1"/>
  <c r="F12" i="1"/>
  <c r="F8" i="1"/>
  <c r="C3" i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B4" i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</calcChain>
</file>

<file path=xl/sharedStrings.xml><?xml version="1.0" encoding="utf-8"?>
<sst xmlns="http://schemas.openxmlformats.org/spreadsheetml/2006/main" count="16" uniqueCount="14">
  <si>
    <t>x</t>
  </si>
  <si>
    <t>y</t>
  </si>
  <si>
    <t>v_x</t>
  </si>
  <si>
    <t>v_y</t>
  </si>
  <si>
    <t>v0</t>
  </si>
  <si>
    <t>a</t>
  </si>
  <si>
    <t>t</t>
  </si>
  <si>
    <t>del_t</t>
  </si>
  <si>
    <t>k</t>
  </si>
  <si>
    <t>g</t>
  </si>
  <si>
    <t>h</t>
  </si>
  <si>
    <t>ti</t>
  </si>
  <si>
    <t>N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</si>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</sst>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2" fontId="0" fillId="0" borderId="1" xfId="0" applyNumberFormat="1" applyBorder="1"/>
    <xf numFmtId="16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 учетом сопротивления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Лист1!$B$2:$B$11</c:f>
              <c:numCache>
                <c:formatCode>General</c:formatCode>
                <c:ptCount val="10"/>
                <c:pt idx="0">
                  <c:v>0</c:v>
                </c:pt>
                <c:pt idx="1">
                  <c:v>0.64150000000000007</c:v>
                </c:pt>
                <c:pt idx="2">
                  <c:v>1.2636584542500002</c:v>
                </c:pt>
                <c:pt idx="3">
                  <c:v>1.8483001315502712</c:v>
                </c:pt>
                <c:pt idx="4">
                  <c:v>2.3800600921762163</c:v>
                </c:pt>
                <c:pt idx="5">
                  <c:v>2.8476887380307514</c:v>
                </c:pt>
                <c:pt idx="6">
                  <c:v>3.2448211964511007</c:v>
                </c:pt>
                <c:pt idx="7">
                  <c:v>3.5701112017458336</c:v>
                </c:pt>
                <c:pt idx="8">
                  <c:v>3.8267476129080946</c:v>
                </c:pt>
                <c:pt idx="9">
                  <c:v>4.0214822951523734</c:v>
                </c:pt>
              </c:numCache>
            </c:numRef>
          </c:xVal>
          <c:yVal>
            <c:numRef>
              <c:f>Лист1!$C$2:$C$11</c:f>
              <c:numCache>
                <c:formatCode>General</c:formatCode>
                <c:ptCount val="10"/>
                <c:pt idx="0">
                  <c:v>0</c:v>
                </c:pt>
                <c:pt idx="1">
                  <c:v>1.1111105930554346</c:v>
                </c:pt>
                <c:pt idx="2">
                  <c:v>2.1080622851749515</c:v>
                </c:pt>
                <c:pt idx="3">
                  <c:v>2.8835800713079696</c:v>
                </c:pt>
                <c:pt idx="4">
                  <c:v>3.3469760274085765</c:v>
                </c:pt>
                <c:pt idx="5">
                  <c:v>3.4318520604115381</c:v>
                </c:pt>
                <c:pt idx="6">
                  <c:v>3.1006410142492209</c:v>
                </c:pt>
                <c:pt idx="7">
                  <c:v>2.3453968739708051</c:v>
                </c:pt>
                <c:pt idx="8">
                  <c:v>1.1849411258526399</c:v>
                </c:pt>
                <c:pt idx="9">
                  <c:v>-0.34087494199643142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B-420D-87C6-ED273BA1D8CC}"/>
            </c:ext>
          </c:extLst>
        </c:ser>
        <c:ser>
          <c:idx val="1"/>
          <c:order val="1"/>
          <c:tx>
            <c:v>Без учета сопротивления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Лист1!$S$2:$S$12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Лист1!$T$2:$T$12</c:f>
              <c:numCache>
                <c:formatCode>General</c:formatCode>
                <c:ptCount val="11"/>
                <c:pt idx="0">
                  <c:v>0</c:v>
                </c:pt>
                <c:pt idx="1">
                  <c:v>1.5360508075688768</c:v>
                </c:pt>
                <c:pt idx="2">
                  <c:v>2.6801016151377537</c:v>
                </c:pt>
                <c:pt idx="3">
                  <c:v>3.4321524227066309</c:v>
                </c:pt>
                <c:pt idx="4">
                  <c:v>3.7922032302755087</c:v>
                </c:pt>
                <c:pt idx="5">
                  <c:v>3.7602540378443861</c:v>
                </c:pt>
                <c:pt idx="6">
                  <c:v>3.336304845413264</c:v>
                </c:pt>
                <c:pt idx="7">
                  <c:v>2.5203556529821416</c:v>
                </c:pt>
                <c:pt idx="8">
                  <c:v>1.3124064605510206</c:v>
                </c:pt>
                <c:pt idx="9">
                  <c:v>-0.2875427318801016</c:v>
                </c:pt>
                <c:pt idx="10">
                  <c:v>-2.2794919243112233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4B-420D-87C6-ED273BA1D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54207"/>
        <c:axId val="1083647551"/>
      </c:scatterChart>
      <c:valAx>
        <c:axId val="108365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3647551"/>
        <c:crosses val="autoZero"/>
        <c:crossBetween val="midCat"/>
      </c:valAx>
      <c:valAx>
        <c:axId val="108364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365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25577</xdr:colOff>
      <xdr:row>2</xdr:row>
      <xdr:rowOff>179488</xdr:rowOff>
    </xdr:from>
    <xdr:to>
      <xdr:col>17</xdr:col>
      <xdr:colOff>301625</xdr:colOff>
      <xdr:row>17</xdr:row>
      <xdr:rowOff>111124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7E687B-9EE5-48F3-AB32-8BD7BF62C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45BA-D177-48FF-9C97-1EA103782BDF}">
  <dimension ref="A1:T24"/>
  <sheetViews>
    <sheetView tabSelected="1" zoomScale="80" zoomScaleNormal="80" workbookViewId="0">
      <selection activeCell="J2" sqref="J2"/>
    </sheetView>
  </sheetViews>
  <sheetFormatPr defaultRowHeight="14.5" x14ac:dyDescent="0.35"/>
  <cols>
    <col min="1" max="1" width="4.08984375" style="1" customWidth="1"/>
    <col min="2" max="3" width="8.81640625" bestFit="1" customWidth="1"/>
    <col min="4" max="4" width="12.453125" bestFit="1" customWidth="1"/>
    <col min="5" max="6" width="8.81640625" bestFit="1" customWidth="1"/>
    <col min="7" max="8" width="4.6328125" customWidth="1"/>
    <col min="9" max="9" width="8" customWidth="1"/>
    <col min="10" max="10" width="7.26953125" customWidth="1"/>
    <col min="11" max="13" width="4.6328125" customWidth="1"/>
    <col min="14" max="14" width="4.1796875" customWidth="1"/>
    <col min="15" max="15" width="8.81640625" bestFit="1" customWidth="1"/>
    <col min="16" max="17" width="8.81640625" customWidth="1"/>
    <col min="18" max="18" width="8.81640625" bestFit="1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12</v>
      </c>
      <c r="N1" t="s">
        <v>10</v>
      </c>
      <c r="O1" t="s">
        <v>13</v>
      </c>
      <c r="S1" t="s">
        <v>0</v>
      </c>
      <c r="T1" t="s">
        <v>1</v>
      </c>
    </row>
    <row r="2" spans="1:20" x14ac:dyDescent="0.35">
      <c r="A2" s="2">
        <v>0</v>
      </c>
      <c r="B2">
        <v>0</v>
      </c>
      <c r="C2">
        <v>0</v>
      </c>
      <c r="D2">
        <f>G2*COS(H2)</f>
        <v>5.0000000000000009</v>
      </c>
      <c r="E2">
        <f>G2*SIN(H2)</f>
        <v>8.6602540378443855</v>
      </c>
      <c r="F2">
        <v>0</v>
      </c>
      <c r="G2" s="1">
        <v>10</v>
      </c>
      <c r="H2" s="1">
        <f>H3*O2/180</f>
        <v>1.0471975511965976</v>
      </c>
      <c r="I2" s="5">
        <v>0.96225000000000005</v>
      </c>
      <c r="J2" s="1">
        <f>2*I2/15</f>
        <v>0.1283</v>
      </c>
      <c r="K2" s="4">
        <v>0.47</v>
      </c>
      <c r="L2" s="1">
        <v>9.8000000000000007</v>
      </c>
      <c r="M2" s="3">
        <v>15</v>
      </c>
      <c r="N2">
        <f>I2/M2</f>
        <v>6.4149999999999999E-2</v>
      </c>
      <c r="O2">
        <f>PI()</f>
        <v>3.1415926535897931</v>
      </c>
      <c r="R2">
        <v>0</v>
      </c>
      <c r="S2">
        <v>0</v>
      </c>
      <c r="T2">
        <f>S2*TAN(H2)</f>
        <v>0</v>
      </c>
    </row>
    <row r="3" spans="1:20" x14ac:dyDescent="0.35">
      <c r="A3" s="1">
        <v>1</v>
      </c>
      <c r="B3">
        <f>B2+$J$2*D2</f>
        <v>0.64150000000000007</v>
      </c>
      <c r="C3">
        <f>C2+$J$2*E2</f>
        <v>1.1111105930554346</v>
      </c>
      <c r="D3">
        <f>D2-$K$2*D2*F3</f>
        <v>4.8492475000000006</v>
      </c>
      <c r="E3">
        <f>E2-$K$2*E2*F3-$L$2*F3</f>
        <v>7.770473048476358</v>
      </c>
      <c r="F3">
        <f>$F$2+A3*$N$2</f>
        <v>6.4149999999999999E-2</v>
      </c>
      <c r="H3">
        <v>60</v>
      </c>
      <c r="R3">
        <v>1</v>
      </c>
      <c r="S3">
        <v>1</v>
      </c>
      <c r="T3">
        <f>S3*TAN($H$2)-$L$2*S3^2/(2*$G$2^2*COS($H$2)*COS($H$2))</f>
        <v>1.5360508075688768</v>
      </c>
    </row>
    <row r="4" spans="1:20" x14ac:dyDescent="0.35">
      <c r="A4" s="1">
        <v>2</v>
      </c>
      <c r="B4">
        <f t="shared" ref="B4:B24" si="0">B3+$J$2*D3</f>
        <v>1.2636584542500002</v>
      </c>
      <c r="C4">
        <f t="shared" ref="C4:C24" si="1">C3+$J$2*E3</f>
        <v>2.1080622851749515</v>
      </c>
      <c r="D4">
        <f t="shared" ref="D4:D24" si="2">D3-$K$2*D3*F4</f>
        <v>4.5568330265025008</v>
      </c>
      <c r="E4">
        <f t="shared" ref="E4:E24" si="3">E3-$K$2*E3*F4-$L$2*F4</f>
        <v>6.0445657531801853</v>
      </c>
      <c r="F4">
        <f t="shared" ref="F4:F24" si="4">$F$2+A4*$N$2</f>
        <v>0.1283</v>
      </c>
      <c r="R4">
        <v>2</v>
      </c>
      <c r="S4">
        <v>2</v>
      </c>
      <c r="T4">
        <f t="shared" ref="T4:T24" si="5">S4*TAN($H$2)-$L$2*S4^2/(2*$G$2^2*COS($H$2)*COS($H$2))</f>
        <v>2.6801016151377537</v>
      </c>
    </row>
    <row r="5" spans="1:20" x14ac:dyDescent="0.35">
      <c r="A5" s="1">
        <v>3</v>
      </c>
      <c r="B5">
        <f t="shared" si="0"/>
        <v>1.8483001315502712</v>
      </c>
      <c r="C5">
        <f t="shared" si="1"/>
        <v>2.8835800713079696</v>
      </c>
      <c r="D5">
        <f t="shared" si="2"/>
        <v>4.1446606440058096</v>
      </c>
      <c r="E5">
        <f t="shared" si="3"/>
        <v>3.6118157139564073</v>
      </c>
      <c r="F5">
        <f t="shared" si="4"/>
        <v>0.19245000000000001</v>
      </c>
      <c r="R5">
        <v>3</v>
      </c>
      <c r="S5">
        <v>3</v>
      </c>
      <c r="T5">
        <f t="shared" si="5"/>
        <v>3.4321524227066309</v>
      </c>
    </row>
    <row r="6" spans="1:20" x14ac:dyDescent="0.35">
      <c r="A6" s="1">
        <v>4</v>
      </c>
      <c r="B6">
        <f t="shared" si="0"/>
        <v>2.3800600921762163</v>
      </c>
      <c r="C6">
        <f t="shared" si="1"/>
        <v>3.3469760274085765</v>
      </c>
      <c r="D6">
        <f t="shared" si="2"/>
        <v>3.6448062810174209</v>
      </c>
      <c r="E6">
        <f t="shared" si="3"/>
        <v>0.6615435152218363</v>
      </c>
      <c r="F6">
        <f t="shared" si="4"/>
        <v>0.25659999999999999</v>
      </c>
      <c r="R6">
        <v>4</v>
      </c>
      <c r="S6">
        <v>4</v>
      </c>
      <c r="T6">
        <f t="shared" si="5"/>
        <v>3.7922032302755087</v>
      </c>
    </row>
    <row r="7" spans="1:20" x14ac:dyDescent="0.35">
      <c r="A7" s="1">
        <v>5</v>
      </c>
      <c r="B7">
        <f t="shared" si="0"/>
        <v>2.8476887380307514</v>
      </c>
      <c r="C7">
        <f t="shared" si="1"/>
        <v>3.4318520604115381</v>
      </c>
      <c r="D7">
        <f t="shared" si="2"/>
        <v>3.0953426221383422</v>
      </c>
      <c r="E7">
        <f t="shared" si="3"/>
        <v>-2.5815358235566435</v>
      </c>
      <c r="F7">
        <f t="shared" si="4"/>
        <v>0.32074999999999998</v>
      </c>
      <c r="R7">
        <v>5</v>
      </c>
      <c r="S7">
        <v>5</v>
      </c>
      <c r="T7">
        <f t="shared" si="5"/>
        <v>3.7602540378443861</v>
      </c>
    </row>
    <row r="8" spans="1:20" x14ac:dyDescent="0.35">
      <c r="A8" s="1">
        <v>6</v>
      </c>
      <c r="B8">
        <f t="shared" si="0"/>
        <v>3.2448211964511007</v>
      </c>
      <c r="C8">
        <f t="shared" si="1"/>
        <v>3.1006410142492209</v>
      </c>
      <c r="D8">
        <f t="shared" si="2"/>
        <v>2.5353858557656497</v>
      </c>
      <c r="E8">
        <f t="shared" si="3"/>
        <v>-5.8865482484677765</v>
      </c>
      <c r="F8">
        <f t="shared" si="4"/>
        <v>0.38490000000000002</v>
      </c>
      <c r="R8">
        <v>6</v>
      </c>
      <c r="S8">
        <v>6</v>
      </c>
      <c r="T8">
        <f t="shared" si="5"/>
        <v>3.336304845413264</v>
      </c>
    </row>
    <row r="9" spans="1:20" x14ac:dyDescent="0.35">
      <c r="A9" s="1">
        <v>7</v>
      </c>
      <c r="B9">
        <f t="shared" si="0"/>
        <v>3.5701112017458336</v>
      </c>
      <c r="C9">
        <f t="shared" si="1"/>
        <v>2.3453968739708051</v>
      </c>
      <c r="D9">
        <f t="shared" si="2"/>
        <v>2.0002837970558143</v>
      </c>
      <c r="E9">
        <f t="shared" si="3"/>
        <v>-9.0448616377097828</v>
      </c>
      <c r="F9">
        <f t="shared" si="4"/>
        <v>0.44905</v>
      </c>
      <c r="R9">
        <v>7</v>
      </c>
      <c r="S9">
        <v>7</v>
      </c>
      <c r="T9">
        <f t="shared" si="5"/>
        <v>2.5203556529821416</v>
      </c>
    </row>
    <row r="10" spans="1:20" x14ac:dyDescent="0.35">
      <c r="A10" s="1">
        <v>8</v>
      </c>
      <c r="B10">
        <f t="shared" si="0"/>
        <v>3.8267476129080946</v>
      </c>
      <c r="C10">
        <f t="shared" si="1"/>
        <v>1.1849411258526399</v>
      </c>
      <c r="D10">
        <f t="shared" si="2"/>
        <v>1.5178073440707638</v>
      </c>
      <c r="E10">
        <f t="shared" si="3"/>
        <v>-11.892564831247633</v>
      </c>
      <c r="F10">
        <f t="shared" si="4"/>
        <v>0.51319999999999999</v>
      </c>
      <c r="R10">
        <v>8</v>
      </c>
      <c r="S10">
        <v>8</v>
      </c>
      <c r="T10">
        <f t="shared" si="5"/>
        <v>1.3124064605510206</v>
      </c>
    </row>
    <row r="11" spans="1:20" x14ac:dyDescent="0.35">
      <c r="A11" s="1">
        <v>9</v>
      </c>
      <c r="B11">
        <f t="shared" si="0"/>
        <v>4.0214822951523734</v>
      </c>
      <c r="C11">
        <f t="shared" si="1"/>
        <v>-0.34087494199643142</v>
      </c>
      <c r="D11">
        <f t="shared" si="2"/>
        <v>1.1059434911241137</v>
      </c>
      <c r="E11">
        <f t="shared" si="3"/>
        <v>-14.32349384774685</v>
      </c>
      <c r="F11">
        <f t="shared" si="4"/>
        <v>0.57735000000000003</v>
      </c>
      <c r="R11">
        <v>9</v>
      </c>
      <c r="S11">
        <v>9</v>
      </c>
      <c r="T11">
        <f t="shared" si="5"/>
        <v>-0.2875427318801016</v>
      </c>
    </row>
    <row r="12" spans="1:20" x14ac:dyDescent="0.35">
      <c r="A12" s="1">
        <v>10</v>
      </c>
      <c r="B12">
        <f t="shared" si="0"/>
        <v>4.163374845063597</v>
      </c>
      <c r="C12">
        <f t="shared" si="1"/>
        <v>-2.1785792026623523</v>
      </c>
      <c r="D12">
        <f t="shared" si="2"/>
        <v>0.77249599883273778</v>
      </c>
      <c r="E12">
        <f t="shared" si="3"/>
        <v>-16.291588835181937</v>
      </c>
      <c r="F12">
        <f t="shared" si="4"/>
        <v>0.64149999999999996</v>
      </c>
      <c r="R12">
        <v>10</v>
      </c>
      <c r="S12">
        <v>10</v>
      </c>
      <c r="T12">
        <f t="shared" si="5"/>
        <v>-2.2794919243112233</v>
      </c>
    </row>
    <row r="13" spans="1:20" x14ac:dyDescent="0.35">
      <c r="A13" s="1">
        <v>11</v>
      </c>
      <c r="B13">
        <f t="shared" si="0"/>
        <v>4.2624860817138375</v>
      </c>
      <c r="C13">
        <f t="shared" si="1"/>
        <v>-4.2687900502161948</v>
      </c>
      <c r="D13">
        <f t="shared" si="2"/>
        <v>0.51629345209186672</v>
      </c>
      <c r="E13">
        <f t="shared" si="3"/>
        <v>-17.803763794255254</v>
      </c>
      <c r="F13">
        <f t="shared" si="4"/>
        <v>0.70565</v>
      </c>
      <c r="R13">
        <v>11</v>
      </c>
      <c r="S13">
        <v>11</v>
      </c>
      <c r="T13">
        <f t="shared" si="5"/>
        <v>-4.6634411167423444</v>
      </c>
    </row>
    <row r="14" spans="1:20" x14ac:dyDescent="0.35">
      <c r="A14" s="1">
        <v>12</v>
      </c>
      <c r="B14">
        <f t="shared" si="0"/>
        <v>4.3287265316172236</v>
      </c>
      <c r="C14">
        <f t="shared" si="1"/>
        <v>-6.5530129450191437</v>
      </c>
      <c r="D14">
        <f t="shared" si="2"/>
        <v>0.32949538336431677</v>
      </c>
      <c r="E14">
        <f t="shared" si="3"/>
        <v>-18.906295230910935</v>
      </c>
      <c r="F14">
        <f t="shared" si="4"/>
        <v>0.76980000000000004</v>
      </c>
      <c r="R14">
        <v>12</v>
      </c>
      <c r="S14">
        <v>12</v>
      </c>
      <c r="T14">
        <f t="shared" si="5"/>
        <v>-7.439390309173465</v>
      </c>
    </row>
    <row r="15" spans="1:20" x14ac:dyDescent="0.35">
      <c r="A15" s="1">
        <v>13</v>
      </c>
      <c r="B15">
        <f t="shared" si="0"/>
        <v>4.3710007893028653</v>
      </c>
      <c r="C15">
        <f t="shared" si="1"/>
        <v>-8.9786906231450168</v>
      </c>
      <c r="D15">
        <f t="shared" si="2"/>
        <v>0.20034752613468096</v>
      </c>
      <c r="E15">
        <f t="shared" si="3"/>
        <v>-19.668559924236394</v>
      </c>
      <c r="F15">
        <f t="shared" si="4"/>
        <v>0.83394999999999997</v>
      </c>
      <c r="R15">
        <v>13</v>
      </c>
      <c r="S15">
        <v>13</v>
      </c>
      <c r="T15">
        <f t="shared" si="5"/>
        <v>-10.607339501604585</v>
      </c>
    </row>
    <row r="16" spans="1:20" x14ac:dyDescent="0.35">
      <c r="A16" s="1">
        <v>14</v>
      </c>
      <c r="B16">
        <f t="shared" si="0"/>
        <v>4.3967053769059445</v>
      </c>
      <c r="C16">
        <f t="shared" si="1"/>
        <v>-11.502166861424547</v>
      </c>
      <c r="D16">
        <f t="shared" si="2"/>
        <v>0.11577943292054918</v>
      </c>
      <c r="E16">
        <f t="shared" si="3"/>
        <v>-20.167703100296741</v>
      </c>
      <c r="F16">
        <f t="shared" si="4"/>
        <v>0.89810000000000001</v>
      </c>
      <c r="R16">
        <v>14</v>
      </c>
      <c r="S16">
        <v>14</v>
      </c>
      <c r="T16">
        <f t="shared" si="5"/>
        <v>-14.167288694035708</v>
      </c>
    </row>
    <row r="17" spans="1:20" x14ac:dyDescent="0.35">
      <c r="A17" s="1">
        <v>15</v>
      </c>
      <c r="B17">
        <f t="shared" si="0"/>
        <v>4.4115598781496512</v>
      </c>
      <c r="C17">
        <f t="shared" si="1"/>
        <v>-14.089683169192618</v>
      </c>
      <c r="D17">
        <f t="shared" si="2"/>
        <v>6.3417316036483914E-2</v>
      </c>
      <c r="E17">
        <f t="shared" si="3"/>
        <v>-20.476758115414288</v>
      </c>
      <c r="F17">
        <f t="shared" si="4"/>
        <v>0.96224999999999994</v>
      </c>
      <c r="R17">
        <v>15</v>
      </c>
      <c r="S17">
        <v>15</v>
      </c>
      <c r="T17">
        <f t="shared" si="5"/>
        <v>-18.11923788646682</v>
      </c>
    </row>
    <row r="18" spans="1:20" x14ac:dyDescent="0.35">
      <c r="A18" s="1">
        <v>16</v>
      </c>
      <c r="B18">
        <f t="shared" si="0"/>
        <v>4.419696319797132</v>
      </c>
      <c r="C18">
        <f t="shared" si="1"/>
        <v>-16.71685123540027</v>
      </c>
      <c r="D18">
        <f t="shared" si="2"/>
        <v>3.2824295441955781E-2</v>
      </c>
      <c r="E18">
        <f t="shared" si="3"/>
        <v>-20.657326186473515</v>
      </c>
      <c r="F18">
        <f t="shared" si="4"/>
        <v>1.0264</v>
      </c>
      <c r="R18">
        <v>16</v>
      </c>
      <c r="S18">
        <v>16</v>
      </c>
      <c r="T18">
        <f t="shared" si="5"/>
        <v>-22.463187078897946</v>
      </c>
    </row>
    <row r="19" spans="1:20" x14ac:dyDescent="0.35">
      <c r="A19" s="1">
        <v>17</v>
      </c>
      <c r="B19">
        <f t="shared" si="0"/>
        <v>4.4239076769023349</v>
      </c>
      <c r="C19">
        <f t="shared" si="1"/>
        <v>-19.367186185124822</v>
      </c>
      <c r="D19">
        <f t="shared" si="2"/>
        <v>1.5999923806670091E-2</v>
      </c>
      <c r="E19">
        <f t="shared" si="3"/>
        <v>-20.756628062323934</v>
      </c>
      <c r="F19">
        <f t="shared" si="4"/>
        <v>1.0905499999999999</v>
      </c>
      <c r="R19">
        <v>17</v>
      </c>
      <c r="S19">
        <v>17</v>
      </c>
      <c r="T19">
        <f t="shared" si="5"/>
        <v>-27.199136271329067</v>
      </c>
    </row>
    <row r="20" spans="1:20" x14ac:dyDescent="0.35">
      <c r="A20" s="1">
        <v>18</v>
      </c>
      <c r="B20">
        <f t="shared" si="0"/>
        <v>4.425960467126731</v>
      </c>
      <c r="C20">
        <f t="shared" si="1"/>
        <v>-22.030261565520984</v>
      </c>
      <c r="D20">
        <f t="shared" si="2"/>
        <v>7.3166211574759721E-3</v>
      </c>
      <c r="E20">
        <f t="shared" si="3"/>
        <v>-20.807879203248177</v>
      </c>
      <c r="F20">
        <f t="shared" si="4"/>
        <v>1.1547000000000001</v>
      </c>
      <c r="R20">
        <v>18</v>
      </c>
      <c r="S20">
        <v>18</v>
      </c>
      <c r="T20">
        <f t="shared" si="5"/>
        <v>-32.327085463760184</v>
      </c>
    </row>
    <row r="21" spans="1:20" x14ac:dyDescent="0.35">
      <c r="A21" s="1">
        <v>19</v>
      </c>
      <c r="B21">
        <f t="shared" si="0"/>
        <v>4.4268991896212349</v>
      </c>
      <c r="C21">
        <f t="shared" si="1"/>
        <v>-24.699912467297725</v>
      </c>
      <c r="D21">
        <f t="shared" si="2"/>
        <v>3.1252252195148661E-3</v>
      </c>
      <c r="E21">
        <f t="shared" si="3"/>
        <v>-20.832617926815033</v>
      </c>
      <c r="F21">
        <f t="shared" si="4"/>
        <v>1.21885</v>
      </c>
      <c r="R21">
        <v>19</v>
      </c>
      <c r="S21">
        <v>19</v>
      </c>
      <c r="T21">
        <f t="shared" si="5"/>
        <v>-37.847034656191298</v>
      </c>
    </row>
    <row r="22" spans="1:20" x14ac:dyDescent="0.35">
      <c r="A22" s="1">
        <v>20</v>
      </c>
      <c r="B22">
        <f t="shared" si="0"/>
        <v>4.4273001560168987</v>
      </c>
      <c r="C22">
        <f t="shared" si="1"/>
        <v>-27.372737347308092</v>
      </c>
      <c r="D22">
        <f t="shared" si="2"/>
        <v>1.2406831598952071E-3</v>
      </c>
      <c r="E22">
        <f t="shared" si="3"/>
        <v>-20.8437409907663</v>
      </c>
      <c r="F22">
        <f t="shared" si="4"/>
        <v>1.2829999999999999</v>
      </c>
      <c r="R22">
        <v>20</v>
      </c>
      <c r="S22">
        <v>20</v>
      </c>
      <c r="T22">
        <f t="shared" si="5"/>
        <v>-43.758983848622428</v>
      </c>
    </row>
    <row r="23" spans="1:20" x14ac:dyDescent="0.35">
      <c r="A23" s="1">
        <v>21</v>
      </c>
      <c r="B23">
        <f t="shared" si="0"/>
        <v>4.4274593356663132</v>
      </c>
      <c r="C23">
        <f t="shared" si="1"/>
        <v>-30.04698931642341</v>
      </c>
      <c r="D23">
        <f t="shared" si="2"/>
        <v>4.5513159003437791E-4</v>
      </c>
      <c r="E23">
        <f t="shared" si="3"/>
        <v>-20.848377523182215</v>
      </c>
      <c r="F23">
        <f t="shared" si="4"/>
        <v>1.3471500000000001</v>
      </c>
      <c r="R23">
        <v>21</v>
      </c>
      <c r="S23">
        <v>21</v>
      </c>
      <c r="T23">
        <f t="shared" si="5"/>
        <v>-50.06293304105354</v>
      </c>
    </row>
    <row r="24" spans="1:20" x14ac:dyDescent="0.35">
      <c r="A24" s="1">
        <v>22</v>
      </c>
      <c r="B24">
        <f t="shared" si="0"/>
        <v>4.4275177290493151</v>
      </c>
      <c r="C24">
        <f t="shared" si="1"/>
        <v>-32.72183615264769</v>
      </c>
      <c r="D24">
        <f t="shared" si="2"/>
        <v>1.5323779991708469E-4</v>
      </c>
      <c r="E24">
        <f t="shared" si="3"/>
        <v>-20.850159379902699</v>
      </c>
      <c r="F24">
        <f t="shared" si="4"/>
        <v>1.4113</v>
      </c>
      <c r="R24">
        <v>22</v>
      </c>
      <c r="S24">
        <v>22</v>
      </c>
      <c r="T24">
        <f t="shared" si="5"/>
        <v>-56.75888223348467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Синюта</dc:creator>
  <cp:lastModifiedBy>Анастасия Синюта</cp:lastModifiedBy>
  <dcterms:created xsi:type="dcterms:W3CDTF">2022-04-13T16:41:12Z</dcterms:created>
  <dcterms:modified xsi:type="dcterms:W3CDTF">2022-06-29T12:48:11Z</dcterms:modified>
</cp:coreProperties>
</file>