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9A78E68-20D3-465D-83A6-736BB65BA3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4" i="1" l="1"/>
  <c r="B63" i="1"/>
  <c r="D62" i="1"/>
  <c r="D64" i="1" s="1"/>
  <c r="C62" i="1"/>
  <c r="C64" i="1" s="1"/>
  <c r="B59" i="1"/>
  <c r="C59" i="1" s="1"/>
  <c r="B58" i="1"/>
  <c r="C58" i="1" s="1"/>
  <c r="D58" i="1" s="1"/>
  <c r="E58" i="1" s="1"/>
  <c r="F58" i="1" s="1"/>
  <c r="G58" i="1" s="1"/>
  <c r="B55" i="1"/>
  <c r="B54" i="1"/>
  <c r="C54" i="1" s="1"/>
  <c r="D54" i="1" s="1"/>
  <c r="E54" i="1" s="1"/>
  <c r="F54" i="1" s="1"/>
  <c r="G54" i="1" s="1"/>
  <c r="B42" i="1"/>
  <c r="B41" i="1"/>
  <c r="D40" i="1"/>
  <c r="D42" i="1" s="1"/>
  <c r="C40" i="1"/>
  <c r="C41" i="1" s="1"/>
  <c r="B31" i="1"/>
  <c r="E27" i="1" s="1"/>
  <c r="B29" i="1"/>
  <c r="B19" i="1"/>
  <c r="C18" i="1"/>
  <c r="D18" i="1" s="1"/>
  <c r="B8" i="1"/>
  <c r="G6" i="1"/>
  <c r="F6" i="1"/>
  <c r="E6" i="1"/>
  <c r="D6" i="1"/>
  <c r="C6" i="1"/>
  <c r="B6" i="1"/>
  <c r="C5" i="1"/>
  <c r="D5" i="1" s="1"/>
  <c r="E5" i="1" s="1"/>
  <c r="F5" i="1" s="1"/>
  <c r="G5" i="1" s="1"/>
  <c r="C42" i="1" l="1"/>
  <c r="B7" i="1"/>
  <c r="C63" i="1"/>
  <c r="C55" i="1" s="1"/>
  <c r="D19" i="1"/>
  <c r="E18" i="1"/>
  <c r="D59" i="1"/>
  <c r="E62" i="1"/>
  <c r="H27" i="1"/>
  <c r="F27" i="1"/>
  <c r="E40" i="1"/>
  <c r="B27" i="1"/>
  <c r="C19" i="1"/>
  <c r="D63" i="1"/>
  <c r="G27" i="1"/>
  <c r="D41" i="1"/>
  <c r="C27" i="1"/>
  <c r="C28" i="1" s="1"/>
  <c r="D27" i="1"/>
  <c r="D55" i="1" l="1"/>
  <c r="F40" i="1"/>
  <c r="E42" i="1"/>
  <c r="E41" i="1"/>
  <c r="C29" i="1"/>
  <c r="D28" i="1"/>
  <c r="E64" i="1"/>
  <c r="E63" i="1"/>
  <c r="E55" i="1" s="1"/>
  <c r="F62" i="1"/>
  <c r="E59" i="1"/>
  <c r="E19" i="1"/>
  <c r="F18" i="1"/>
  <c r="F64" i="1" l="1"/>
  <c r="F63" i="1"/>
  <c r="F55" i="1" s="1"/>
  <c r="G62" i="1"/>
  <c r="F59" i="1"/>
  <c r="E28" i="1"/>
  <c r="D29" i="1"/>
  <c r="F41" i="1"/>
  <c r="G40" i="1"/>
  <c r="F42" i="1"/>
  <c r="F19" i="1"/>
  <c r="G18" i="1"/>
  <c r="G41" i="1" l="1"/>
  <c r="B43" i="1" s="1"/>
  <c r="B45" i="1" s="1"/>
  <c r="G42" i="1"/>
  <c r="B44" i="1" s="1"/>
  <c r="B46" i="1" s="1"/>
  <c r="G64" i="1"/>
  <c r="G59" i="1" s="1"/>
  <c r="G63" i="1"/>
  <c r="G55" i="1" s="1"/>
  <c r="F28" i="1"/>
  <c r="E29" i="1"/>
  <c r="G19" i="1"/>
  <c r="H18" i="1"/>
  <c r="H19" i="1" s="1"/>
  <c r="B20" i="1" s="1"/>
  <c r="F29" i="1" l="1"/>
  <c r="G28" i="1"/>
  <c r="G29" i="1" l="1"/>
  <c r="H28" i="1"/>
  <c r="H29" i="1" s="1"/>
  <c r="B30" i="1" s="1"/>
</calcChain>
</file>

<file path=xl/sharedStrings.xml><?xml version="1.0" encoding="utf-8"?>
<sst xmlns="http://schemas.openxmlformats.org/spreadsheetml/2006/main" count="50" uniqueCount="29">
  <si>
    <t>Задача 1. Есть инвестиционный проект с денежными потоками по кварталам:
Необходимо принять решение, инвестируем в проект или нет, если ставка дисконтирования 15% годовых</t>
  </si>
  <si>
    <t>Квартал</t>
  </si>
  <si>
    <t>денежный поток</t>
  </si>
  <si>
    <t>Ставка дисконтирования</t>
  </si>
  <si>
    <t>Дисконтированный множитель</t>
  </si>
  <si>
    <t>Дисконтированние денежные потоки</t>
  </si>
  <si>
    <t>NPV</t>
  </si>
  <si>
    <t>NPV по ЧПС</t>
  </si>
  <si>
    <t>Ответ: т.к. NPV положительно, можно инвестировать</t>
  </si>
  <si>
    <t xml:space="preserve">Задача 2. Для инвестиционного проекта с денежными потоками:
Год 0 1 2 3 4 5 6
денежный поток -1500 100 200 300 400 500 600
найти NPV, если первые два года ставка дисконтирования равна 20%, следующие два года она равна 15%, и затем становится 10%. </t>
  </si>
  <si>
    <t>Год</t>
  </si>
  <si>
    <t>Задача 3. Для проекта из задачи 2 найти внутреннюю норму доходности.</t>
  </si>
  <si>
    <t>IRR</t>
  </si>
  <si>
    <t>Есть два инвестиционных проекта со следующими денежными потоками:
Год 0 1 2 3 4 5
Проект А -1000 100 250 450 500 550
Проект Б -1000 200 300 400 450 500
Если стоимость денег равна 10%, и инвестор хочет получить максимальную доходность на вложенный рубль инвестиций, то какой проект он должен выбрать?</t>
  </si>
  <si>
    <t>денежный поток 1</t>
  </si>
  <si>
    <t>денежный поток 2</t>
  </si>
  <si>
    <t>Дисконтированние денежные потоки 1</t>
  </si>
  <si>
    <t>Дисконтированние денежные потоки 2</t>
  </si>
  <si>
    <t>NPV 1</t>
  </si>
  <si>
    <t>NPV 2</t>
  </si>
  <si>
    <t>PI 1</t>
  </si>
  <si>
    <t>PI 2</t>
  </si>
  <si>
    <t>Ответ: должен выбрать 2 проект</t>
  </si>
  <si>
    <t>Задача 5. Есть два инвестиционных проекта со следующими денежными потоками:
Год 0 1 2 3 4 5
Проект А -1000 100 250 450 500 550
Проект Б -1000 200 300 400 450 500
Инвестор хочет выбрать один из проектов по критерию ликвидности с учетом временной стоимости денег в размере 10% годовых. Какой он должен выбрать?</t>
  </si>
  <si>
    <t>Проект А</t>
  </si>
  <si>
    <t>обыкновенный</t>
  </si>
  <si>
    <t>кумулятивный</t>
  </si>
  <si>
    <t>Проект Б</t>
  </si>
  <si>
    <t>Ответ. По обыкновенной: окупаются оба на 4 год. По дисконтированной: окупается быстрее проект Б - на 4, а проект - 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</si>
</sst>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₽&quot;;[Red]\-#,##0.00\ &quot;₽&quot;"/>
    <numFmt numFmtId="164" formatCode="0.000000%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left" vertical="center" wrapText="1"/>
    </xf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right" vertical="center"/>
    </xf>
    <xf numFmtId="9" fontId="0" fillId="0" borderId="1" xfId="0" applyNumberFormat="1" applyBorder="1"/>
    <xf numFmtId="1" fontId="0" fillId="0" borderId="1" xfId="0" applyNumberFormat="1" applyBorder="1" applyAlignment="1">
      <alignment vertical="center"/>
    </xf>
    <xf numFmtId="9" fontId="0" fillId="0" borderId="1" xfId="0" applyNumberFormat="1" applyBorder="1" applyAlignment="1">
      <alignment vertical="center"/>
    </xf>
    <xf numFmtId="2" fontId="0" fillId="0" borderId="1" xfId="0" applyNumberFormat="1" applyBorder="1"/>
    <xf numFmtId="0" fontId="0" fillId="3" borderId="1" xfId="0" applyFill="1" applyBorder="1"/>
    <xf numFmtId="2" fontId="0" fillId="3" borderId="1" xfId="0" applyNumberFormat="1" applyFill="1" applyBorder="1"/>
    <xf numFmtId="8" fontId="0" fillId="0" borderId="0" xfId="0" applyNumberFormat="1"/>
    <xf numFmtId="2" fontId="0" fillId="0" borderId="0" xfId="0" applyNumberFormat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wrapText="1"/>
    </xf>
    <xf numFmtId="10" fontId="0" fillId="0" borderId="1" xfId="0" applyNumberFormat="1" applyBorder="1" applyAlignment="1">
      <alignment horizontal="left" wrapText="1"/>
    </xf>
    <xf numFmtId="2" fontId="0" fillId="0" borderId="1" xfId="0" applyNumberFormat="1" applyBorder="1" applyAlignment="1">
      <alignment horizontal="left" wrapText="1"/>
    </xf>
    <xf numFmtId="2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left"/>
    </xf>
    <xf numFmtId="164" fontId="0" fillId="3" borderId="1" xfId="0" applyNumberFormat="1" applyFill="1" applyBorder="1" applyAlignment="1">
      <alignment horizontal="left"/>
    </xf>
    <xf numFmtId="0" fontId="0" fillId="0" borderId="1" xfId="0" applyBorder="1"/>
    <xf numFmtId="0" fontId="0" fillId="3" borderId="2" xfId="0" applyFill="1" applyBorder="1"/>
    <xf numFmtId="2" fontId="0" fillId="0" borderId="2" xfId="0" applyNumberFormat="1" applyBorder="1"/>
    <xf numFmtId="0" fontId="0" fillId="3" borderId="1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0" borderId="0" xfId="0" applyAlignment="1">
      <alignment horizontal="left" wrapText="1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2" fontId="0" fillId="5" borderId="1" xfId="0" applyNumberFormat="1" applyFill="1" applyBorder="1"/>
    <xf numFmtId="0" fontId="0" fillId="2" borderId="0" xfId="0" applyFill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tabSelected="1" workbookViewId="0">
      <selection activeCell="A34" sqref="A34:L34"/>
    </sheetView>
  </sheetViews>
  <sheetFormatPr defaultRowHeight="15" x14ac:dyDescent="0.25"/>
  <cols>
    <col min="1" max="1" width="23.85546875" customWidth="1"/>
    <col min="2" max="2" width="11.28515625" bestFit="1" customWidth="1"/>
    <col min="3" max="3" width="12.5703125" bestFit="1" customWidth="1"/>
    <col min="4" max="7" width="9.5703125" bestFit="1" customWidth="1"/>
  </cols>
  <sheetData>
    <row r="1" spans="1:13" ht="43.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x14ac:dyDescent="0.25">
      <c r="A2" s="2" t="s">
        <v>1</v>
      </c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</row>
    <row r="3" spans="1:13" x14ac:dyDescent="0.25">
      <c r="A3" s="4" t="s">
        <v>2</v>
      </c>
      <c r="B3" s="5">
        <v>-1200</v>
      </c>
      <c r="C3" s="5">
        <v>100</v>
      </c>
      <c r="D3" s="5">
        <v>200</v>
      </c>
      <c r="E3" s="5">
        <v>300</v>
      </c>
      <c r="F3" s="5">
        <v>400</v>
      </c>
      <c r="G3" s="5">
        <v>500</v>
      </c>
    </row>
    <row r="4" spans="1:13" x14ac:dyDescent="0.25">
      <c r="A4" s="2" t="s">
        <v>3</v>
      </c>
      <c r="B4" s="6">
        <v>0.15</v>
      </c>
      <c r="C4" s="6">
        <v>0.15</v>
      </c>
      <c r="D4" s="6">
        <v>0.15</v>
      </c>
      <c r="E4" s="6">
        <v>0.15</v>
      </c>
      <c r="F4" s="6">
        <v>0.15</v>
      </c>
      <c r="G4" s="6">
        <v>0.15</v>
      </c>
    </row>
    <row r="5" spans="1:13" ht="30" x14ac:dyDescent="0.25">
      <c r="A5" s="4" t="s">
        <v>4</v>
      </c>
      <c r="B5" s="7">
        <v>1</v>
      </c>
      <c r="C5" s="8">
        <f>B5/(1+C4/4)</f>
        <v>0.96385542168674687</v>
      </c>
      <c r="D5" s="8">
        <f>C5/(1+D4/4)</f>
        <v>0.92901727391493671</v>
      </c>
      <c r="E5" s="8">
        <f>D5/(1+E4/4)</f>
        <v>0.89543833630355341</v>
      </c>
      <c r="F5" s="8">
        <f>E5/(1+F4/4)</f>
        <v>0.86307309523234055</v>
      </c>
      <c r="G5" s="8">
        <f>F5/(1+G4/4)</f>
        <v>0.83187768215165347</v>
      </c>
    </row>
    <row r="6" spans="1:13" ht="30" x14ac:dyDescent="0.25">
      <c r="A6" s="4" t="s">
        <v>5</v>
      </c>
      <c r="B6" s="9">
        <f>B3/(1+B4/4)^(B2*4)</f>
        <v>-1200</v>
      </c>
      <c r="C6" s="9">
        <f>C3/(1+C4/4)^(C2)</f>
        <v>96.385542168674689</v>
      </c>
      <c r="D6" s="9">
        <f t="shared" ref="D6:G6" si="0">D3/(1+D4/4)^(D2)</f>
        <v>185.80345478298733</v>
      </c>
      <c r="E6" s="9">
        <f t="shared" si="0"/>
        <v>268.63150089106603</v>
      </c>
      <c r="F6" s="9">
        <f t="shared" si="0"/>
        <v>345.22923809293616</v>
      </c>
      <c r="G6" s="9">
        <f t="shared" si="0"/>
        <v>415.93884107582664</v>
      </c>
    </row>
    <row r="7" spans="1:13" x14ac:dyDescent="0.25">
      <c r="A7" s="10" t="s">
        <v>6</v>
      </c>
      <c r="B7" s="11">
        <f>SUM(B6:G6)</f>
        <v>111.98857701149075</v>
      </c>
    </row>
    <row r="8" spans="1:13" x14ac:dyDescent="0.25">
      <c r="A8" s="10" t="s">
        <v>7</v>
      </c>
      <c r="B8" s="11">
        <f>NPV(0.15/4,C3:G3)+B3</f>
        <v>111.98857701149109</v>
      </c>
    </row>
    <row r="10" spans="1:13" x14ac:dyDescent="0.25">
      <c r="A10" t="s">
        <v>8</v>
      </c>
      <c r="B10" s="12"/>
    </row>
    <row r="11" spans="1:13" x14ac:dyDescent="0.25">
      <c r="B11" s="12"/>
    </row>
    <row r="12" spans="1:13" x14ac:dyDescent="0.25">
      <c r="B12" s="12"/>
      <c r="C12" s="13"/>
      <c r="D12" s="13"/>
      <c r="E12" s="13"/>
      <c r="F12" s="13"/>
      <c r="G12" s="13"/>
    </row>
    <row r="13" spans="1:13" ht="69" customHeight="1" x14ac:dyDescent="0.25">
      <c r="A13" s="1" t="s">
        <v>9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x14ac:dyDescent="0.25">
      <c r="A15" s="2" t="s">
        <v>10</v>
      </c>
      <c r="B15" s="15">
        <v>0</v>
      </c>
      <c r="C15" s="15">
        <v>1</v>
      </c>
      <c r="D15" s="15">
        <v>2</v>
      </c>
      <c r="E15" s="15">
        <v>3</v>
      </c>
      <c r="F15" s="15">
        <v>4</v>
      </c>
      <c r="G15" s="15">
        <v>5</v>
      </c>
      <c r="H15" s="15">
        <v>6</v>
      </c>
      <c r="I15" s="14"/>
      <c r="J15" s="14"/>
      <c r="K15" s="14"/>
      <c r="L15" s="14"/>
      <c r="M15" s="14"/>
    </row>
    <row r="16" spans="1:13" x14ac:dyDescent="0.25">
      <c r="A16" s="4" t="s">
        <v>2</v>
      </c>
      <c r="B16" s="16">
        <v>-1500</v>
      </c>
      <c r="C16" s="16">
        <v>100</v>
      </c>
      <c r="D16" s="16">
        <v>200</v>
      </c>
      <c r="E16" s="16">
        <v>300</v>
      </c>
      <c r="F16" s="16">
        <v>400</v>
      </c>
      <c r="G16" s="16">
        <v>500</v>
      </c>
      <c r="H16" s="16">
        <v>600</v>
      </c>
      <c r="I16" s="14"/>
      <c r="J16" s="14"/>
      <c r="K16" s="14"/>
      <c r="L16" s="14"/>
      <c r="M16" s="14"/>
    </row>
    <row r="17" spans="1:14" x14ac:dyDescent="0.25">
      <c r="A17" s="2" t="s">
        <v>3</v>
      </c>
      <c r="B17" s="17">
        <v>0.2</v>
      </c>
      <c r="C17" s="17">
        <v>0.2</v>
      </c>
      <c r="D17" s="17">
        <v>0.15</v>
      </c>
      <c r="E17" s="17">
        <v>0.15</v>
      </c>
      <c r="F17" s="17">
        <v>0.1</v>
      </c>
      <c r="G17" s="17">
        <v>0.1</v>
      </c>
      <c r="H17" s="17">
        <v>0.1</v>
      </c>
      <c r="I17" s="14"/>
      <c r="J17" s="14"/>
      <c r="K17" s="14"/>
      <c r="L17" s="14"/>
      <c r="M17" s="14"/>
    </row>
    <row r="18" spans="1:14" ht="30" x14ac:dyDescent="0.25">
      <c r="A18" s="4" t="s">
        <v>4</v>
      </c>
      <c r="B18" s="16">
        <v>1</v>
      </c>
      <c r="C18" s="18">
        <f>B18/(1+C17)</f>
        <v>0.83333333333333337</v>
      </c>
      <c r="D18" s="18">
        <f t="shared" ref="D18:H18" si="1">C18/(1+D17)</f>
        <v>0.7246376811594204</v>
      </c>
      <c r="E18" s="18">
        <f t="shared" si="1"/>
        <v>0.63011972274732209</v>
      </c>
      <c r="F18" s="18">
        <f t="shared" si="1"/>
        <v>0.57283611158847458</v>
      </c>
      <c r="G18" s="18">
        <f t="shared" si="1"/>
        <v>0.52076010144406781</v>
      </c>
      <c r="H18" s="18">
        <f t="shared" si="1"/>
        <v>0.47341827404006159</v>
      </c>
      <c r="I18" s="14"/>
      <c r="J18" s="14"/>
      <c r="K18" s="14"/>
      <c r="L18" s="14"/>
      <c r="M18" s="14"/>
    </row>
    <row r="19" spans="1:14" ht="30" x14ac:dyDescent="0.25">
      <c r="A19" s="4" t="s">
        <v>5</v>
      </c>
      <c r="B19" s="19">
        <f>B16*B18</f>
        <v>-1500</v>
      </c>
      <c r="C19" s="9">
        <f>C16*C18</f>
        <v>83.333333333333343</v>
      </c>
      <c r="D19" s="9">
        <f>D16*D18</f>
        <v>144.92753623188409</v>
      </c>
      <c r="E19" s="9">
        <f t="shared" ref="E19:H19" si="2">E16*E18</f>
        <v>189.03591682419662</v>
      </c>
      <c r="F19" s="9">
        <f t="shared" si="2"/>
        <v>229.13444463538983</v>
      </c>
      <c r="G19" s="9">
        <f t="shared" si="2"/>
        <v>260.3800507220339</v>
      </c>
      <c r="H19" s="9">
        <f t="shared" si="2"/>
        <v>284.05096442403698</v>
      </c>
    </row>
    <row r="20" spans="1:14" x14ac:dyDescent="0.25">
      <c r="A20" s="10" t="s">
        <v>6</v>
      </c>
      <c r="B20" s="19">
        <f>SUM(B19:H19)</f>
        <v>-309.1377538291253</v>
      </c>
    </row>
    <row r="22" spans="1:14" x14ac:dyDescent="0.25">
      <c r="A22" s="20" t="s">
        <v>11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</row>
    <row r="25" spans="1:14" x14ac:dyDescent="0.25">
      <c r="A25" s="2" t="s">
        <v>10</v>
      </c>
      <c r="B25" s="15">
        <v>0</v>
      </c>
      <c r="C25" s="15">
        <v>1</v>
      </c>
      <c r="D25" s="15">
        <v>2</v>
      </c>
      <c r="E25" s="15">
        <v>3</v>
      </c>
      <c r="F25" s="15">
        <v>4</v>
      </c>
      <c r="G25" s="15">
        <v>5</v>
      </c>
      <c r="H25" s="15">
        <v>6</v>
      </c>
    </row>
    <row r="26" spans="1:14" x14ac:dyDescent="0.25">
      <c r="A26" s="4" t="s">
        <v>2</v>
      </c>
      <c r="B26" s="16">
        <v>-1500</v>
      </c>
      <c r="C26" s="16">
        <v>100</v>
      </c>
      <c r="D26" s="16">
        <v>200</v>
      </c>
      <c r="E26" s="16">
        <v>300</v>
      </c>
      <c r="F26" s="16">
        <v>400</v>
      </c>
      <c r="G26" s="16">
        <v>500</v>
      </c>
      <c r="H26" s="16">
        <v>600</v>
      </c>
    </row>
    <row r="27" spans="1:14" x14ac:dyDescent="0.25">
      <c r="A27" s="2" t="s">
        <v>3</v>
      </c>
      <c r="B27" s="17">
        <f>$B$31</f>
        <v>8.2523831241376966E-2</v>
      </c>
      <c r="C27" s="17">
        <f>$B$31</f>
        <v>8.2523831241376966E-2</v>
      </c>
      <c r="D27" s="17">
        <f>$B$31</f>
        <v>8.2523831241376966E-2</v>
      </c>
      <c r="E27" s="17">
        <f>$B$31</f>
        <v>8.2523831241376966E-2</v>
      </c>
      <c r="F27" s="17">
        <f>$B$31</f>
        <v>8.2523831241376966E-2</v>
      </c>
      <c r="G27" s="17">
        <f>$B$31</f>
        <v>8.2523831241376966E-2</v>
      </c>
      <c r="H27" s="17">
        <f>$B$31</f>
        <v>8.2523831241376966E-2</v>
      </c>
    </row>
    <row r="28" spans="1:14" ht="30" x14ac:dyDescent="0.25">
      <c r="A28" s="4" t="s">
        <v>4</v>
      </c>
      <c r="B28" s="16">
        <v>1</v>
      </c>
      <c r="C28" s="18">
        <f>B28/(1+C27)</f>
        <v>0.92376719213031711</v>
      </c>
      <c r="D28" s="18">
        <f t="shared" ref="D28:H28" si="3">C28/(1+D27)</f>
        <v>0.85334582525633018</v>
      </c>
      <c r="E28" s="18">
        <f t="shared" si="3"/>
        <v>0.78829287691316829</v>
      </c>
      <c r="F28" s="18">
        <f t="shared" si="3"/>
        <v>0.72819909748240708</v>
      </c>
      <c r="G28" s="18">
        <f t="shared" si="3"/>
        <v>0.67268643559315422</v>
      </c>
      <c r="H28" s="18">
        <f t="shared" si="3"/>
        <v>0.62140565979203943</v>
      </c>
    </row>
    <row r="29" spans="1:14" ht="30" x14ac:dyDescent="0.25">
      <c r="A29" s="4" t="s">
        <v>5</v>
      </c>
      <c r="B29" s="19">
        <f>B26*B28</f>
        <v>-1500</v>
      </c>
      <c r="C29" s="9">
        <f t="shared" ref="C29:H29" si="4">C26*C28</f>
        <v>92.376719213031706</v>
      </c>
      <c r="D29" s="9">
        <f t="shared" si="4"/>
        <v>170.66916505126605</v>
      </c>
      <c r="E29" s="9">
        <f t="shared" si="4"/>
        <v>236.48786307395048</v>
      </c>
      <c r="F29" s="9">
        <f t="shared" si="4"/>
        <v>291.27963899296282</v>
      </c>
      <c r="G29" s="9">
        <f t="shared" si="4"/>
        <v>336.34321779657711</v>
      </c>
      <c r="H29" s="9">
        <f t="shared" si="4"/>
        <v>372.84339587522368</v>
      </c>
    </row>
    <row r="30" spans="1:14" x14ac:dyDescent="0.25">
      <c r="A30" s="10" t="s">
        <v>6</v>
      </c>
      <c r="B30" s="19">
        <f>SUM(B29:H29)</f>
        <v>3.0117348615021911E-9</v>
      </c>
    </row>
    <row r="31" spans="1:14" x14ac:dyDescent="0.25">
      <c r="A31" s="21" t="s">
        <v>12</v>
      </c>
      <c r="B31" s="22">
        <f>IRR(B26:H26)</f>
        <v>8.2523831241376966E-2</v>
      </c>
    </row>
    <row r="34" spans="1:12" ht="96" customHeight="1" x14ac:dyDescent="0.25">
      <c r="A34" s="1" t="s">
        <v>13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6" spans="1:12" x14ac:dyDescent="0.25">
      <c r="A36" s="2" t="s">
        <v>10</v>
      </c>
      <c r="B36" s="3">
        <v>0</v>
      </c>
      <c r="C36" s="3">
        <v>1</v>
      </c>
      <c r="D36" s="3">
        <v>2</v>
      </c>
      <c r="E36" s="3">
        <v>3</v>
      </c>
      <c r="F36" s="3">
        <v>4</v>
      </c>
      <c r="G36" s="3">
        <v>5</v>
      </c>
    </row>
    <row r="37" spans="1:12" x14ac:dyDescent="0.25">
      <c r="A37" s="4" t="s">
        <v>14</v>
      </c>
      <c r="B37" s="23">
        <v>-1000</v>
      </c>
      <c r="C37" s="23">
        <v>100</v>
      </c>
      <c r="D37" s="23">
        <v>250</v>
      </c>
      <c r="E37" s="23">
        <v>450</v>
      </c>
      <c r="F37" s="23">
        <v>500</v>
      </c>
      <c r="G37" s="23">
        <v>550</v>
      </c>
    </row>
    <row r="38" spans="1:12" x14ac:dyDescent="0.25">
      <c r="A38" s="4" t="s">
        <v>15</v>
      </c>
      <c r="B38" s="23">
        <v>-1000</v>
      </c>
      <c r="C38" s="23">
        <v>200</v>
      </c>
      <c r="D38" s="23">
        <v>300</v>
      </c>
      <c r="E38" s="23">
        <v>400</v>
      </c>
      <c r="F38" s="23">
        <v>450</v>
      </c>
      <c r="G38" s="23">
        <v>500</v>
      </c>
    </row>
    <row r="39" spans="1:12" x14ac:dyDescent="0.25">
      <c r="A39" s="2" t="s">
        <v>3</v>
      </c>
      <c r="B39" s="6">
        <v>0.1</v>
      </c>
      <c r="C39" s="6">
        <v>0.1</v>
      </c>
      <c r="D39" s="6">
        <v>0.1</v>
      </c>
      <c r="E39" s="6">
        <v>0.1</v>
      </c>
      <c r="F39" s="6">
        <v>0.1</v>
      </c>
      <c r="G39" s="6">
        <v>0.1</v>
      </c>
    </row>
    <row r="40" spans="1:12" ht="30" x14ac:dyDescent="0.25">
      <c r="A40" s="4" t="s">
        <v>4</v>
      </c>
      <c r="B40" s="23">
        <v>1</v>
      </c>
      <c r="C40" s="9">
        <f>B40/(1+C39)</f>
        <v>0.90909090909090906</v>
      </c>
      <c r="D40" s="9">
        <f t="shared" ref="D40:G40" si="5">C40/(1+D39)</f>
        <v>0.82644628099173545</v>
      </c>
      <c r="E40" s="9">
        <f t="shared" si="5"/>
        <v>0.75131480090157765</v>
      </c>
      <c r="F40" s="9">
        <f t="shared" si="5"/>
        <v>0.68301345536507052</v>
      </c>
      <c r="G40" s="9">
        <f t="shared" si="5"/>
        <v>0.62092132305915493</v>
      </c>
    </row>
    <row r="41" spans="1:12" ht="30" x14ac:dyDescent="0.25">
      <c r="A41" s="4" t="s">
        <v>16</v>
      </c>
      <c r="B41" s="9">
        <f>B37*B40</f>
        <v>-1000</v>
      </c>
      <c r="C41" s="9">
        <f t="shared" ref="C41:G41" si="6">C37*C40</f>
        <v>90.909090909090907</v>
      </c>
      <c r="D41" s="9">
        <f t="shared" si="6"/>
        <v>206.61157024793386</v>
      </c>
      <c r="E41" s="9">
        <f t="shared" si="6"/>
        <v>338.09166040570994</v>
      </c>
      <c r="F41" s="9">
        <f t="shared" si="6"/>
        <v>341.50672768253526</v>
      </c>
      <c r="G41" s="9">
        <f t="shared" si="6"/>
        <v>341.5067276825352</v>
      </c>
    </row>
    <row r="42" spans="1:12" ht="30" x14ac:dyDescent="0.25">
      <c r="A42" s="4" t="s">
        <v>17</v>
      </c>
      <c r="B42" s="9">
        <f>B38*B40</f>
        <v>-1000</v>
      </c>
      <c r="C42" s="9">
        <f t="shared" ref="C42:E42" si="7">C38*C40</f>
        <v>181.81818181818181</v>
      </c>
      <c r="D42" s="9">
        <f t="shared" si="7"/>
        <v>247.93388429752065</v>
      </c>
      <c r="E42" s="9">
        <f t="shared" si="7"/>
        <v>300.52592036063106</v>
      </c>
      <c r="F42" s="9">
        <f>F38*F40</f>
        <v>307.35605491428174</v>
      </c>
      <c r="G42" s="9">
        <f>G38*G40</f>
        <v>310.46066152957746</v>
      </c>
    </row>
    <row r="43" spans="1:12" x14ac:dyDescent="0.25">
      <c r="A43" s="24" t="s">
        <v>18</v>
      </c>
      <c r="B43" s="25">
        <f>SUM(B41:G41)</f>
        <v>318.62577692780513</v>
      </c>
      <c r="C43" s="13"/>
    </row>
    <row r="44" spans="1:12" x14ac:dyDescent="0.25">
      <c r="A44" s="10" t="s">
        <v>19</v>
      </c>
      <c r="B44" s="9">
        <f>SUM(B42:G42)</f>
        <v>348.09470292019267</v>
      </c>
    </row>
    <row r="45" spans="1:12" x14ac:dyDescent="0.25">
      <c r="A45" s="26" t="s">
        <v>20</v>
      </c>
      <c r="B45" s="9">
        <f>1+B43/(-B37)</f>
        <v>1.3186257769278051</v>
      </c>
    </row>
    <row r="46" spans="1:12" ht="14.25" customHeight="1" x14ac:dyDescent="0.25">
      <c r="A46" s="26" t="s">
        <v>21</v>
      </c>
      <c r="B46" s="9">
        <f>1+B44/(-B38)</f>
        <v>1.3480947029201926</v>
      </c>
    </row>
    <row r="47" spans="1:12" ht="30" x14ac:dyDescent="0.25">
      <c r="A47" s="27" t="s">
        <v>22</v>
      </c>
    </row>
    <row r="49" spans="1:13" ht="93.75" customHeight="1" x14ac:dyDescent="0.25">
      <c r="A49" s="28" t="s">
        <v>23</v>
      </c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</row>
    <row r="52" spans="1:13" x14ac:dyDescent="0.25">
      <c r="A52" s="2" t="s">
        <v>10</v>
      </c>
      <c r="B52" s="3">
        <v>0</v>
      </c>
      <c r="C52" s="3">
        <v>1</v>
      </c>
      <c r="D52" s="3">
        <v>2</v>
      </c>
      <c r="E52" s="3">
        <v>3</v>
      </c>
      <c r="F52" s="3">
        <v>4</v>
      </c>
      <c r="G52" s="3">
        <v>5</v>
      </c>
    </row>
    <row r="53" spans="1:13" x14ac:dyDescent="0.25">
      <c r="A53" s="4" t="s">
        <v>24</v>
      </c>
      <c r="B53" s="23">
        <v>-1000</v>
      </c>
      <c r="C53" s="23">
        <v>100</v>
      </c>
      <c r="D53" s="23">
        <v>250</v>
      </c>
      <c r="E53" s="23">
        <v>450</v>
      </c>
      <c r="F53" s="23">
        <v>500</v>
      </c>
      <c r="G53" s="23">
        <v>550</v>
      </c>
    </row>
    <row r="54" spans="1:13" x14ac:dyDescent="0.25">
      <c r="A54" s="4" t="s">
        <v>25</v>
      </c>
      <c r="B54" s="23">
        <f>B53</f>
        <v>-1000</v>
      </c>
      <c r="C54" s="23">
        <f>B54+C53</f>
        <v>-900</v>
      </c>
      <c r="D54" s="23">
        <f t="shared" ref="D54:G54" si="8">C54+D53</f>
        <v>-650</v>
      </c>
      <c r="E54" s="23">
        <f t="shared" si="8"/>
        <v>-200</v>
      </c>
      <c r="F54" s="23">
        <f t="shared" si="8"/>
        <v>300</v>
      </c>
      <c r="G54" s="23">
        <f t="shared" si="8"/>
        <v>850</v>
      </c>
    </row>
    <row r="55" spans="1:13" x14ac:dyDescent="0.25">
      <c r="A55" s="4" t="s">
        <v>26</v>
      </c>
      <c r="B55" s="23">
        <f>-1000</f>
        <v>-1000</v>
      </c>
      <c r="C55" s="9">
        <f>B55+C63</f>
        <v>-909.09090909090912</v>
      </c>
      <c r="D55" s="9">
        <f>C55+D63</f>
        <v>-702.47933884297527</v>
      </c>
      <c r="E55" s="9">
        <f>D55+E63</f>
        <v>-364.38767843726532</v>
      </c>
      <c r="F55" s="9">
        <f>E55+F63</f>
        <v>-22.880950754730065</v>
      </c>
      <c r="G55" s="9">
        <f>F55+G63</f>
        <v>318.62577692780513</v>
      </c>
    </row>
    <row r="56" spans="1:13" x14ac:dyDescent="0.25">
      <c r="A56" s="29"/>
      <c r="B56" s="30"/>
      <c r="C56" s="31"/>
      <c r="D56" s="31"/>
      <c r="E56" s="31"/>
      <c r="F56" s="31"/>
      <c r="G56" s="31"/>
    </row>
    <row r="57" spans="1:13" x14ac:dyDescent="0.25">
      <c r="A57" s="4" t="s">
        <v>27</v>
      </c>
      <c r="B57" s="23">
        <v>-1000</v>
      </c>
      <c r="C57" s="23">
        <v>200</v>
      </c>
      <c r="D57" s="23">
        <v>300</v>
      </c>
      <c r="E57" s="23">
        <v>400</v>
      </c>
      <c r="F57" s="23">
        <v>450</v>
      </c>
      <c r="G57" s="23">
        <v>500</v>
      </c>
    </row>
    <row r="58" spans="1:13" x14ac:dyDescent="0.25">
      <c r="A58" s="4" t="s">
        <v>25</v>
      </c>
      <c r="B58" s="23">
        <f>B57</f>
        <v>-1000</v>
      </c>
      <c r="C58" s="23">
        <f>B58+C57</f>
        <v>-800</v>
      </c>
      <c r="D58" s="23">
        <f t="shared" ref="D58:G58" si="9">C58+D57</f>
        <v>-500</v>
      </c>
      <c r="E58" s="23">
        <f t="shared" si="9"/>
        <v>-100</v>
      </c>
      <c r="F58" s="23">
        <f t="shared" si="9"/>
        <v>350</v>
      </c>
      <c r="G58" s="23">
        <f t="shared" si="9"/>
        <v>850</v>
      </c>
    </row>
    <row r="59" spans="1:13" x14ac:dyDescent="0.25">
      <c r="A59" s="4" t="s">
        <v>26</v>
      </c>
      <c r="B59" s="23">
        <f>-1000</f>
        <v>-1000</v>
      </c>
      <c r="C59" s="9">
        <f>B59+C64</f>
        <v>-818.18181818181824</v>
      </c>
      <c r="D59" s="9">
        <f>C59+D64</f>
        <v>-570.24793388429759</v>
      </c>
      <c r="E59" s="9">
        <f>D59+E64</f>
        <v>-269.72201352366653</v>
      </c>
      <c r="F59" s="9">
        <f>E59+F64</f>
        <v>37.634041390615209</v>
      </c>
      <c r="G59" s="9">
        <f>F59+G64</f>
        <v>348.09470292019267</v>
      </c>
    </row>
    <row r="60" spans="1:13" x14ac:dyDescent="0.25">
      <c r="A60" s="29"/>
      <c r="B60" s="30"/>
      <c r="C60" s="31"/>
      <c r="D60" s="31"/>
      <c r="E60" s="31"/>
      <c r="F60" s="31"/>
      <c r="G60" s="31"/>
    </row>
    <row r="61" spans="1:13" x14ac:dyDescent="0.25">
      <c r="A61" s="2" t="s">
        <v>3</v>
      </c>
      <c r="B61" s="6">
        <v>0.1</v>
      </c>
      <c r="C61" s="6">
        <v>0.1</v>
      </c>
      <c r="D61" s="6">
        <v>0.1</v>
      </c>
      <c r="E61" s="6">
        <v>0.1</v>
      </c>
      <c r="F61" s="6">
        <v>0.1</v>
      </c>
      <c r="G61" s="6">
        <v>0.1</v>
      </c>
    </row>
    <row r="62" spans="1:13" ht="30" x14ac:dyDescent="0.25">
      <c r="A62" s="4" t="s">
        <v>4</v>
      </c>
      <c r="B62" s="23">
        <v>1</v>
      </c>
      <c r="C62" s="9">
        <f>B62/(1+C61)</f>
        <v>0.90909090909090906</v>
      </c>
      <c r="D62" s="9">
        <f t="shared" ref="D62:G62" si="10">C62/(1+D61)</f>
        <v>0.82644628099173545</v>
      </c>
      <c r="E62" s="9">
        <f t="shared" si="10"/>
        <v>0.75131480090157765</v>
      </c>
      <c r="F62" s="9">
        <f t="shared" si="10"/>
        <v>0.68301345536507052</v>
      </c>
      <c r="G62" s="9">
        <f t="shared" si="10"/>
        <v>0.62092132305915493</v>
      </c>
    </row>
    <row r="63" spans="1:13" ht="30" x14ac:dyDescent="0.25">
      <c r="A63" s="4" t="s">
        <v>16</v>
      </c>
      <c r="B63" s="9">
        <f>B53*B62</f>
        <v>-1000</v>
      </c>
      <c r="C63" s="9">
        <f>C53*C62</f>
        <v>90.909090909090907</v>
      </c>
      <c r="D63" s="9">
        <f>D53*D62</f>
        <v>206.61157024793386</v>
      </c>
      <c r="E63" s="9">
        <f>E53*E62</f>
        <v>338.09166040570994</v>
      </c>
      <c r="F63" s="9">
        <f>F53*F62</f>
        <v>341.50672768253526</v>
      </c>
      <c r="G63" s="9">
        <f>G53*G62</f>
        <v>341.5067276825352</v>
      </c>
    </row>
    <row r="64" spans="1:13" ht="30" x14ac:dyDescent="0.25">
      <c r="A64" s="4" t="s">
        <v>17</v>
      </c>
      <c r="B64" s="9">
        <f>B57*B62</f>
        <v>-1000</v>
      </c>
      <c r="C64" s="9">
        <f>C57*C62</f>
        <v>181.81818181818181</v>
      </c>
      <c r="D64" s="9">
        <f>D57*D62</f>
        <v>247.93388429752065</v>
      </c>
      <c r="E64" s="9">
        <f>E57*E62</f>
        <v>300.52592036063106</v>
      </c>
      <c r="F64" s="9">
        <f>F57*F62</f>
        <v>307.35605491428174</v>
      </c>
      <c r="G64" s="9">
        <f>G57*G62</f>
        <v>310.46066152957746</v>
      </c>
    </row>
    <row r="66" spans="1:1" ht="105" x14ac:dyDescent="0.25">
      <c r="A66" s="32" t="s">
        <v>28</v>
      </c>
    </row>
  </sheetData>
  <mergeCells count="5">
    <mergeCell ref="A1:L1"/>
    <mergeCell ref="A13:M13"/>
    <mergeCell ref="A22:N22"/>
    <mergeCell ref="A34:L34"/>
    <mergeCell ref="A49:M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2023-03-08T16:35:07Z</dcterms:modified>
</cp:coreProperties>
</file>