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6F4515-33DE-40DC-B182-A6074E14F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  <sheet name="Структура сценария" sheetId="3" r:id="rId2"/>
    <sheet name="Задание 2" sheetId="2" r:id="rId3"/>
  </sheets>
  <definedNames>
    <definedName name="solver_adj" localSheetId="2" hidden="1">'Задание 2'!$G$3:$G$5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'Задание 2'!$F$10</definedName>
    <definedName name="solver_lhs2" localSheetId="2" hidden="1">'Задание 2'!$F$11</definedName>
    <definedName name="solver_lhs3" localSheetId="2" hidden="1">'Задание 2'!$F$12</definedName>
    <definedName name="solver_lhs4" localSheetId="2" hidden="1">'Задание 2'!$F$6</definedName>
    <definedName name="solver_lhs5" localSheetId="2" hidden="1">'Задание 2'!$G$6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'Задание 2'!$F$15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2</definedName>
    <definedName name="solver_rel5" localSheetId="2" hidden="1">1</definedName>
    <definedName name="solver_rhs1" localSheetId="2" hidden="1">15000</definedName>
    <definedName name="solver_rhs2" localSheetId="2" hidden="1">29000</definedName>
    <definedName name="solver_rhs3" localSheetId="2" hidden="1">11000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  <c r="F5" i="2" s="1"/>
  <c r="F11" i="2"/>
  <c r="F4" i="2" s="1"/>
  <c r="F10" i="2"/>
  <c r="F3" i="2" s="1"/>
  <c r="J4" i="1"/>
  <c r="K4" i="1" s="1"/>
  <c r="I4" i="1"/>
  <c r="H4" i="1"/>
  <c r="G4" i="1"/>
  <c r="B9" i="1"/>
  <c r="F4" i="1" s="1"/>
  <c r="F15" i="2" l="1"/>
  <c r="G6" i="2"/>
  <c r="F6" i="2"/>
</calcChain>
</file>

<file path=xl/sharedStrings.xml><?xml version="1.0" encoding="utf-8"?>
<sst xmlns="http://schemas.openxmlformats.org/spreadsheetml/2006/main" count="57" uniqueCount="38">
  <si>
    <t>Постоянные затраты</t>
  </si>
  <si>
    <t>Период (дней)</t>
  </si>
  <si>
    <t>Прибыль</t>
  </si>
  <si>
    <t>Средняя цена билета</t>
  </si>
  <si>
    <t>Продолжительность проката:</t>
  </si>
  <si>
    <t>Средняя наполненность:</t>
  </si>
  <si>
    <t>Вместимость</t>
  </si>
  <si>
    <t>Таблица данных</t>
  </si>
  <si>
    <t>Лет</t>
  </si>
  <si>
    <t>$B$7</t>
  </si>
  <si>
    <t>$B$9</t>
  </si>
  <si>
    <t>среднее</t>
  </si>
  <si>
    <t>Автор: USER , 29.04.2023</t>
  </si>
  <si>
    <t>вероятное</t>
  </si>
  <si>
    <t>большое</t>
  </si>
  <si>
    <t>Структура сценария</t>
  </si>
  <si>
    <t>Изменяемые: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</si>
  <si>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</si>
  <si>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</si>
  <si>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</si>
  <si>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</si>
  <si>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Рабочее время/единица</t>
  </si>
  <si>
    <t>Машинное время/единица</t>
  </si>
  <si>
    <t>Мышь</t>
  </si>
  <si>
    <t>Клавиатура</t>
  </si>
  <si>
    <t>Джойстик</t>
  </si>
  <si>
    <t>Общее количество рабочих часов:</t>
  </si>
  <si>
    <t>Общее количество машинных часов:</t>
  </si>
  <si>
    <t>Время на изготовление продукта</t>
  </si>
  <si>
    <t>Продукт</t>
  </si>
  <si>
    <t>Ограничения</t>
  </si>
  <si>
    <t>Количество часов</t>
  </si>
  <si>
    <t>Итог</t>
  </si>
  <si>
    <t>Количество единиц продукта</t>
  </si>
  <si>
    <t>&lt;=15000</t>
  </si>
  <si>
    <t>&lt;=29000</t>
  </si>
  <si>
    <t>&lt;=11000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</si>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</sst>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name val="Calibri"/>
      <family val="2"/>
      <charset val="204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95B3D7"/>
        <bgColor rgb="FF95B3D7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2" fillId="0" borderId="0"/>
  </cellStyleXfs>
  <cellXfs count="63">
    <xf numFmtId="0" fontId="0" fillId="0" borderId="0" xfId="0"/>
    <xf numFmtId="0" fontId="2" fillId="0" borderId="0" xfId="2" applyFont="1" applyAlignment="1"/>
    <xf numFmtId="0" fontId="3" fillId="2" borderId="1" xfId="2" applyFont="1" applyFill="1" applyBorder="1"/>
    <xf numFmtId="164" fontId="4" fillId="3" borderId="2" xfId="2" applyNumberFormat="1" applyFont="1" applyFill="1" applyBorder="1"/>
    <xf numFmtId="0" fontId="5" fillId="4" borderId="16" xfId="2" applyFont="1" applyFill="1" applyBorder="1"/>
    <xf numFmtId="44" fontId="0" fillId="0" borderId="16" xfId="1" applyFont="1" applyBorder="1"/>
    <xf numFmtId="1" fontId="0" fillId="0" borderId="16" xfId="1" applyNumberFormat="1" applyFont="1" applyBorder="1"/>
    <xf numFmtId="10" fontId="0" fillId="0" borderId="16" xfId="1" applyNumberFormat="1" applyFont="1" applyBorder="1"/>
    <xf numFmtId="0" fontId="4" fillId="3" borderId="16" xfId="2" applyFont="1" applyFill="1" applyBorder="1"/>
    <xf numFmtId="164" fontId="4" fillId="3" borderId="16" xfId="2" applyNumberFormat="1" applyFont="1" applyFill="1" applyBorder="1"/>
    <xf numFmtId="10" fontId="5" fillId="0" borderId="16" xfId="2" applyNumberFormat="1" applyFont="1" applyBorder="1"/>
    <xf numFmtId="1" fontId="5" fillId="0" borderId="16" xfId="2" applyNumberFormat="1" applyFont="1" applyBorder="1" applyAlignment="1">
      <alignment horizontal="center" vertical="center"/>
    </xf>
    <xf numFmtId="164" fontId="0" fillId="0" borderId="20" xfId="0" applyNumberFormat="1" applyFill="1" applyBorder="1" applyAlignment="1"/>
    <xf numFmtId="0" fontId="7" fillId="12" borderId="18" xfId="0" applyFont="1" applyFill="1" applyBorder="1" applyAlignment="1">
      <alignment horizontal="left"/>
    </xf>
    <xf numFmtId="0" fontId="7" fillId="12" borderId="19" xfId="0" applyFont="1" applyFill="1" applyBorder="1" applyAlignment="1">
      <alignment horizontal="left"/>
    </xf>
    <xf numFmtId="0" fontId="0" fillId="0" borderId="21" xfId="0" applyFill="1" applyBorder="1" applyAlignment="1"/>
    <xf numFmtId="0" fontId="8" fillId="13" borderId="0" xfId="0" applyFont="1" applyFill="1" applyBorder="1" applyAlignment="1">
      <alignment horizontal="left"/>
    </xf>
    <xf numFmtId="0" fontId="9" fillId="13" borderId="21" xfId="0" applyFont="1" applyFill="1" applyBorder="1" applyAlignment="1">
      <alignment horizontal="left"/>
    </xf>
    <xf numFmtId="0" fontId="8" fillId="13" borderId="20" xfId="0" applyFont="1" applyFill="1" applyBorder="1" applyAlignment="1">
      <alignment horizontal="left"/>
    </xf>
    <xf numFmtId="0" fontId="10" fillId="12" borderId="19" xfId="0" applyFont="1" applyFill="1" applyBorder="1" applyAlignment="1">
      <alignment horizontal="right"/>
    </xf>
    <xf numFmtId="0" fontId="10" fillId="12" borderId="18" xfId="0" applyFont="1" applyFill="1" applyBorder="1" applyAlignment="1">
      <alignment horizontal="right"/>
    </xf>
    <xf numFmtId="10" fontId="0" fillId="14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right" vertical="center"/>
    </xf>
    <xf numFmtId="3" fontId="0" fillId="0" borderId="16" xfId="0" applyNumberFormat="1" applyBorder="1" applyAlignment="1">
      <alignment horizontal="right" vertical="center"/>
    </xf>
    <xf numFmtId="0" fontId="13" fillId="5" borderId="6" xfId="3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13" fillId="8" borderId="6" xfId="3" applyFont="1" applyFill="1" applyBorder="1"/>
    <xf numFmtId="0" fontId="13" fillId="8" borderId="14" xfId="3" applyFont="1" applyFill="1" applyBorder="1"/>
    <xf numFmtId="0" fontId="13" fillId="0" borderId="10" xfId="3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/>
    </xf>
    <xf numFmtId="164" fontId="13" fillId="0" borderId="8" xfId="3" applyNumberFormat="1" applyFont="1" applyBorder="1" applyAlignment="1">
      <alignment vertical="center"/>
    </xf>
    <xf numFmtId="164" fontId="13" fillId="0" borderId="9" xfId="3" applyNumberFormat="1" applyFont="1" applyBorder="1" applyAlignment="1">
      <alignment vertical="center"/>
    </xf>
    <xf numFmtId="0" fontId="13" fillId="11" borderId="15" xfId="3" applyFont="1" applyFill="1" applyBorder="1"/>
    <xf numFmtId="0" fontId="13" fillId="5" borderId="12" xfId="3" applyFont="1" applyFill="1" applyBorder="1" applyAlignment="1">
      <alignment horizontal="left"/>
    </xf>
    <xf numFmtId="0" fontId="13" fillId="11" borderId="22" xfId="3" applyFont="1" applyFill="1" applyBorder="1" applyAlignment="1">
      <alignment wrapText="1"/>
    </xf>
    <xf numFmtId="0" fontId="13" fillId="0" borderId="16" xfId="3" applyFont="1" applyFill="1" applyBorder="1" applyAlignment="1">
      <alignment wrapText="1"/>
    </xf>
    <xf numFmtId="0" fontId="13" fillId="5" borderId="16" xfId="3" applyFont="1" applyFill="1" applyBorder="1" applyAlignment="1">
      <alignment horizontal="left"/>
    </xf>
    <xf numFmtId="0" fontId="13" fillId="5" borderId="16" xfId="3" applyFont="1" applyFill="1" applyBorder="1" applyAlignment="1">
      <alignment horizontal="center"/>
    </xf>
    <xf numFmtId="0" fontId="13" fillId="0" borderId="16" xfId="3" applyFont="1" applyFill="1" applyBorder="1"/>
    <xf numFmtId="0" fontId="13" fillId="5" borderId="0" xfId="3" applyFont="1" applyFill="1" applyBorder="1" applyAlignment="1">
      <alignment horizontal="left"/>
    </xf>
    <xf numFmtId="164" fontId="0" fillId="0" borderId="0" xfId="0" applyNumberFormat="1" applyAlignment="1">
      <alignment wrapText="1"/>
    </xf>
    <xf numFmtId="10" fontId="3" fillId="2" borderId="3" xfId="2" applyNumberFormat="1" applyFont="1" applyFill="1" applyBorder="1" applyAlignment="1">
      <alignment horizontal="center"/>
    </xf>
    <xf numFmtId="0" fontId="6" fillId="0" borderId="5" xfId="2" applyFont="1" applyBorder="1"/>
    <xf numFmtId="0" fontId="5" fillId="7" borderId="16" xfId="2" applyFont="1" applyFill="1" applyBorder="1" applyAlignment="1">
      <alignment horizontal="center" vertical="center" textRotation="90"/>
    </xf>
    <xf numFmtId="0" fontId="6" fillId="0" borderId="16" xfId="2" applyFont="1" applyBorder="1" applyAlignment="1">
      <alignment vertical="center"/>
    </xf>
    <xf numFmtId="0" fontId="5" fillId="6" borderId="7" xfId="2" applyFont="1" applyFill="1" applyBorder="1" applyAlignment="1">
      <alignment horizontal="center"/>
    </xf>
    <xf numFmtId="0" fontId="5" fillId="6" borderId="0" xfId="2" applyFont="1" applyFill="1" applyBorder="1" applyAlignment="1">
      <alignment horizontal="center"/>
    </xf>
    <xf numFmtId="0" fontId="6" fillId="0" borderId="17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13" fillId="9" borderId="3" xfId="3" applyFont="1" applyFill="1" applyBorder="1" applyAlignment="1">
      <alignment horizontal="center"/>
    </xf>
    <xf numFmtId="0" fontId="13" fillId="9" borderId="4" xfId="3" applyFont="1" applyFill="1" applyBorder="1" applyAlignment="1">
      <alignment horizontal="center"/>
    </xf>
    <xf numFmtId="0" fontId="13" fillId="10" borderId="3" xfId="3" applyFont="1" applyFill="1" applyBorder="1" applyAlignment="1">
      <alignment horizontal="center"/>
    </xf>
    <xf numFmtId="0" fontId="14" fillId="0" borderId="5" xfId="3" applyFont="1" applyBorder="1"/>
    <xf numFmtId="0" fontId="13" fillId="8" borderId="12" xfId="3" applyFont="1" applyFill="1" applyBorder="1" applyAlignment="1">
      <alignment horizontal="center"/>
    </xf>
    <xf numFmtId="0" fontId="14" fillId="0" borderId="13" xfId="3" applyFont="1" applyBorder="1"/>
    <xf numFmtId="0" fontId="13" fillId="8" borderId="16" xfId="3" applyFont="1" applyFill="1" applyBorder="1" applyAlignment="1">
      <alignment horizontal="center"/>
    </xf>
    <xf numFmtId="1" fontId="13" fillId="11" borderId="22" xfId="3" applyNumberFormat="1" applyFont="1" applyFill="1" applyBorder="1" applyAlignment="1">
      <alignment wrapText="1"/>
    </xf>
  </cellXfs>
  <cellStyles count="4">
    <cellStyle name="Денежный" xfId="1" builtinId="4"/>
    <cellStyle name="Обычный" xfId="0" builtinId="0"/>
    <cellStyle name="Обычный 2" xfId="2" xr:uid="{14596E6B-33AF-42FA-BE1F-07BDCF34742F}"/>
    <cellStyle name="Обычный 3" xfId="3" xr:uid="{E099517C-BD63-418F-AD59-221BA810A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25" sqref="E25"/>
    </sheetView>
  </sheetViews>
  <sheetFormatPr defaultRowHeight="15" x14ac:dyDescent="0.25"/>
  <cols>
    <col min="1" max="1" width="26.5703125" customWidth="1"/>
    <col min="2" max="2" width="17" customWidth="1"/>
    <col min="6" max="6" width="17.140625" customWidth="1"/>
    <col min="7" max="11" width="18.85546875" customWidth="1"/>
  </cols>
  <sheetData>
    <row r="1" spans="1:11" x14ac:dyDescent="0.25">
      <c r="A1" s="4" t="s">
        <v>1</v>
      </c>
      <c r="B1" s="6">
        <v>365</v>
      </c>
    </row>
    <row r="2" spans="1:11" x14ac:dyDescent="0.25">
      <c r="A2" s="4" t="s">
        <v>6</v>
      </c>
      <c r="B2" s="6">
        <v>2000</v>
      </c>
      <c r="E2" s="51" t="s">
        <v>7</v>
      </c>
      <c r="F2" s="52"/>
      <c r="G2" s="52"/>
      <c r="H2" s="52"/>
      <c r="I2" s="52"/>
      <c r="J2" s="52"/>
      <c r="K2" s="52"/>
    </row>
    <row r="3" spans="1:11" x14ac:dyDescent="0.25">
      <c r="A3" s="4" t="s">
        <v>0</v>
      </c>
      <c r="B3" s="5">
        <v>50000000</v>
      </c>
      <c r="E3" s="47" t="s">
        <v>2</v>
      </c>
      <c r="F3" s="48"/>
      <c r="G3" s="53"/>
      <c r="H3" s="54"/>
      <c r="I3" s="54"/>
      <c r="J3" s="54"/>
      <c r="K3" s="54"/>
    </row>
    <row r="4" spans="1:11" x14ac:dyDescent="0.25">
      <c r="E4" s="8"/>
      <c r="F4" s="9">
        <f>B9</f>
        <v>9531250000</v>
      </c>
      <c r="G4" s="10">
        <f>0.7</f>
        <v>0.7</v>
      </c>
      <c r="H4" s="10">
        <f>G4+0.05</f>
        <v>0.75</v>
      </c>
      <c r="I4" s="10">
        <f>H4+0.05</f>
        <v>0.8</v>
      </c>
      <c r="J4" s="10">
        <f t="shared" ref="J4:K4" si="0">I4+0.05</f>
        <v>0.85000000000000009</v>
      </c>
      <c r="K4" s="10">
        <f t="shared" si="0"/>
        <v>0.90000000000000013</v>
      </c>
    </row>
    <row r="5" spans="1:11" x14ac:dyDescent="0.25">
      <c r="A5" s="4" t="s">
        <v>3</v>
      </c>
      <c r="B5" s="5">
        <v>3500</v>
      </c>
      <c r="E5" s="49" t="s">
        <v>8</v>
      </c>
      <c r="F5" s="11">
        <v>1</v>
      </c>
      <c r="G5" s="5">
        <f t="dataTable" ref="G5:K9" dt2D="1" dtr="1" r1="B7" r2="B6"/>
        <v>1738499999.9999998</v>
      </c>
      <c r="H5" s="5">
        <v>1866250000</v>
      </c>
      <c r="I5" s="5">
        <v>1994000000</v>
      </c>
      <c r="J5" s="5">
        <v>2121750000.0000005</v>
      </c>
      <c r="K5" s="5">
        <v>2249500000.0000005</v>
      </c>
    </row>
    <row r="6" spans="1:11" x14ac:dyDescent="0.25">
      <c r="A6" s="4" t="s">
        <v>4</v>
      </c>
      <c r="B6" s="6">
        <v>5</v>
      </c>
      <c r="E6" s="50"/>
      <c r="F6" s="11">
        <v>2</v>
      </c>
      <c r="G6" s="5">
        <v>3526999999.9999995</v>
      </c>
      <c r="H6" s="5">
        <v>3782500000</v>
      </c>
      <c r="I6" s="5">
        <v>4038000000</v>
      </c>
      <c r="J6" s="5">
        <v>4293500000.000001</v>
      </c>
      <c r="K6" s="5">
        <v>4549000000.000001</v>
      </c>
    </row>
    <row r="7" spans="1:11" x14ac:dyDescent="0.25">
      <c r="A7" s="4" t="s">
        <v>5</v>
      </c>
      <c r="B7" s="7">
        <v>0.75</v>
      </c>
      <c r="E7" s="50"/>
      <c r="F7" s="11">
        <v>3</v>
      </c>
      <c r="G7" s="5">
        <v>5315500000</v>
      </c>
      <c r="H7" s="5">
        <v>5698750000</v>
      </c>
      <c r="I7" s="5">
        <v>6082000000</v>
      </c>
      <c r="J7" s="5">
        <v>6465250000.000001</v>
      </c>
      <c r="K7" s="5">
        <v>6848500000.000001</v>
      </c>
    </row>
    <row r="8" spans="1:11" ht="15.75" thickBot="1" x14ac:dyDescent="0.3">
      <c r="A8" s="1"/>
      <c r="B8" s="1"/>
      <c r="E8" s="50"/>
      <c r="F8" s="11">
        <v>4</v>
      </c>
      <c r="G8" s="5">
        <v>7103999999.999999</v>
      </c>
      <c r="H8" s="5">
        <v>7615000000</v>
      </c>
      <c r="I8" s="5">
        <v>8126000000</v>
      </c>
      <c r="J8" s="5">
        <v>8637000000.0000019</v>
      </c>
      <c r="K8" s="5">
        <v>9148000000.0000019</v>
      </c>
    </row>
    <row r="9" spans="1:11" ht="16.5" thickTop="1" thickBot="1" x14ac:dyDescent="0.3">
      <c r="A9" s="2" t="s">
        <v>2</v>
      </c>
      <c r="B9" s="3">
        <f>(B1*B6*B2*B7*B5)-B3</f>
        <v>9531250000</v>
      </c>
      <c r="E9" s="50"/>
      <c r="F9" s="11">
        <v>5</v>
      </c>
      <c r="G9" s="5">
        <v>8892500000</v>
      </c>
      <c r="H9" s="5">
        <v>9531250000</v>
      </c>
      <c r="I9" s="5">
        <v>10170000000</v>
      </c>
      <c r="J9" s="5">
        <v>10808750000.000002</v>
      </c>
      <c r="K9" s="5">
        <v>11447500000.000002</v>
      </c>
    </row>
    <row r="10" spans="1:11" ht="15.75" thickTop="1" x14ac:dyDescent="0.25"/>
  </sheetData>
  <scenarios current="0" show="0" sqref="B9">
    <scenario name="среднее" locked="1" count="1" user="USER" comment="Автор: USER , 29.04.2023">
      <inputCells r="B7" val="0,5" numFmtId="10"/>
    </scenario>
    <scenario name="вероятное" locked="1" count="1" user="USER" comment="Автор: USER , 29.04.2023">
      <inputCells r="B7" val="0,75" numFmtId="10"/>
    </scenario>
    <scenario name="большое" locked="1" count="1" user="USER" comment="Автор: USER , 29.04.2023">
      <inputCells r="B7" val="0,9" numFmtId="10"/>
    </scenario>
  </scenarios>
  <mergeCells count="4">
    <mergeCell ref="E3:F3"/>
    <mergeCell ref="E5:E9"/>
    <mergeCell ref="E2:K2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3BC3-4EC7-421D-9337-B760447BD51F}">
  <sheetPr>
    <outlinePr summaryBelow="0"/>
  </sheetPr>
  <dimension ref="B1:F11"/>
  <sheetViews>
    <sheetView showGridLines="0" workbookViewId="0">
      <selection activeCell="F8" sqref="F8"/>
    </sheetView>
  </sheetViews>
  <sheetFormatPr defaultRowHeight="15" outlineLevelRow="1" outlineLevelCol="1" x14ac:dyDescent="0.25"/>
  <cols>
    <col min="3" max="3" width="5.140625" bestFit="1" customWidth="1"/>
    <col min="4" max="6" width="17.7109375" bestFit="1" customWidth="1" outlineLevel="1"/>
  </cols>
  <sheetData>
    <row r="1" spans="2:6" ht="15.75" thickBot="1" x14ac:dyDescent="0.3"/>
    <row r="2" spans="2:6" ht="15.75" x14ac:dyDescent="0.25">
      <c r="B2" s="14" t="s">
        <v>15</v>
      </c>
      <c r="C2" s="14"/>
      <c r="D2" s="19"/>
      <c r="E2" s="19"/>
      <c r="F2" s="19"/>
    </row>
    <row r="3" spans="2:6" ht="15.75" collapsed="1" x14ac:dyDescent="0.25">
      <c r="B3" s="13"/>
      <c r="C3" s="13"/>
      <c r="D3" s="20" t="s">
        <v>11</v>
      </c>
      <c r="E3" s="20" t="s">
        <v>13</v>
      </c>
      <c r="F3" s="20" t="s">
        <v>14</v>
      </c>
    </row>
    <row r="4" spans="2:6" ht="22.5" hidden="1" outlineLevel="1" x14ac:dyDescent="0.25">
      <c r="B4" s="16"/>
      <c r="C4" s="16"/>
      <c r="D4" s="22" t="s">
        <v>12</v>
      </c>
      <c r="E4" s="22" t="s">
        <v>12</v>
      </c>
      <c r="F4" s="22" t="s">
        <v>12</v>
      </c>
    </row>
    <row r="5" spans="2:6" x14ac:dyDescent="0.25">
      <c r="B5" s="17" t="s">
        <v>16</v>
      </c>
      <c r="C5" s="17"/>
      <c r="D5" s="15"/>
      <c r="E5" s="15"/>
      <c r="F5" s="15"/>
    </row>
    <row r="6" spans="2:6" outlineLevel="1" x14ac:dyDescent="0.25">
      <c r="B6" s="16"/>
      <c r="C6" s="16" t="s">
        <v>9</v>
      </c>
      <c r="D6" s="21">
        <v>0.5</v>
      </c>
      <c r="E6" s="21">
        <v>0.75</v>
      </c>
      <c r="F6" s="21">
        <v>0.9</v>
      </c>
    </row>
    <row r="7" spans="2:6" x14ac:dyDescent="0.25">
      <c r="B7" s="17" t="s">
        <v>17</v>
      </c>
      <c r="C7" s="17"/>
      <c r="D7" s="15"/>
      <c r="E7" s="15"/>
      <c r="F7" s="15"/>
    </row>
    <row r="8" spans="2:6" ht="15.75" outlineLevel="1" thickBot="1" x14ac:dyDescent="0.3">
      <c r="B8" s="18"/>
      <c r="C8" s="18" t="s">
        <v>10</v>
      </c>
      <c r="D8" s="12">
        <v>6337500000</v>
      </c>
      <c r="E8" s="12">
        <v>9531250000</v>
      </c>
      <c r="F8" s="12">
        <v>11447500000</v>
      </c>
    </row>
    <row r="9" spans="2:6" x14ac:dyDescent="0.25">
      <c r="B9" t="s">
        <v>18</v>
      </c>
    </row>
    <row r="10" spans="2:6" x14ac:dyDescent="0.25">
      <c r="B10" t="s">
        <v>19</v>
      </c>
    </row>
    <row r="11" spans="2:6" x14ac:dyDescent="0.25">
      <c r="B1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73B8-35E4-4333-98ED-5E258DC0CA1A}">
  <dimension ref="A1:G19"/>
  <sheetViews>
    <sheetView workbookViewId="0">
      <selection activeCell="G14" sqref="G14"/>
    </sheetView>
  </sheetViews>
  <sheetFormatPr defaultRowHeight="15" x14ac:dyDescent="0.25"/>
  <cols>
    <col min="1" max="1" width="18" customWidth="1"/>
    <col min="2" max="3" width="16.42578125" style="24" customWidth="1"/>
    <col min="5" max="5" width="12.85546875" customWidth="1"/>
    <col min="6" max="7" width="15.85546875" style="23" customWidth="1"/>
  </cols>
  <sheetData>
    <row r="1" spans="1:7" x14ac:dyDescent="0.25">
      <c r="A1" s="55" t="s">
        <v>28</v>
      </c>
      <c r="B1" s="56"/>
      <c r="C1" s="56"/>
      <c r="E1" s="59" t="s">
        <v>31</v>
      </c>
      <c r="F1" s="60"/>
      <c r="G1" s="60"/>
    </row>
    <row r="2" spans="1:7" ht="30" x14ac:dyDescent="0.25">
      <c r="A2" s="29" t="s">
        <v>29</v>
      </c>
      <c r="B2" s="30" t="s">
        <v>21</v>
      </c>
      <c r="C2" s="30" t="s">
        <v>22</v>
      </c>
      <c r="E2" s="29" t="s">
        <v>29</v>
      </c>
      <c r="F2" s="30" t="s">
        <v>21</v>
      </c>
      <c r="G2" s="30" t="s">
        <v>22</v>
      </c>
    </row>
    <row r="3" spans="1:7" x14ac:dyDescent="0.25">
      <c r="A3" s="25" t="s">
        <v>23</v>
      </c>
      <c r="B3" s="27">
        <v>0.2</v>
      </c>
      <c r="C3" s="27">
        <v>0.04</v>
      </c>
      <c r="E3" s="39" t="s">
        <v>23</v>
      </c>
      <c r="F3" s="41">
        <f>F10*B3</f>
        <v>3000.0000000000005</v>
      </c>
      <c r="G3" s="41">
        <v>600.00000000000011</v>
      </c>
    </row>
    <row r="4" spans="1:7" x14ac:dyDescent="0.25">
      <c r="A4" s="25" t="s">
        <v>24</v>
      </c>
      <c r="B4" s="27">
        <v>0.3</v>
      </c>
      <c r="C4" s="27">
        <v>5.5E-2</v>
      </c>
      <c r="E4" s="39" t="s">
        <v>24</v>
      </c>
      <c r="F4" s="41">
        <f>F11*B4</f>
        <v>7360.0000822727261</v>
      </c>
      <c r="G4" s="41">
        <v>1349.3333484166665</v>
      </c>
    </row>
    <row r="5" spans="1:7" x14ac:dyDescent="0.25">
      <c r="A5" s="25" t="s">
        <v>25</v>
      </c>
      <c r="B5" s="27">
        <v>0.24</v>
      </c>
      <c r="C5" s="27">
        <v>0.04</v>
      </c>
      <c r="E5" s="39" t="s">
        <v>25</v>
      </c>
      <c r="F5" s="41">
        <f t="shared" ref="F4:F5" si="0">F12*B5</f>
        <v>2640.0000000000005</v>
      </c>
      <c r="G5" s="41">
        <v>440.00000000000006</v>
      </c>
    </row>
    <row r="6" spans="1:7" ht="15.75" thickBot="1" x14ac:dyDescent="0.3">
      <c r="E6" s="38" t="s">
        <v>32</v>
      </c>
      <c r="F6" s="62">
        <f>SUM(F3:F5)</f>
        <v>13000.000082272727</v>
      </c>
      <c r="G6" s="40">
        <f>SUM(G3:G5)</f>
        <v>2389.3333484166665</v>
      </c>
    </row>
    <row r="7" spans="1:7" x14ac:dyDescent="0.25">
      <c r="A7" s="57" t="s">
        <v>30</v>
      </c>
      <c r="B7" s="58"/>
    </row>
    <row r="8" spans="1:7" x14ac:dyDescent="0.25">
      <c r="A8" s="31" t="s">
        <v>23</v>
      </c>
      <c r="B8" s="28" t="s">
        <v>34</v>
      </c>
      <c r="E8" s="61" t="s">
        <v>33</v>
      </c>
      <c r="F8" s="61"/>
      <c r="G8"/>
    </row>
    <row r="9" spans="1:7" x14ac:dyDescent="0.25">
      <c r="A9" s="31" t="s">
        <v>24</v>
      </c>
      <c r="B9" s="28" t="s">
        <v>35</v>
      </c>
      <c r="E9" s="43" t="s">
        <v>29</v>
      </c>
      <c r="F9" s="30" t="s">
        <v>37</v>
      </c>
      <c r="G9"/>
    </row>
    <row r="10" spans="1:7" x14ac:dyDescent="0.25">
      <c r="A10" s="25" t="s">
        <v>25</v>
      </c>
      <c r="B10" s="28" t="s">
        <v>36</v>
      </c>
      <c r="E10" s="42" t="s">
        <v>23</v>
      </c>
      <c r="F10" s="44">
        <f>G3/C3</f>
        <v>15000.000000000002</v>
      </c>
      <c r="G10"/>
    </row>
    <row r="11" spans="1:7" x14ac:dyDescent="0.25">
      <c r="E11" s="42" t="s">
        <v>24</v>
      </c>
      <c r="F11" s="44">
        <f t="shared" ref="F11:F12" si="1">G4/C4</f>
        <v>24533.333607575754</v>
      </c>
      <c r="G11"/>
    </row>
    <row r="12" spans="1:7" ht="27.75" customHeight="1" x14ac:dyDescent="0.25">
      <c r="A12" s="26" t="s">
        <v>26</v>
      </c>
      <c r="B12" s="28">
        <v>13000</v>
      </c>
      <c r="E12" s="42" t="s">
        <v>25</v>
      </c>
      <c r="F12" s="44">
        <f>G5/C5</f>
        <v>11000.000000000002</v>
      </c>
      <c r="G12"/>
    </row>
    <row r="13" spans="1:7" ht="27.75" customHeight="1" x14ac:dyDescent="0.25">
      <c r="A13" s="26" t="s">
        <v>27</v>
      </c>
      <c r="B13" s="28">
        <v>3000</v>
      </c>
    </row>
    <row r="15" spans="1:7" x14ac:dyDescent="0.25">
      <c r="A15" s="32" t="s">
        <v>29</v>
      </c>
      <c r="B15" s="33" t="s">
        <v>2</v>
      </c>
      <c r="E15" s="45" t="s">
        <v>2</v>
      </c>
      <c r="F15" s="46">
        <f>INT(F10)*B16+INT(F11)*B17+INT(F12)*B18</f>
        <v>48886300</v>
      </c>
    </row>
    <row r="16" spans="1:7" x14ac:dyDescent="0.25">
      <c r="A16" s="34">
        <v>1</v>
      </c>
      <c r="B16" s="36">
        <v>800</v>
      </c>
    </row>
    <row r="17" spans="1:2" x14ac:dyDescent="0.25">
      <c r="A17" s="34">
        <v>2</v>
      </c>
      <c r="B17" s="36">
        <v>1100</v>
      </c>
    </row>
    <row r="18" spans="1:2" ht="33.75" customHeight="1" x14ac:dyDescent="0.25">
      <c r="A18" s="35">
        <v>3</v>
      </c>
      <c r="B18" s="37">
        <v>900</v>
      </c>
    </row>
    <row r="19" spans="1:2" ht="33.75" customHeight="1" x14ac:dyDescent="0.25"/>
  </sheetData>
  <mergeCells count="4">
    <mergeCell ref="A1:C1"/>
    <mergeCell ref="A7:B7"/>
    <mergeCell ref="E1:G1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Структура сценария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2023-04-29T06:48:50Z</dcterms:modified>
</cp:coreProperties>
</file>