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. Research Work (PhD-MS&amp;E)\0. My Research Work\2. MGLSPMS with forecast updates\2. Paper (Data &amp; Code)\Results (Problem B &amp; D)\"/>
    </mc:Choice>
  </mc:AlternateContent>
  <bookViews>
    <workbookView xWindow="0" yWindow="0" windowWidth="20490" windowHeight="7530"/>
  </bookViews>
  <sheets>
    <sheet name="Problem B (General)" sheetId="1" r:id="rId1"/>
    <sheet name="Problem D (Assembly)" sheetId="2" r:id="rId2"/>
    <sheet name="Problem D (General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4" l="1"/>
  <c r="N14" i="4"/>
  <c r="M14" i="4"/>
  <c r="L14" i="4"/>
  <c r="K14" i="4"/>
  <c r="J14" i="4"/>
  <c r="I14" i="4"/>
  <c r="G14" i="4"/>
  <c r="O8" i="4"/>
  <c r="N8" i="4"/>
  <c r="M8" i="4"/>
  <c r="L8" i="4"/>
  <c r="K8" i="4"/>
  <c r="J8" i="4"/>
  <c r="I8" i="4"/>
  <c r="G8" i="4"/>
  <c r="V14" i="2"/>
  <c r="U14" i="2"/>
  <c r="T14" i="2"/>
  <c r="S14" i="2"/>
  <c r="R14" i="2"/>
  <c r="Q14" i="2"/>
  <c r="P14" i="2"/>
  <c r="Q8" i="2"/>
  <c r="R8" i="2"/>
  <c r="S8" i="2"/>
  <c r="T8" i="2"/>
  <c r="U8" i="2"/>
  <c r="V8" i="2"/>
  <c r="P8" i="2"/>
  <c r="O14" i="2"/>
  <c r="N14" i="2"/>
  <c r="M14" i="2"/>
  <c r="L14" i="2"/>
  <c r="K14" i="2"/>
  <c r="J14" i="2"/>
  <c r="I14" i="2"/>
  <c r="G14" i="2"/>
  <c r="G8" i="2"/>
  <c r="J8" i="2"/>
  <c r="K8" i="2"/>
  <c r="L8" i="2"/>
  <c r="M8" i="2"/>
  <c r="O8" i="2"/>
  <c r="N8" i="2"/>
  <c r="I8" i="2"/>
  <c r="G7" i="2"/>
  <c r="G13" i="2"/>
  <c r="G12" i="2"/>
  <c r="G11" i="2"/>
  <c r="G10" i="2"/>
  <c r="G9" i="2"/>
</calcChain>
</file>

<file path=xl/sharedStrings.xml><?xml version="1.0" encoding="utf-8"?>
<sst xmlns="http://schemas.openxmlformats.org/spreadsheetml/2006/main" count="107" uniqueCount="46">
  <si>
    <t>Test Instance</t>
  </si>
  <si>
    <t>GS1C1</t>
  </si>
  <si>
    <t>GS1C2</t>
  </si>
  <si>
    <t>GS1C3</t>
  </si>
  <si>
    <t>GS1C4</t>
  </si>
  <si>
    <t>GS1C5</t>
  </si>
  <si>
    <t>GS2C1</t>
  </si>
  <si>
    <t>GS2C2</t>
  </si>
  <si>
    <t>GS2C3</t>
  </si>
  <si>
    <t>GS2C4</t>
  </si>
  <si>
    <t>GS2C5</t>
  </si>
  <si>
    <t>Heuristic-1</t>
  </si>
  <si>
    <t>Heuristic-2</t>
  </si>
  <si>
    <t>Test 
Instance
Setting</t>
  </si>
  <si>
    <t>Computational 
Time 
(Seconds)</t>
  </si>
  <si>
    <t>Holding Cost</t>
  </si>
  <si>
    <t>Production Cost</t>
  </si>
  <si>
    <t>Setup Cost</t>
  </si>
  <si>
    <t>Standby Cost</t>
  </si>
  <si>
    <t>Total 
Cost</t>
  </si>
  <si>
    <t>Gap %</t>
  </si>
  <si>
    <t>TAS1C1D7</t>
  </si>
  <si>
    <t>3600 &gt;</t>
  </si>
  <si>
    <t>TAS1C2D6</t>
  </si>
  <si>
    <t>TAS1C3D3</t>
  </si>
  <si>
    <t>TAS1C4D5</t>
  </si>
  <si>
    <t>TAS1C5D2</t>
  </si>
  <si>
    <t>TAS2C1D3</t>
  </si>
  <si>
    <t>TAS2C2D1</t>
  </si>
  <si>
    <t>TAS2C3D4</t>
  </si>
  <si>
    <t>TAS2C4D1</t>
  </si>
  <si>
    <t>TAS2C5D1</t>
  </si>
  <si>
    <t>Average</t>
  </si>
  <si>
    <t>Truncated MIP</t>
  </si>
  <si>
    <t>Heuristic - I</t>
  </si>
  <si>
    <t>Heuristic - II</t>
  </si>
  <si>
    <t>TGS1C1D3</t>
  </si>
  <si>
    <t>TGS1C2D4</t>
  </si>
  <si>
    <t>TSS1C3D3</t>
  </si>
  <si>
    <t>TGS1C4D7</t>
  </si>
  <si>
    <t>TGS1C5D4</t>
  </si>
  <si>
    <t>TGS2C1D2</t>
  </si>
  <si>
    <t>TGS2C2D2</t>
  </si>
  <si>
    <t>TGS2C3D4</t>
  </si>
  <si>
    <t>TGS2C4D6</t>
  </si>
  <si>
    <t>TGS2C5D7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</si>
</sst>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10" fontId="2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10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0" fontId="0" fillId="5" borderId="0" xfId="0" applyNumberFormat="1" applyFill="1" applyAlignment="1">
      <alignment horizontal="center" vertical="center"/>
    </xf>
    <xf numFmtId="10" fontId="0" fillId="5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760032977985108"/>
          <c:y val="9.79873869932925E-2"/>
          <c:w val="0.81437109625710313"/>
          <c:h val="0.717269060004121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'Problem B (General)'!$B$2</c:f>
              <c:strCache>
                <c:ptCount val="1"/>
                <c:pt idx="0">
                  <c:v>Heuristic-1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'Problem B (General)'!$A$3:$A$12</c:f>
              <c:strCache>
                <c:ptCount val="10"/>
                <c:pt idx="0">
                  <c:v>GS1C1</c:v>
                </c:pt>
                <c:pt idx="1">
                  <c:v>GS1C2</c:v>
                </c:pt>
                <c:pt idx="2">
                  <c:v>GS1C3</c:v>
                </c:pt>
                <c:pt idx="3">
                  <c:v>GS1C4</c:v>
                </c:pt>
                <c:pt idx="4">
                  <c:v>GS1C5</c:v>
                </c:pt>
                <c:pt idx="5">
                  <c:v>GS2C1</c:v>
                </c:pt>
                <c:pt idx="6">
                  <c:v>GS2C2</c:v>
                </c:pt>
                <c:pt idx="7">
                  <c:v>GS2C3</c:v>
                </c:pt>
                <c:pt idx="8">
                  <c:v>GS2C4</c:v>
                </c:pt>
                <c:pt idx="9">
                  <c:v>GS2C5</c:v>
                </c:pt>
              </c:strCache>
            </c:strRef>
          </c:cat>
          <c:val>
            <c:numRef>
              <c:f>'Problem B (General)'!$B$3:$B$12</c:f>
              <c:numCache>
                <c:formatCode>0.00%</c:formatCode>
                <c:ptCount val="10"/>
                <c:pt idx="0">
                  <c:v>1.0566835232803828E-5</c:v>
                </c:pt>
                <c:pt idx="1">
                  <c:v>6.1300982161979784E-3</c:v>
                </c:pt>
                <c:pt idx="2">
                  <c:v>1.5731671119025962E-3</c:v>
                </c:pt>
                <c:pt idx="3">
                  <c:v>1.0566835232803828E-5</c:v>
                </c:pt>
                <c:pt idx="4">
                  <c:v>1.5565483188338101E-3</c:v>
                </c:pt>
                <c:pt idx="5">
                  <c:v>7.3785490821353378E-6</c:v>
                </c:pt>
                <c:pt idx="6">
                  <c:v>1.0566835232803828E-5</c:v>
                </c:pt>
                <c:pt idx="7">
                  <c:v>6.2126271647122778E-3</c:v>
                </c:pt>
                <c:pt idx="8">
                  <c:v>5.9738940828524777E-6</c:v>
                </c:pt>
                <c:pt idx="9">
                  <c:v>6.2114599027663095E-3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BA1-85B8-59EB6018584E}"/>
            </c:ext>
          </c:extLst>
        </c:ser>
        <c:ser>
          <c:idx val="1"/>
          <c:order val="1"/>
          <c:tx>
            <c:strRef>
              <c:f>'Problem B (General)'!$C$2</c:f>
              <c:strCache>
                <c:ptCount val="1"/>
                <c:pt idx="0">
                  <c:v>Heuristic-2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'Problem B (General)'!$A$3:$A$12</c:f>
              <c:strCache>
                <c:ptCount val="10"/>
                <c:pt idx="0">
                  <c:v>GS1C1</c:v>
                </c:pt>
                <c:pt idx="1">
                  <c:v>GS1C2</c:v>
                </c:pt>
                <c:pt idx="2">
                  <c:v>GS1C3</c:v>
                </c:pt>
                <c:pt idx="3">
                  <c:v>GS1C4</c:v>
                </c:pt>
                <c:pt idx="4">
                  <c:v>GS1C5</c:v>
                </c:pt>
                <c:pt idx="5">
                  <c:v>GS2C1</c:v>
                </c:pt>
                <c:pt idx="6">
                  <c:v>GS2C2</c:v>
                </c:pt>
                <c:pt idx="7">
                  <c:v>GS2C3</c:v>
                </c:pt>
                <c:pt idx="8">
                  <c:v>GS2C4</c:v>
                </c:pt>
                <c:pt idx="9">
                  <c:v>GS2C5</c:v>
                </c:pt>
              </c:strCache>
            </c:strRef>
          </c:cat>
          <c:val>
            <c:numRef>
              <c:f>'Problem B (General)'!$C$3:$C$12</c:f>
              <c:numCache>
                <c:formatCode>0.00%</c:formatCode>
                <c:ptCount val="10"/>
                <c:pt idx="0">
                  <c:v>7.8485923465921995E-2</c:v>
                </c:pt>
                <c:pt idx="1">
                  <c:v>8.5682158920539681E-2</c:v>
                </c:pt>
                <c:pt idx="2">
                  <c:v>8.2815453593913485E-2</c:v>
                </c:pt>
                <c:pt idx="3">
                  <c:v>7.8485923465921995E-2</c:v>
                </c:pt>
                <c:pt idx="4">
                  <c:v>8.3069206050630867E-2</c:v>
                </c:pt>
                <c:pt idx="5">
                  <c:v>7.6744289003010474E-2</c:v>
                </c:pt>
                <c:pt idx="6">
                  <c:v>7.8485923465921995E-2</c:v>
                </c:pt>
                <c:pt idx="7">
                  <c:v>8.697678030597189E-2</c:v>
                </c:pt>
                <c:pt idx="8">
                  <c:v>7.7666596971235694E-2</c:v>
                </c:pt>
                <c:pt idx="9">
                  <c:v>8.6980630931485961E-2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5-4BA1-85B8-59EB60185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221232"/>
        <c:axId val="352218608"/>
        <c:axId val="0"/>
      </c:bar3DChart>
      <c:catAx>
        <c:axId val="35222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Test Instances</a:t>
                </a:r>
              </a:p>
            </c:rich>
          </c:tx>
          <c:layout>
            <c:manualLayout>
              <c:xMode val="edge"/>
              <c:yMode val="edge"/>
              <c:x val="0.41217263349039618"/>
              <c:y val="0.9263893398859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218608"/>
        <c:crosses val="autoZero"/>
        <c:auto val="1"/>
        <c:lblAlgn val="ctr"/>
        <c:lblOffset val="100"/>
        <c:noMultiLvlLbl val="0"/>
      </c:catAx>
      <c:valAx>
        <c:axId val="352218608"/>
        <c:scaling>
          <c:orientation val="minMax"/>
          <c:max val="9.000000000000002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Gap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2221232"/>
        <c:crosses val="autoZero"/>
        <c:crossBetween val="between"/>
        <c:majorUnit val="1.5000000000000003E-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0414283994317219"/>
          <c:y val="2.0439997083697869E-2"/>
          <c:w val="0.37873177779383083"/>
          <c:h val="0.10532516768737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171451</xdr:rowOff>
    </xdr:from>
    <xdr:to>
      <xdr:col>16</xdr:col>
      <xdr:colOff>333375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62CA3-8274-4630-BC4A-E72054ACE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workbookViewId="0">
      <selection activeCell="D17" sqref="D17"/>
    </sheetView>
  </sheetViews>
  <sheetFormatPr defaultRowHeight="15" x14ac:dyDescent="0.25"/>
  <cols>
    <col min="1" max="1" width="12.5703125" bestFit="1" customWidth="1"/>
    <col min="2" max="3" width="10.5703125" bestFit="1" customWidth="1"/>
  </cols>
  <sheetData>
    <row r="2" spans="1:3" x14ac:dyDescent="0.25">
      <c r="A2" t="s">
        <v>0</v>
      </c>
      <c r="B2" s="2" t="s">
        <v>11</v>
      </c>
      <c r="C2" s="2" t="s">
        <v>12</v>
      </c>
    </row>
    <row r="3" spans="1:3" x14ac:dyDescent="0.25">
      <c r="A3" s="1" t="s">
        <v>1</v>
      </c>
      <c r="B3" s="4">
        <v>1.0566835232803828E-5</v>
      </c>
      <c r="C3" s="3">
        <v>7.8485923465921995E-2</v>
      </c>
    </row>
    <row r="4" spans="1:3" x14ac:dyDescent="0.25">
      <c r="A4" s="1" t="s">
        <v>2</v>
      </c>
      <c r="B4" s="4">
        <v>6.1300982161979784E-3</v>
      </c>
      <c r="C4" s="3">
        <v>8.5682158920539681E-2</v>
      </c>
    </row>
    <row r="5" spans="1:3" x14ac:dyDescent="0.25">
      <c r="A5" s="1" t="s">
        <v>3</v>
      </c>
      <c r="B5" s="4">
        <v>1.5731671119025962E-3</v>
      </c>
      <c r="C5" s="3">
        <v>8.2815453593913485E-2</v>
      </c>
    </row>
    <row r="6" spans="1:3" x14ac:dyDescent="0.25">
      <c r="A6" s="1" t="s">
        <v>4</v>
      </c>
      <c r="B6" s="4">
        <v>1.0566835232803828E-5</v>
      </c>
      <c r="C6" s="3">
        <v>7.8485923465921995E-2</v>
      </c>
    </row>
    <row r="7" spans="1:3" x14ac:dyDescent="0.25">
      <c r="A7" s="1" t="s">
        <v>5</v>
      </c>
      <c r="B7" s="4">
        <v>1.5565483188338101E-3</v>
      </c>
      <c r="C7" s="3">
        <v>8.3069206050630867E-2</v>
      </c>
    </row>
    <row r="8" spans="1:3" x14ac:dyDescent="0.25">
      <c r="A8" s="1" t="s">
        <v>6</v>
      </c>
      <c r="B8" s="4">
        <v>7.3785490821353378E-6</v>
      </c>
      <c r="C8" s="3">
        <v>7.6744289003010474E-2</v>
      </c>
    </row>
    <row r="9" spans="1:3" x14ac:dyDescent="0.25">
      <c r="A9" s="1" t="s">
        <v>7</v>
      </c>
      <c r="B9" s="4">
        <v>1.0566835232803828E-5</v>
      </c>
      <c r="C9" s="3">
        <v>7.8485923465921995E-2</v>
      </c>
    </row>
    <row r="10" spans="1:3" x14ac:dyDescent="0.25">
      <c r="A10" s="1" t="s">
        <v>8</v>
      </c>
      <c r="B10" s="4">
        <v>6.2126271647122778E-3</v>
      </c>
      <c r="C10" s="3">
        <v>8.697678030597189E-2</v>
      </c>
    </row>
    <row r="11" spans="1:3" x14ac:dyDescent="0.25">
      <c r="A11" s="1" t="s">
        <v>9</v>
      </c>
      <c r="B11" s="4">
        <v>5.9738940828524777E-6</v>
      </c>
      <c r="C11" s="3">
        <v>7.7666596971235694E-2</v>
      </c>
    </row>
    <row r="12" spans="1:3" x14ac:dyDescent="0.25">
      <c r="A12" s="1" t="s">
        <v>10</v>
      </c>
      <c r="B12" s="4">
        <v>6.2114599027663095E-3</v>
      </c>
      <c r="C12" s="3">
        <v>8.6980630931485961E-2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E1" workbookViewId="0">
      <selection activeCell="N19" sqref="N19"/>
    </sheetView>
  </sheetViews>
  <sheetFormatPr defaultRowHeight="15" x14ac:dyDescent="0.25"/>
  <cols>
    <col min="1" max="1" width="9.7109375" bestFit="1" customWidth="1"/>
    <col min="2" max="2" width="14.85546875" customWidth="1"/>
    <col min="3" max="3" width="9.140625" customWidth="1"/>
    <col min="4" max="4" width="11.5703125" customWidth="1"/>
    <col min="5" max="8" width="9.140625" customWidth="1"/>
    <col min="9" max="9" width="17.140625" customWidth="1"/>
    <col min="10" max="11" width="10.5703125" customWidth="1"/>
    <col min="12" max="13" width="9.140625" customWidth="1"/>
    <col min="14" max="14" width="11" customWidth="1"/>
    <col min="15" max="15" width="9.140625" customWidth="1"/>
    <col min="16" max="16" width="15.140625" customWidth="1"/>
    <col min="18" max="18" width="11.42578125" customWidth="1"/>
  </cols>
  <sheetData>
    <row r="1" spans="1:22" x14ac:dyDescent="0.25">
      <c r="B1" s="30" t="s">
        <v>33</v>
      </c>
      <c r="C1" s="30"/>
      <c r="D1" s="30"/>
      <c r="E1" s="30"/>
      <c r="F1" s="30"/>
      <c r="G1" s="30"/>
      <c r="H1" s="30"/>
      <c r="I1" s="31" t="s">
        <v>34</v>
      </c>
      <c r="J1" s="31"/>
      <c r="K1" s="31"/>
      <c r="L1" s="31"/>
      <c r="M1" s="31"/>
      <c r="N1" s="31"/>
      <c r="O1" s="31"/>
      <c r="P1" s="31" t="s">
        <v>35</v>
      </c>
      <c r="Q1" s="31"/>
      <c r="R1" s="31"/>
      <c r="S1" s="31"/>
      <c r="T1" s="31"/>
      <c r="U1" s="31"/>
      <c r="V1" s="31"/>
    </row>
    <row r="2" spans="1:22" ht="45" x14ac:dyDescent="0.2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</row>
    <row r="3" spans="1:22" x14ac:dyDescent="0.25">
      <c r="A3" s="6" t="s">
        <v>21</v>
      </c>
      <c r="B3" s="6" t="s">
        <v>22</v>
      </c>
      <c r="C3" s="6">
        <v>39104</v>
      </c>
      <c r="D3" s="6">
        <v>10107</v>
      </c>
      <c r="E3" s="6">
        <v>3120</v>
      </c>
      <c r="F3" s="6">
        <v>0</v>
      </c>
      <c r="G3" s="6">
        <v>52331</v>
      </c>
      <c r="H3" s="6">
        <v>2.7</v>
      </c>
      <c r="I3" s="12">
        <v>168.309</v>
      </c>
      <c r="J3" s="13">
        <v>40649.380100000002</v>
      </c>
      <c r="K3" s="14">
        <v>9907.1211000000003</v>
      </c>
      <c r="L3" s="15">
        <v>3185</v>
      </c>
      <c r="M3" s="15">
        <v>0</v>
      </c>
      <c r="N3" s="16">
        <v>53741.501199999999</v>
      </c>
      <c r="O3" s="17">
        <v>2.6953453975654941E-2</v>
      </c>
      <c r="P3" s="19">
        <v>155.43899999999999</v>
      </c>
      <c r="Q3" s="19">
        <v>110489.38159999999</v>
      </c>
      <c r="R3" s="19">
        <v>5842.1207000000004</v>
      </c>
      <c r="S3" s="19">
        <v>3232.5</v>
      </c>
      <c r="T3" s="19">
        <v>0</v>
      </c>
      <c r="U3" s="19">
        <v>119564.00229999999</v>
      </c>
      <c r="V3" s="20">
        <v>1.2847643328046472</v>
      </c>
    </row>
    <row r="4" spans="1:22" x14ac:dyDescent="0.25">
      <c r="A4" s="6" t="s">
        <v>23</v>
      </c>
      <c r="B4" s="6" t="s">
        <v>22</v>
      </c>
      <c r="C4" s="6">
        <v>35204</v>
      </c>
      <c r="D4" s="6">
        <v>10633</v>
      </c>
      <c r="E4" s="6">
        <v>3127.5</v>
      </c>
      <c r="F4" s="6">
        <v>0</v>
      </c>
      <c r="G4" s="6">
        <v>48964.5</v>
      </c>
      <c r="H4" s="6">
        <v>1.18</v>
      </c>
      <c r="I4" s="18">
        <v>158.24700000000001</v>
      </c>
      <c r="J4" s="18">
        <v>36750.045899999997</v>
      </c>
      <c r="K4" s="18">
        <v>10326.7135</v>
      </c>
      <c r="L4" s="18">
        <v>3220</v>
      </c>
      <c r="M4" s="18">
        <v>0</v>
      </c>
      <c r="N4" s="18">
        <v>50296.759399999995</v>
      </c>
      <c r="O4" s="17">
        <v>2.7208679757783606E-2</v>
      </c>
      <c r="P4" s="22">
        <v>153.333</v>
      </c>
      <c r="Q4" s="22">
        <v>109903.3775</v>
      </c>
      <c r="R4" s="22">
        <v>5915.0524999999998</v>
      </c>
      <c r="S4" s="22">
        <v>3267.5</v>
      </c>
      <c r="T4" s="22">
        <v>0</v>
      </c>
      <c r="U4" s="22">
        <v>119085.93000000001</v>
      </c>
      <c r="V4" s="21">
        <v>1.4320871243451889</v>
      </c>
    </row>
    <row r="5" spans="1:22" x14ac:dyDescent="0.25">
      <c r="A5" s="6" t="s">
        <v>24</v>
      </c>
      <c r="B5" s="6" t="s">
        <v>22</v>
      </c>
      <c r="C5" s="6">
        <v>30458</v>
      </c>
      <c r="D5" s="6">
        <v>11197</v>
      </c>
      <c r="E5" s="6">
        <v>3145</v>
      </c>
      <c r="F5" s="6">
        <v>0</v>
      </c>
      <c r="G5" s="6">
        <v>44800</v>
      </c>
      <c r="H5" s="6">
        <v>1.45</v>
      </c>
      <c r="I5" s="18">
        <v>155.58000000000001</v>
      </c>
      <c r="J5" s="18">
        <v>31931.172200000001</v>
      </c>
      <c r="K5" s="18">
        <v>10982.0463</v>
      </c>
      <c r="L5" s="18">
        <v>3220</v>
      </c>
      <c r="M5" s="18">
        <v>0</v>
      </c>
      <c r="N5" s="18">
        <v>46133.218500000003</v>
      </c>
      <c r="O5" s="17">
        <v>2.9759341517857203E-2</v>
      </c>
      <c r="P5" s="22">
        <v>152.41300000000001</v>
      </c>
      <c r="Q5" s="22">
        <v>109896.1928</v>
      </c>
      <c r="R5" s="22">
        <v>5912.5574999999999</v>
      </c>
      <c r="S5" s="22">
        <v>3267.5</v>
      </c>
      <c r="T5" s="22">
        <v>0</v>
      </c>
      <c r="U5" s="22">
        <v>119076.2503</v>
      </c>
      <c r="V5" s="21">
        <v>1.6579520156250001</v>
      </c>
    </row>
    <row r="6" spans="1:22" x14ac:dyDescent="0.25">
      <c r="A6" s="6" t="s">
        <v>25</v>
      </c>
      <c r="B6" s="6" t="s">
        <v>22</v>
      </c>
      <c r="C6" s="6">
        <v>39047</v>
      </c>
      <c r="D6" s="6">
        <v>10173</v>
      </c>
      <c r="E6" s="6">
        <v>3120</v>
      </c>
      <c r="F6" s="6">
        <v>0</v>
      </c>
      <c r="G6" s="6">
        <v>52340</v>
      </c>
      <c r="H6" s="6">
        <v>2.74</v>
      </c>
      <c r="I6" s="18">
        <v>171.44499999999999</v>
      </c>
      <c r="J6" s="18">
        <v>40246.895499999999</v>
      </c>
      <c r="K6" s="18">
        <v>9962.9377999999997</v>
      </c>
      <c r="L6" s="18">
        <v>3187.5</v>
      </c>
      <c r="M6" s="18">
        <v>0</v>
      </c>
      <c r="N6" s="18">
        <v>53397.333299999998</v>
      </c>
      <c r="O6" s="17">
        <v>2.0201247611769172E-2</v>
      </c>
      <c r="P6" s="22">
        <v>154.86199999999999</v>
      </c>
      <c r="Q6" s="22">
        <v>110491.898</v>
      </c>
      <c r="R6" s="22">
        <v>5842.9359999999997</v>
      </c>
      <c r="S6" s="22">
        <v>3232.5</v>
      </c>
      <c r="T6" s="22">
        <v>0</v>
      </c>
      <c r="U6" s="22">
        <v>119567.334</v>
      </c>
      <c r="V6" s="21">
        <v>1.2844351165456631</v>
      </c>
    </row>
    <row r="7" spans="1:22" x14ac:dyDescent="0.25">
      <c r="A7" s="6" t="s">
        <v>26</v>
      </c>
      <c r="B7" s="6" t="s">
        <v>22</v>
      </c>
      <c r="C7" s="6">
        <v>30456</v>
      </c>
      <c r="D7" s="6">
        <v>11198</v>
      </c>
      <c r="E7" s="6">
        <v>3142.5</v>
      </c>
      <c r="F7" s="6">
        <v>0</v>
      </c>
      <c r="G7" s="6">
        <f t="shared" ref="G7:G10" si="0">SUM(C7:F7)</f>
        <v>44796.5</v>
      </c>
      <c r="H7" s="6">
        <v>1.31</v>
      </c>
      <c r="I7" s="18">
        <v>153.92599999999999</v>
      </c>
      <c r="J7" s="18">
        <v>31670.920900000001</v>
      </c>
      <c r="K7" s="18">
        <v>10907.6379</v>
      </c>
      <c r="L7" s="18">
        <v>3222.5</v>
      </c>
      <c r="M7" s="18">
        <v>0</v>
      </c>
      <c r="N7" s="18">
        <v>45801.058799999999</v>
      </c>
      <c r="O7" s="17">
        <v>2.2424939448394382E-2</v>
      </c>
      <c r="P7" s="22">
        <v>158.62200000000001</v>
      </c>
      <c r="Q7" s="22">
        <v>109894.5592</v>
      </c>
      <c r="R7" s="22">
        <v>5912.1832999999997</v>
      </c>
      <c r="S7" s="22">
        <v>3267.5</v>
      </c>
      <c r="T7" s="22">
        <v>0</v>
      </c>
      <c r="U7" s="22">
        <v>119074.24250000001</v>
      </c>
      <c r="V7" s="21">
        <v>1.6581148638844554</v>
      </c>
    </row>
    <row r="8" spans="1:22" x14ac:dyDescent="0.25">
      <c r="A8" s="7" t="s">
        <v>32</v>
      </c>
      <c r="B8" s="7"/>
      <c r="C8" s="7"/>
      <c r="D8" s="7"/>
      <c r="E8" s="7"/>
      <c r="F8" s="7"/>
      <c r="G8" s="7">
        <f>AVERAGE(G3:G7)</f>
        <v>48646.400000000001</v>
      </c>
      <c r="H8" s="7"/>
      <c r="I8" s="9">
        <f>AVERAGE(I3:I7)</f>
        <v>161.50140000000002</v>
      </c>
      <c r="J8" s="9">
        <f t="shared" ref="J8:M8" si="1">AVERAGE(J3:J7)</f>
        <v>36249.682919999999</v>
      </c>
      <c r="K8" s="9">
        <f t="shared" si="1"/>
        <v>10417.29132</v>
      </c>
      <c r="L8" s="9">
        <f t="shared" si="1"/>
        <v>3207</v>
      </c>
      <c r="M8" s="9">
        <f t="shared" si="1"/>
        <v>0</v>
      </c>
      <c r="N8" s="9">
        <f>AVERAGE(N3:N7)</f>
        <v>49873.974239999996</v>
      </c>
      <c r="O8" s="10">
        <f>AVERAGE(O3:O7)</f>
        <v>2.530953246229186E-2</v>
      </c>
      <c r="P8" s="9">
        <f>AVERAGE(P3:P7)</f>
        <v>154.93380000000002</v>
      </c>
      <c r="Q8" s="9">
        <f t="shared" ref="Q8:V8" si="2">AVERAGE(Q3:Q7)</f>
        <v>110135.08181999999</v>
      </c>
      <c r="R8" s="9">
        <f t="shared" si="2"/>
        <v>5884.97</v>
      </c>
      <c r="S8" s="9">
        <f t="shared" si="2"/>
        <v>3253.5</v>
      </c>
      <c r="T8" s="9">
        <f t="shared" si="2"/>
        <v>0</v>
      </c>
      <c r="U8" s="9">
        <f t="shared" si="2"/>
        <v>119273.55182000001</v>
      </c>
      <c r="V8" s="10">
        <f t="shared" si="2"/>
        <v>1.4634706906409911</v>
      </c>
    </row>
    <row r="9" spans="1:22" x14ac:dyDescent="0.25">
      <c r="A9" s="6" t="s">
        <v>27</v>
      </c>
      <c r="B9" s="6" t="s">
        <v>22</v>
      </c>
      <c r="C9" s="6">
        <v>59489</v>
      </c>
      <c r="D9" s="6">
        <v>7790.1</v>
      </c>
      <c r="E9" s="6">
        <v>3120</v>
      </c>
      <c r="F9" s="6">
        <v>0</v>
      </c>
      <c r="G9" s="6">
        <f t="shared" si="0"/>
        <v>70399.100000000006</v>
      </c>
      <c r="H9" s="6">
        <v>5.2</v>
      </c>
      <c r="I9" s="18">
        <v>155.50200000000001</v>
      </c>
      <c r="J9" s="18">
        <v>60917.784399999997</v>
      </c>
      <c r="K9" s="18">
        <v>7584.9471999999996</v>
      </c>
      <c r="L9" s="18">
        <v>3117.5</v>
      </c>
      <c r="M9" s="18">
        <v>0</v>
      </c>
      <c r="N9" s="18">
        <v>71620.231599999999</v>
      </c>
      <c r="O9" s="17">
        <v>1.7345841068990842E-2</v>
      </c>
      <c r="P9" s="22">
        <v>157.125</v>
      </c>
      <c r="Q9" s="22">
        <v>121337.12699999999</v>
      </c>
      <c r="R9" s="22">
        <v>4652.0169999999998</v>
      </c>
      <c r="S9" s="22">
        <v>3162.5</v>
      </c>
      <c r="T9" s="22">
        <v>0</v>
      </c>
      <c r="U9" s="22">
        <v>129151.644</v>
      </c>
      <c r="V9" s="20">
        <v>0.83456385095832175</v>
      </c>
    </row>
    <row r="10" spans="1:22" x14ac:dyDescent="0.25">
      <c r="A10" s="6" t="s">
        <v>28</v>
      </c>
      <c r="B10" s="6" t="s">
        <v>22</v>
      </c>
      <c r="C10" s="6">
        <v>51217</v>
      </c>
      <c r="D10" s="6">
        <v>8609</v>
      </c>
      <c r="E10" s="6">
        <v>3115</v>
      </c>
      <c r="F10" s="6">
        <v>0</v>
      </c>
      <c r="G10" s="6">
        <f t="shared" si="0"/>
        <v>62941</v>
      </c>
      <c r="H10" s="6">
        <v>2.61</v>
      </c>
      <c r="I10" s="18">
        <v>153.39500000000001</v>
      </c>
      <c r="J10" s="18">
        <v>52609.021099999998</v>
      </c>
      <c r="K10" s="18">
        <v>8288.6736999999994</v>
      </c>
      <c r="L10" s="18">
        <v>3119.99</v>
      </c>
      <c r="M10" s="18">
        <v>0</v>
      </c>
      <c r="N10" s="18">
        <v>64017.684799999995</v>
      </c>
      <c r="O10" s="17">
        <v>1.7106255064266464E-2</v>
      </c>
      <c r="P10" s="22">
        <v>153.81700000000001</v>
      </c>
      <c r="Q10" s="22">
        <v>115645.68399999999</v>
      </c>
      <c r="R10" s="22">
        <v>5235.3410000000003</v>
      </c>
      <c r="S10" s="22">
        <v>3162.5</v>
      </c>
      <c r="T10" s="22">
        <v>0</v>
      </c>
      <c r="U10" s="22">
        <v>124043.52499999999</v>
      </c>
      <c r="V10" s="20">
        <v>0.97079050221636121</v>
      </c>
    </row>
    <row r="11" spans="1:22" x14ac:dyDescent="0.25">
      <c r="A11" s="6" t="s">
        <v>29</v>
      </c>
      <c r="B11" s="6" t="s">
        <v>22</v>
      </c>
      <c r="C11" s="6">
        <v>41733</v>
      </c>
      <c r="D11" s="6">
        <v>9822.2999999999993</v>
      </c>
      <c r="E11" s="6">
        <v>3112.5</v>
      </c>
      <c r="F11" s="6">
        <v>0</v>
      </c>
      <c r="G11" s="6">
        <f t="shared" ref="G11:G13" si="3">SUM(C11:F11)</f>
        <v>54667.8</v>
      </c>
      <c r="H11" s="6">
        <v>3.48</v>
      </c>
      <c r="I11" s="18">
        <v>151.648</v>
      </c>
      <c r="J11" s="18">
        <v>43367.756300000001</v>
      </c>
      <c r="K11" s="18">
        <v>9602.9462000000003</v>
      </c>
      <c r="L11" s="18">
        <v>3115</v>
      </c>
      <c r="M11" s="18">
        <v>0</v>
      </c>
      <c r="N11" s="18">
        <v>56085.702499999999</v>
      </c>
      <c r="O11" s="17">
        <v>2.5936703141520173E-2</v>
      </c>
      <c r="P11" s="22">
        <v>154.613</v>
      </c>
      <c r="Q11" s="22">
        <v>114520.47900000001</v>
      </c>
      <c r="R11" s="22">
        <v>5651.5829999999996</v>
      </c>
      <c r="S11" s="22">
        <v>3160</v>
      </c>
      <c r="T11" s="22">
        <v>0</v>
      </c>
      <c r="U11" s="22">
        <v>123332.06200000001</v>
      </c>
      <c r="V11" s="20">
        <v>1.2560275335755233</v>
      </c>
    </row>
    <row r="12" spans="1:22" x14ac:dyDescent="0.25">
      <c r="A12" s="6" t="s">
        <v>30</v>
      </c>
      <c r="B12" s="6" t="s">
        <v>22</v>
      </c>
      <c r="C12" s="6">
        <v>57575</v>
      </c>
      <c r="D12" s="6">
        <v>7972.5</v>
      </c>
      <c r="E12" s="6">
        <v>3115</v>
      </c>
      <c r="F12" s="6">
        <v>0</v>
      </c>
      <c r="G12" s="6">
        <f t="shared" si="3"/>
        <v>68662.5</v>
      </c>
      <c r="H12" s="6">
        <v>2.71</v>
      </c>
      <c r="I12" s="18">
        <v>151.83600000000001</v>
      </c>
      <c r="J12" s="18">
        <v>58779.757100000003</v>
      </c>
      <c r="K12" s="18">
        <v>7621.5330999999996</v>
      </c>
      <c r="L12" s="18">
        <v>3120</v>
      </c>
      <c r="M12" s="18">
        <v>0</v>
      </c>
      <c r="N12" s="18">
        <v>69521.290200000003</v>
      </c>
      <c r="O12" s="17">
        <v>1.2507412342982022E-2</v>
      </c>
      <c r="P12" s="22">
        <v>155.70400000000001</v>
      </c>
      <c r="Q12" s="22">
        <v>121334.757</v>
      </c>
      <c r="R12" s="22">
        <v>4651.5330000000004</v>
      </c>
      <c r="S12" s="22">
        <v>3162.5</v>
      </c>
      <c r="T12" s="22">
        <v>0</v>
      </c>
      <c r="U12" s="22">
        <v>129148.79</v>
      </c>
      <c r="V12" s="20">
        <v>0.88092175496085923</v>
      </c>
    </row>
    <row r="13" spans="1:22" x14ac:dyDescent="0.25">
      <c r="A13" s="6" t="s">
        <v>31</v>
      </c>
      <c r="B13" s="6" t="s">
        <v>22</v>
      </c>
      <c r="C13" s="6">
        <v>41713</v>
      </c>
      <c r="D13" s="6">
        <v>9825.2000000000007</v>
      </c>
      <c r="E13" s="6">
        <v>3115</v>
      </c>
      <c r="F13" s="6">
        <v>0</v>
      </c>
      <c r="G13" s="6">
        <f t="shared" si="3"/>
        <v>54653.2</v>
      </c>
      <c r="H13" s="6">
        <v>3.4</v>
      </c>
      <c r="I13" s="18">
        <v>153.64500000000001</v>
      </c>
      <c r="J13" s="18">
        <v>43432.663399999998</v>
      </c>
      <c r="K13" s="18">
        <v>9492.9153999999999</v>
      </c>
      <c r="L13" s="18">
        <v>3120</v>
      </c>
      <c r="M13" s="18">
        <v>0</v>
      </c>
      <c r="N13" s="18">
        <v>56045.578799999996</v>
      </c>
      <c r="O13" s="17">
        <v>3.8472905327027698E-2</v>
      </c>
      <c r="P13" s="22">
        <v>154.488</v>
      </c>
      <c r="Q13" s="22">
        <v>111895.387</v>
      </c>
      <c r="R13" s="22">
        <v>5676.5519999999997</v>
      </c>
      <c r="S13" s="22">
        <v>3162.5</v>
      </c>
      <c r="T13" s="22">
        <v>0</v>
      </c>
      <c r="U13" s="22">
        <v>120734.439</v>
      </c>
      <c r="V13" s="20">
        <v>1.2091010041498029</v>
      </c>
    </row>
    <row r="14" spans="1:22" x14ac:dyDescent="0.25">
      <c r="A14" s="7" t="s">
        <v>32</v>
      </c>
      <c r="B14" s="8"/>
      <c r="C14" s="8"/>
      <c r="D14" s="8"/>
      <c r="E14" s="8"/>
      <c r="F14" s="8"/>
      <c r="G14" s="8">
        <f>AVERAGE(G9:G13)</f>
        <v>62264.720000000008</v>
      </c>
      <c r="H14" s="8"/>
      <c r="I14" s="9">
        <f>AVERAGE(I9:I13)</f>
        <v>153.20520000000002</v>
      </c>
      <c r="J14" s="9">
        <f t="shared" ref="J14" si="4">AVERAGE(J9:J13)</f>
        <v>51821.396460000004</v>
      </c>
      <c r="K14" s="9">
        <f t="shared" ref="K14" si="5">AVERAGE(K9:K13)</f>
        <v>8518.2031200000001</v>
      </c>
      <c r="L14" s="9">
        <f t="shared" ref="L14" si="6">AVERAGE(L9:L13)</f>
        <v>3118.498</v>
      </c>
      <c r="M14" s="9">
        <f t="shared" ref="M14" si="7">AVERAGE(M9:M13)</f>
        <v>0</v>
      </c>
      <c r="N14" s="9">
        <f>AVERAGE(N9:N13)</f>
        <v>63458.097580000001</v>
      </c>
      <c r="O14" s="10">
        <f>AVERAGE(O9:O13)</f>
        <v>2.2273823388957441E-2</v>
      </c>
      <c r="P14" s="9">
        <f>AVERAGE(P9:P13)</f>
        <v>155.14940000000001</v>
      </c>
      <c r="Q14" s="9">
        <f t="shared" ref="Q14" si="8">AVERAGE(Q9:Q13)</f>
        <v>116946.6868</v>
      </c>
      <c r="R14" s="9">
        <f t="shared" ref="R14" si="9">AVERAGE(R9:R13)</f>
        <v>5173.4051999999992</v>
      </c>
      <c r="S14" s="9">
        <f t="shared" ref="S14" si="10">AVERAGE(S9:S13)</f>
        <v>3162</v>
      </c>
      <c r="T14" s="9">
        <f t="shared" ref="T14" si="11">AVERAGE(T9:T13)</f>
        <v>0</v>
      </c>
      <c r="U14" s="9">
        <f t="shared" ref="U14" si="12">AVERAGE(U9:U13)</f>
        <v>125282.09199999999</v>
      </c>
      <c r="V14" s="10">
        <f t="shared" ref="V14" si="13">AVERAGE(V9:V13)</f>
        <v>1.0302809291721737</v>
      </c>
    </row>
    <row r="15" spans="1:22" x14ac:dyDescent="0.25">
      <c r="O15" s="11"/>
    </row>
  </sheetData>
  <mergeCells count="3">
    <mergeCell ref="B1:H1"/>
    <mergeCell ref="I1:O1"/>
    <mergeCell ref="P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opLeftCell="F1" workbookViewId="0">
      <selection activeCell="P6" sqref="P6:V7"/>
    </sheetView>
  </sheetViews>
  <sheetFormatPr defaultRowHeight="15" x14ac:dyDescent="0.25"/>
  <cols>
    <col min="1" max="1" width="9.7109375" customWidth="1"/>
    <col min="2" max="2" width="14.85546875" customWidth="1"/>
    <col min="3" max="3" width="9.140625" customWidth="1"/>
    <col min="4" max="4" width="11.5703125" customWidth="1"/>
    <col min="5" max="8" width="9.140625" customWidth="1"/>
    <col min="9" max="9" width="17.140625" customWidth="1"/>
    <col min="10" max="10" width="12.5703125" bestFit="1" customWidth="1"/>
    <col min="11" max="11" width="11.5703125" bestFit="1" customWidth="1"/>
    <col min="12" max="13" width="9.140625" customWidth="1"/>
    <col min="14" max="14" width="11" customWidth="1"/>
    <col min="15" max="15" width="9.140625" customWidth="1"/>
    <col min="16" max="16" width="15.140625" customWidth="1"/>
    <col min="18" max="18" width="11.42578125" customWidth="1"/>
  </cols>
  <sheetData>
    <row r="1" spans="1:22" x14ac:dyDescent="0.25">
      <c r="B1" s="30" t="s">
        <v>33</v>
      </c>
      <c r="C1" s="30"/>
      <c r="D1" s="30"/>
      <c r="E1" s="30"/>
      <c r="F1" s="30"/>
      <c r="G1" s="30"/>
      <c r="H1" s="30"/>
      <c r="I1" s="31" t="s">
        <v>34</v>
      </c>
      <c r="J1" s="31"/>
      <c r="K1" s="31"/>
      <c r="L1" s="31"/>
      <c r="M1" s="31"/>
      <c r="N1" s="31"/>
      <c r="O1" s="31"/>
      <c r="P1" s="31" t="s">
        <v>35</v>
      </c>
      <c r="Q1" s="31"/>
      <c r="R1" s="31"/>
      <c r="S1" s="31"/>
      <c r="T1" s="31"/>
      <c r="U1" s="31"/>
      <c r="V1" s="31"/>
    </row>
    <row r="2" spans="1:22" ht="45" x14ac:dyDescent="0.25">
      <c r="A2" s="5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</row>
    <row r="3" spans="1:22" x14ac:dyDescent="0.25">
      <c r="A3" s="23" t="s">
        <v>36</v>
      </c>
      <c r="B3" s="6" t="s">
        <v>22</v>
      </c>
      <c r="C3" s="24">
        <v>1167700</v>
      </c>
      <c r="D3" s="24">
        <v>1452000</v>
      </c>
      <c r="E3" s="6">
        <v>24350</v>
      </c>
      <c r="F3" s="6">
        <v>0</v>
      </c>
      <c r="G3" s="6">
        <v>1337295.0220000001</v>
      </c>
      <c r="H3" s="25">
        <v>7.35</v>
      </c>
      <c r="I3" s="12">
        <v>152.64699999999999</v>
      </c>
      <c r="J3" s="13">
        <v>1665092.1009</v>
      </c>
      <c r="K3" s="14">
        <v>27491.1</v>
      </c>
      <c r="L3" s="15">
        <v>16815</v>
      </c>
      <c r="M3" s="15">
        <v>0</v>
      </c>
      <c r="N3" s="16">
        <v>1709398.2009000001</v>
      </c>
      <c r="O3" s="17">
        <v>0.27825062740718098</v>
      </c>
      <c r="P3" s="19">
        <v>140.77600000000001</v>
      </c>
      <c r="Q3" s="19">
        <v>2367964.6570000001</v>
      </c>
      <c r="R3" s="19">
        <v>28083.1</v>
      </c>
      <c r="S3" s="19">
        <v>16385</v>
      </c>
      <c r="T3" s="19">
        <v>0</v>
      </c>
      <c r="U3" s="19">
        <v>2412432.7570000002</v>
      </c>
      <c r="V3" s="20">
        <v>0.80396450843888656</v>
      </c>
    </row>
    <row r="4" spans="1:22" x14ac:dyDescent="0.25">
      <c r="A4" s="23" t="s">
        <v>37</v>
      </c>
      <c r="B4" s="6" t="s">
        <v>22</v>
      </c>
      <c r="C4" s="24">
        <v>1180700</v>
      </c>
      <c r="D4" s="24">
        <v>152620</v>
      </c>
      <c r="E4" s="6">
        <v>23105</v>
      </c>
      <c r="F4" s="6">
        <v>0</v>
      </c>
      <c r="G4" s="6">
        <v>1356432.6839999999</v>
      </c>
      <c r="H4" s="25">
        <v>14.62</v>
      </c>
      <c r="I4" s="18">
        <v>153.30199999999999</v>
      </c>
      <c r="J4" s="18">
        <v>1560957.5160000001</v>
      </c>
      <c r="K4" s="18">
        <v>32518.3</v>
      </c>
      <c r="L4" s="18">
        <v>16815</v>
      </c>
      <c r="M4" s="18">
        <v>0</v>
      </c>
      <c r="N4" s="18">
        <v>1610290.8160000001</v>
      </c>
      <c r="O4" s="17">
        <v>0.18715129397457089</v>
      </c>
      <c r="P4" s="22">
        <v>141.929</v>
      </c>
      <c r="Q4" s="22">
        <v>2335079.3250000002</v>
      </c>
      <c r="R4" s="22">
        <v>30034.7</v>
      </c>
      <c r="S4" s="22">
        <v>16370</v>
      </c>
      <c r="T4" s="22">
        <v>0</v>
      </c>
      <c r="U4" s="22">
        <v>2381484.0250000004</v>
      </c>
      <c r="V4" s="21">
        <v>0.75569643307120471</v>
      </c>
    </row>
    <row r="5" spans="1:22" x14ac:dyDescent="0.25">
      <c r="A5" s="23" t="s">
        <v>38</v>
      </c>
      <c r="B5" s="6" t="s">
        <v>22</v>
      </c>
      <c r="C5" s="24">
        <v>922100</v>
      </c>
      <c r="D5" s="24">
        <v>198750</v>
      </c>
      <c r="E5" s="6">
        <v>20075</v>
      </c>
      <c r="F5" s="6">
        <v>0</v>
      </c>
      <c r="G5" s="6">
        <v>1140923.7660000001</v>
      </c>
      <c r="H5" s="26">
        <v>9.17</v>
      </c>
      <c r="I5" s="18">
        <v>150.32300000000001</v>
      </c>
      <c r="J5" s="18">
        <v>1392867.7520000001</v>
      </c>
      <c r="K5" s="18">
        <v>40759</v>
      </c>
      <c r="L5" s="18">
        <v>17390</v>
      </c>
      <c r="M5" s="18">
        <v>0</v>
      </c>
      <c r="N5" s="18">
        <v>1451016.7520000001</v>
      </c>
      <c r="O5" s="17">
        <v>0.27179115313476609</v>
      </c>
      <c r="P5" s="22">
        <v>143.56800000000001</v>
      </c>
      <c r="Q5" s="22">
        <v>2279534.9870000002</v>
      </c>
      <c r="R5" s="22">
        <v>33327.4</v>
      </c>
      <c r="S5" s="22">
        <v>17005</v>
      </c>
      <c r="T5" s="22">
        <v>0</v>
      </c>
      <c r="U5" s="22">
        <v>2329867.3870000001</v>
      </c>
      <c r="V5" s="21">
        <v>1.0420885745665149</v>
      </c>
    </row>
    <row r="6" spans="1:22" x14ac:dyDescent="0.25">
      <c r="A6" s="23" t="s">
        <v>39</v>
      </c>
      <c r="B6" s="6" t="s">
        <v>22</v>
      </c>
      <c r="C6" s="24">
        <v>1093400</v>
      </c>
      <c r="D6" s="24">
        <v>154280</v>
      </c>
      <c r="E6" s="6">
        <v>22160</v>
      </c>
      <c r="F6" s="6">
        <v>0</v>
      </c>
      <c r="G6" s="6">
        <v>1269805.544</v>
      </c>
      <c r="H6" s="25">
        <v>6.94</v>
      </c>
      <c r="I6" s="18">
        <v>149.19999999999999</v>
      </c>
      <c r="J6" s="18">
        <v>1594886.45</v>
      </c>
      <c r="K6" s="18">
        <v>30694.3</v>
      </c>
      <c r="L6" s="18">
        <v>16830</v>
      </c>
      <c r="M6" s="18">
        <v>0</v>
      </c>
      <c r="N6" s="18">
        <v>1642410.75</v>
      </c>
      <c r="O6" s="17">
        <v>0.29343485525056112</v>
      </c>
      <c r="P6" s="27"/>
      <c r="Q6" s="27"/>
      <c r="R6" s="27"/>
      <c r="S6" s="27"/>
      <c r="T6" s="27"/>
      <c r="U6" s="27"/>
      <c r="V6" s="29"/>
    </row>
    <row r="7" spans="1:22" x14ac:dyDescent="0.25">
      <c r="A7" s="23" t="s">
        <v>40</v>
      </c>
      <c r="B7" s="6" t="s">
        <v>22</v>
      </c>
      <c r="C7" s="24">
        <v>1001200</v>
      </c>
      <c r="D7" s="24">
        <v>176970</v>
      </c>
      <c r="E7" s="6">
        <v>21285</v>
      </c>
      <c r="F7" s="6">
        <v>0</v>
      </c>
      <c r="G7" s="6">
        <v>1199403.101</v>
      </c>
      <c r="H7" s="25">
        <v>6.78</v>
      </c>
      <c r="I7" s="18">
        <v>148.63800000000001</v>
      </c>
      <c r="J7" s="18">
        <v>1504459.084</v>
      </c>
      <c r="K7" s="18">
        <v>35926.5</v>
      </c>
      <c r="L7" s="18">
        <v>17455</v>
      </c>
      <c r="M7" s="18">
        <v>0</v>
      </c>
      <c r="N7" s="18">
        <v>1557840.584</v>
      </c>
      <c r="O7" s="17">
        <v>0.29884655350745171</v>
      </c>
      <c r="P7" s="27"/>
      <c r="Q7" s="27"/>
      <c r="R7" s="27"/>
      <c r="S7" s="27"/>
      <c r="T7" s="27"/>
      <c r="U7" s="27"/>
      <c r="V7" s="29"/>
    </row>
    <row r="8" spans="1:22" x14ac:dyDescent="0.25">
      <c r="A8" s="7" t="s">
        <v>32</v>
      </c>
      <c r="B8" s="7"/>
      <c r="C8" s="7"/>
      <c r="D8" s="7"/>
      <c r="E8" s="7"/>
      <c r="F8" s="7"/>
      <c r="G8" s="7">
        <f>AVERAGE(G3:G7)</f>
        <v>1260772.0233999998</v>
      </c>
      <c r="H8" s="7"/>
      <c r="I8" s="9">
        <f>AVERAGE(I3:I7)</f>
        <v>150.822</v>
      </c>
      <c r="J8" s="9">
        <f t="shared" ref="J8:M8" si="0">AVERAGE(J3:J7)</f>
        <v>1543652.5805800001</v>
      </c>
      <c r="K8" s="9">
        <f t="shared" si="0"/>
        <v>33477.839999999997</v>
      </c>
      <c r="L8" s="9">
        <f t="shared" si="0"/>
        <v>17061</v>
      </c>
      <c r="M8" s="9">
        <f t="shared" si="0"/>
        <v>0</v>
      </c>
      <c r="N8" s="9">
        <f>AVERAGE(N3:N7)</f>
        <v>1594191.4205800002</v>
      </c>
      <c r="O8" s="10">
        <f>AVERAGE(O3:O7)</f>
        <v>0.26589489665490618</v>
      </c>
      <c r="P8" s="9"/>
      <c r="Q8" s="9"/>
      <c r="R8" s="9"/>
      <c r="S8" s="9"/>
      <c r="T8" s="9"/>
      <c r="U8" s="9"/>
      <c r="V8" s="10"/>
    </row>
    <row r="9" spans="1:22" x14ac:dyDescent="0.25">
      <c r="A9" s="6" t="s">
        <v>41</v>
      </c>
      <c r="B9" s="6" t="s">
        <v>22</v>
      </c>
      <c r="C9" s="6">
        <v>1335900</v>
      </c>
      <c r="D9" s="6">
        <v>109890</v>
      </c>
      <c r="E9" s="6">
        <v>21805</v>
      </c>
      <c r="F9" s="6">
        <v>0</v>
      </c>
      <c r="G9" s="6">
        <v>1467637.9010000001</v>
      </c>
      <c r="H9" s="6">
        <v>8.43</v>
      </c>
      <c r="I9" s="18">
        <v>149.52699999999999</v>
      </c>
      <c r="J9" s="18">
        <v>1705132.7760000001</v>
      </c>
      <c r="K9" s="18">
        <v>21639.8</v>
      </c>
      <c r="L9" s="18">
        <v>16530</v>
      </c>
      <c r="M9" s="18">
        <v>0</v>
      </c>
      <c r="N9" s="18">
        <v>1743302.5760000001</v>
      </c>
      <c r="O9" s="17">
        <v>0.18782880628264725</v>
      </c>
      <c r="P9" s="27"/>
      <c r="Q9" s="27"/>
      <c r="R9" s="27"/>
      <c r="S9" s="27"/>
      <c r="T9" s="27"/>
      <c r="U9" s="27"/>
      <c r="V9" s="28"/>
    </row>
    <row r="10" spans="1:22" x14ac:dyDescent="0.25">
      <c r="A10" s="6" t="s">
        <v>42</v>
      </c>
      <c r="B10" s="6" t="s">
        <v>22</v>
      </c>
      <c r="C10" s="6">
        <v>1174200</v>
      </c>
      <c r="D10" s="6">
        <v>130030</v>
      </c>
      <c r="E10" s="6">
        <v>22550</v>
      </c>
      <c r="F10" s="6">
        <v>0</v>
      </c>
      <c r="G10" s="6">
        <v>1326750.395</v>
      </c>
      <c r="H10" s="6">
        <v>4.74</v>
      </c>
      <c r="I10" s="18">
        <v>149.37100000000001</v>
      </c>
      <c r="J10" s="18">
        <v>1624252.6189999999</v>
      </c>
      <c r="K10" s="18">
        <v>25807.1</v>
      </c>
      <c r="L10" s="18">
        <v>16740</v>
      </c>
      <c r="M10" s="18">
        <v>0</v>
      </c>
      <c r="N10" s="18">
        <v>1666799.719</v>
      </c>
      <c r="O10" s="17">
        <v>0.25630241022087658</v>
      </c>
      <c r="P10" s="27"/>
      <c r="Q10" s="27"/>
      <c r="R10" s="27"/>
      <c r="S10" s="27"/>
      <c r="T10" s="27"/>
      <c r="U10" s="27"/>
      <c r="V10" s="28"/>
    </row>
    <row r="11" spans="1:22" x14ac:dyDescent="0.25">
      <c r="A11" s="6" t="s">
        <v>43</v>
      </c>
      <c r="B11" s="6" t="s">
        <v>22</v>
      </c>
      <c r="C11" s="6">
        <v>1042200</v>
      </c>
      <c r="D11" s="6">
        <v>160900</v>
      </c>
      <c r="E11" s="6">
        <v>21700</v>
      </c>
      <c r="F11" s="6">
        <v>0</v>
      </c>
      <c r="G11" s="6">
        <v>1224778.442</v>
      </c>
      <c r="H11" s="6">
        <v>5.73</v>
      </c>
      <c r="I11" s="18">
        <v>150.572</v>
      </c>
      <c r="J11" s="18">
        <v>1479501.2139999999</v>
      </c>
      <c r="K11" s="18">
        <v>32575.4</v>
      </c>
      <c r="L11" s="18">
        <v>16895</v>
      </c>
      <c r="M11" s="18">
        <v>0</v>
      </c>
      <c r="N11" s="18">
        <v>1528971.6139999998</v>
      </c>
      <c r="O11" s="17">
        <v>0.24836587709959038</v>
      </c>
      <c r="P11" s="27"/>
      <c r="Q11" s="27"/>
      <c r="R11" s="27"/>
      <c r="S11" s="27"/>
      <c r="T11" s="27"/>
      <c r="U11" s="27"/>
      <c r="V11" s="28"/>
    </row>
    <row r="12" spans="1:22" x14ac:dyDescent="0.25">
      <c r="A12" s="6" t="s">
        <v>44</v>
      </c>
      <c r="B12" s="6" t="s">
        <v>22</v>
      </c>
      <c r="C12" s="6">
        <v>1199000</v>
      </c>
      <c r="D12" s="6">
        <v>130470</v>
      </c>
      <c r="E12" s="6">
        <v>22795</v>
      </c>
      <c r="F12" s="6">
        <v>0</v>
      </c>
      <c r="G12" s="6">
        <v>1352237.9010000001</v>
      </c>
      <c r="H12" s="6">
        <v>5.39</v>
      </c>
      <c r="I12" s="18">
        <v>149.82300000000001</v>
      </c>
      <c r="J12" s="18">
        <v>1644130.2420000001</v>
      </c>
      <c r="K12" s="18">
        <v>24256.1</v>
      </c>
      <c r="L12" s="18">
        <v>16715</v>
      </c>
      <c r="M12" s="18">
        <v>0</v>
      </c>
      <c r="N12" s="18">
        <v>1685101.3420000002</v>
      </c>
      <c r="O12" s="17">
        <v>0.24615745554376389</v>
      </c>
      <c r="P12" s="27"/>
      <c r="Q12" s="27"/>
      <c r="R12" s="27"/>
      <c r="S12" s="27"/>
      <c r="T12" s="27"/>
      <c r="U12" s="27"/>
      <c r="V12" s="28"/>
    </row>
    <row r="13" spans="1:22" x14ac:dyDescent="0.25">
      <c r="A13" s="6" t="s">
        <v>45</v>
      </c>
      <c r="B13" s="6" t="s">
        <v>22</v>
      </c>
      <c r="C13" s="6">
        <v>1135100</v>
      </c>
      <c r="D13" s="6">
        <v>142690</v>
      </c>
      <c r="E13" s="6">
        <v>21695</v>
      </c>
      <c r="F13" s="6">
        <v>0</v>
      </c>
      <c r="G13" s="6">
        <v>1299526.6510000001</v>
      </c>
      <c r="H13" s="6">
        <v>4.75</v>
      </c>
      <c r="I13" s="18">
        <v>151.27500000000001</v>
      </c>
      <c r="J13" s="18">
        <v>1586404.7609999999</v>
      </c>
      <c r="K13" s="18">
        <v>27775.9</v>
      </c>
      <c r="L13" s="18">
        <v>16720</v>
      </c>
      <c r="M13" s="18">
        <v>0</v>
      </c>
      <c r="N13" s="18">
        <v>1630900.6609999998</v>
      </c>
      <c r="O13" s="17">
        <v>0.25499593236122076</v>
      </c>
      <c r="P13" s="27"/>
      <c r="Q13" s="27"/>
      <c r="R13" s="27"/>
      <c r="S13" s="27"/>
      <c r="T13" s="27"/>
      <c r="U13" s="27"/>
      <c r="V13" s="28"/>
    </row>
    <row r="14" spans="1:22" x14ac:dyDescent="0.25">
      <c r="A14" s="7" t="s">
        <v>32</v>
      </c>
      <c r="B14" s="8"/>
      <c r="C14" s="8"/>
      <c r="D14" s="8"/>
      <c r="E14" s="8"/>
      <c r="F14" s="8"/>
      <c r="G14" s="8">
        <f>AVERAGE(G9:G13)</f>
        <v>1334186.2580000001</v>
      </c>
      <c r="H14" s="8"/>
      <c r="I14" s="9">
        <f>AVERAGE(I9:I13)</f>
        <v>150.11359999999999</v>
      </c>
      <c r="J14" s="9">
        <f t="shared" ref="J14:M14" si="1">AVERAGE(J9:J13)</f>
        <v>1607884.3223999999</v>
      </c>
      <c r="K14" s="9">
        <f t="shared" si="1"/>
        <v>26410.859999999997</v>
      </c>
      <c r="L14" s="9">
        <f t="shared" si="1"/>
        <v>16720</v>
      </c>
      <c r="M14" s="9">
        <f t="shared" si="1"/>
        <v>0</v>
      </c>
      <c r="N14" s="9">
        <f>AVERAGE(N9:N13)</f>
        <v>1651015.1824</v>
      </c>
      <c r="O14" s="10">
        <f>AVERAGE(O9:O13)</f>
        <v>0.23873009630161976</v>
      </c>
      <c r="P14" s="9"/>
      <c r="Q14" s="9"/>
      <c r="R14" s="9"/>
      <c r="S14" s="9"/>
      <c r="T14" s="9"/>
      <c r="U14" s="9"/>
      <c r="V14" s="10"/>
    </row>
    <row r="15" spans="1:22" x14ac:dyDescent="0.25">
      <c r="O15" s="11"/>
    </row>
  </sheetData>
  <mergeCells count="3">
    <mergeCell ref="B1:H1"/>
    <mergeCell ref="I1:O1"/>
    <mergeCell ref="P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B (General)</vt:lpstr>
      <vt:lpstr>Problem D (Assembly)</vt:lpstr>
      <vt:lpstr>Problem D (General)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Hakeem-ur-Rehman</dc:creator>
  <cp:lastModifiedBy>Hakeem-ur-Rehman</cp:lastModifiedBy>
  <dcterms:created xsi:type="dcterms:W3CDTF">2017-06-05T03:49:37Z</dcterms:created>
  <dcterms:modified xsi:type="dcterms:W3CDTF">2017-12-22T16:49:31Z</dcterms:modified>
</cp:coreProperties>
</file>