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L26" i="4"/>
  <c r="L29" i="4"/>
  <c r="D29" i="4"/>
  <c r="H29" i="4"/>
  <c r="D8" i="7" l="1"/>
  <c r="A3" i="7"/>
  <c r="D20" i="7" l="1"/>
  <c r="A15" i="7"/>
  <c r="C19" i="7"/>
  <c r="C7" i="7"/>
  <c r="H26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H6" i="6" l="1"/>
  <c r="E5" i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L6" i="1" s="1"/>
</calcChain>
</file>

<file path=xl/sharedStrings.xml><?xml version="1.0" encoding="utf-8"?>
<sst xmlns="http://schemas.openxmlformats.org/spreadsheetml/2006/main" count="148" uniqueCount="83">
  <si>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</si>
  <si>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</si>
  <si>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</si>
  <si>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</si>
  <si>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</si>
  <si>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</si>
  <si>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</si>
  <si>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</si>
  <si>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</si>
  <si>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</si>
  <si>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</si>
  <si>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</si>
  <si>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</si>
  <si>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</si>
  <si>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</si>
  <si>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</si>
  <si>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</si>
  <si>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</si>
  <si>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</si>
  <si>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</si>
  <si>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</si>
  <si>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</si>
  <si>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</si>
  <si>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</si>
  <si>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</si>
  <si>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</si>
  <si>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</si>
  <si>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</si>
  <si>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</si>
  <si>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</si>
  <si>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</si>
  <si>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</si>
  <si>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</si>
  <si>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</si>
  <si>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</si>
  <si>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</si>
  <si>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</si>
  <si>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</si>
  <si>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</si>
  <si>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</si>
  <si>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</si>
  <si>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</si>
  <si>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</si>
  <si>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</si>
  <si>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</si>
  <si>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</si>
  <si>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</si>
  <si>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</si>
  <si>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</si>
  <si>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</si>
  <si>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</si>
  <si>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</si>
  <si>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</si>
  <si>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</si>
  <si>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</si>
  <si>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</si>
  <si>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</si>
  <si>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</si>
  <si>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</si>
  <si>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</si>
  <si>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</si>
  <si>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</si>
  <si>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</si>
  <si>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</si>
  <si>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</si>
  <si>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</si>
  <si>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</si>
  <si>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Number of employees (more than $1,129.33/week)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</si>
  <si>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</si>
  <si>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</si>
  <si>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Optional calculations in batches</t>
  </si>
  <si>
    <t>Batch 1</t>
  </si>
  <si>
    <t>Batch 2</t>
  </si>
  <si>
    <r>
      <t xml:space="preserve">Employees included here </t>
    </r>
    <r>
      <rPr>
        <b/>
        <sz val="18"/>
        <color theme="1"/>
        <rFont val="Calibri"/>
        <family val="2"/>
        <scheme val="minor"/>
      </rPr>
      <t>should not be repeated</t>
    </r>
    <r>
      <rPr>
        <sz val="18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</si>
  <si>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</si>
  <si>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</si>
  <si>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You can, optionally, use the "Batches" sheet for employees who earned $1,129.33 or for those who earned less, but had no reduction in pay since march 15th.</t>
  </si>
  <si>
    <r>
      <t xml:space="preserve">If the employee is </t>
    </r>
    <r>
      <rPr>
        <b/>
        <sz val="18"/>
        <color theme="1"/>
        <rFont val="Calibri"/>
        <family val="2"/>
        <scheme val="minor"/>
      </rPr>
      <t>not at arm's length</t>
    </r>
    <r>
      <rPr>
        <sz val="18"/>
        <color theme="1"/>
        <rFont val="Calibri"/>
        <family val="2"/>
        <scheme val="minor"/>
      </rPr>
      <t>, they must also have earned $1,129.33 or more between January 1 to March 15 2020</t>
    </r>
  </si>
  <si>
    <t>Employees who qualify for the weekly maximum of $847</t>
  </si>
  <si>
    <r>
      <t xml:space="preserve">For all other employees, including any you are unsure fit into the Batches sheet, </t>
    </r>
    <r>
      <rPr>
        <b/>
        <sz val="20"/>
        <color theme="1"/>
        <rFont val="Calibri"/>
        <family val="2"/>
        <scheme val="minor"/>
      </rPr>
      <t>go to step 3</t>
    </r>
  </si>
  <si>
    <t>Optional batch calculations</t>
  </si>
  <si>
    <t>Number of employees (no reduction in pay since March 15th)</t>
  </si>
  <si>
    <t>Employees at arm's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</si>
</sst>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top" wrapText="1"/>
    </xf>
    <xf numFmtId="0" fontId="19" fillId="5" borderId="0" xfId="0" applyFont="1" applyFill="1" applyAlignment="1">
      <alignment horizontal="left" vertical="top"/>
    </xf>
    <xf numFmtId="1" fontId="15" fillId="5" borderId="9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left" wrapText="1"/>
    </xf>
    <xf numFmtId="0" fontId="10" fillId="7" borderId="0" xfId="0" applyFont="1" applyFill="1" applyAlignment="1">
      <alignment horizontal="center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7" fillId="5" borderId="0" xfId="1" applyFont="1" applyFill="1" applyAlignment="1">
      <alignment horizontal="left"/>
    </xf>
    <xf numFmtId="0" fontId="15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69" workbookViewId="0">
      <selection activeCell="D26" sqref="D26:D27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49.42578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87" t="s">
        <v>34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21" x14ac:dyDescent="0.35">
      <c r="B2" s="6"/>
      <c r="C2" s="6"/>
      <c r="D2" s="6"/>
      <c r="E2" s="6"/>
      <c r="F2" s="6"/>
      <c r="G2" s="6"/>
      <c r="H2" s="6" t="s">
        <v>63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97" t="s">
        <v>60</v>
      </c>
      <c r="C5" s="97"/>
      <c r="D5" s="97"/>
      <c r="E5" s="97"/>
      <c r="F5" s="97"/>
      <c r="G5" s="97"/>
      <c r="H5" s="97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67" customFormat="1" ht="26.25" x14ac:dyDescent="0.4">
      <c r="A7" s="72">
        <v>1</v>
      </c>
      <c r="B7" s="73" t="s">
        <v>31</v>
      </c>
      <c r="O7" s="68"/>
      <c r="P7" s="68"/>
    </row>
    <row r="8" spans="1:16" ht="26.25" x14ac:dyDescent="0.4">
      <c r="B8" s="81" t="s">
        <v>24</v>
      </c>
      <c r="C8" s="92" t="s">
        <v>30</v>
      </c>
      <c r="D8" s="93"/>
      <c r="E8" s="94"/>
      <c r="O8" s="6"/>
      <c r="P8" s="6"/>
    </row>
    <row r="9" spans="1:16" ht="23.25" x14ac:dyDescent="0.35">
      <c r="B9" s="80" t="s">
        <v>43</v>
      </c>
      <c r="O9" s="6"/>
      <c r="P9" s="6"/>
    </row>
    <row r="10" spans="1:16" ht="21" x14ac:dyDescent="0.35">
      <c r="O10" s="6"/>
      <c r="P10" s="6"/>
    </row>
    <row r="11" spans="1:16" s="67" customFormat="1" ht="26.25" x14ac:dyDescent="0.4">
      <c r="A11" s="72">
        <v>2</v>
      </c>
      <c r="B11" s="73" t="s">
        <v>80</v>
      </c>
      <c r="O11" s="68"/>
      <c r="P11" s="68"/>
    </row>
    <row r="12" spans="1:16" ht="51.75" customHeight="1" x14ac:dyDescent="0.25">
      <c r="B12" s="95" t="s">
        <v>76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4" spans="1:16" ht="26.25" x14ac:dyDescent="0.25">
      <c r="B14" s="77" t="s">
        <v>79</v>
      </c>
    </row>
    <row r="16" spans="1:16" s="67" customFormat="1" ht="27" customHeight="1" x14ac:dyDescent="0.4">
      <c r="A16" s="70">
        <v>3</v>
      </c>
      <c r="B16" s="71" t="s">
        <v>45</v>
      </c>
      <c r="P16" s="69"/>
    </row>
    <row r="17" spans="1:18" ht="120.75" customHeight="1" x14ac:dyDescent="0.35">
      <c r="A17" s="13"/>
      <c r="B17" s="12"/>
      <c r="C17" s="95" t="s">
        <v>46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P17" s="7"/>
    </row>
    <row r="18" spans="1:18" ht="26.25" customHeight="1" x14ac:dyDescent="0.35">
      <c r="A18" s="13"/>
      <c r="B18" s="12"/>
      <c r="C18" s="79" t="s">
        <v>32</v>
      </c>
      <c r="D18" s="95" t="s">
        <v>47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P18" s="7"/>
    </row>
    <row r="19" spans="1:18" s="7" customFormat="1" ht="57.75" customHeight="1" x14ac:dyDescent="0.35">
      <c r="A19" s="11"/>
      <c r="C19" s="79" t="s">
        <v>32</v>
      </c>
      <c r="D19" s="95" t="s">
        <v>48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</row>
    <row r="20" spans="1:18" s="7" customFormat="1" ht="13.5" customHeight="1" x14ac:dyDescent="0.4">
      <c r="A20" s="11"/>
      <c r="B20" s="11"/>
      <c r="C20" s="76"/>
      <c r="D20" s="77"/>
      <c r="E20" s="75"/>
      <c r="F20" s="75"/>
      <c r="G20" s="75"/>
      <c r="H20" s="75"/>
      <c r="I20" s="75"/>
      <c r="J20" s="75"/>
      <c r="K20" s="75"/>
      <c r="L20" s="78"/>
      <c r="M20" s="78"/>
      <c r="N20" s="78"/>
    </row>
    <row r="21" spans="1:18" s="7" customFormat="1" ht="57" customHeight="1" x14ac:dyDescent="0.35">
      <c r="A21" s="11"/>
      <c r="B21" s="10"/>
      <c r="C21" s="95" t="s">
        <v>57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</row>
    <row r="22" spans="1:18" s="7" customFormat="1" ht="21" customHeight="1" x14ac:dyDescent="0.35">
      <c r="A22" s="11"/>
      <c r="B22" s="1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8" s="67" customFormat="1" ht="52.5" customHeight="1" x14ac:dyDescent="0.25">
      <c r="A23" s="70">
        <v>4</v>
      </c>
      <c r="B23" s="96" t="s">
        <v>49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26.25" customHeight="1" x14ac:dyDescent="0.35">
      <c r="A24" s="13"/>
      <c r="B24" s="33"/>
      <c r="C24" s="97" t="s">
        <v>50</v>
      </c>
      <c r="D24" s="97"/>
      <c r="E24" s="97"/>
      <c r="F24" s="97"/>
      <c r="G24" s="97"/>
      <c r="H24" s="97"/>
      <c r="I24" s="97"/>
      <c r="J24" s="97"/>
      <c r="K24" s="97"/>
      <c r="L24" s="33"/>
    </row>
    <row r="25" spans="1:18" ht="23.25" customHeight="1" x14ac:dyDescent="0.35">
      <c r="B25" s="88" t="s">
        <v>27</v>
      </c>
      <c r="C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8" ht="21" customHeight="1" x14ac:dyDescent="0.35">
      <c r="B26" s="89"/>
      <c r="C26" s="7"/>
      <c r="D26" s="90" t="str">
        <f>"Total number of eligible employees "&amp;'Instructions and results'!C8</f>
        <v>Total number of eligible employees (select a claim period)</v>
      </c>
      <c r="F26" s="6"/>
      <c r="G26" s="7"/>
      <c r="H26" s="90" t="str">
        <f>"Total eligible remuneration "&amp;'Instructions and results'!C8</f>
        <v>Total eligible remuneration (select a claim period)</v>
      </c>
      <c r="J26" s="6"/>
      <c r="K26" s="7"/>
      <c r="L26" s="90" t="str">
        <f>"Total basic CEWS "&amp;'Instructions and results'!C8</f>
        <v>Total basic CEWS (select a claim period)</v>
      </c>
      <c r="N26" s="6"/>
      <c r="O26" s="6"/>
      <c r="P26" s="6"/>
    </row>
    <row r="27" spans="1:18" ht="21" customHeight="1" x14ac:dyDescent="0.35">
      <c r="B27" s="50"/>
      <c r="C27" s="27"/>
      <c r="D27" s="91"/>
      <c r="E27" s="28"/>
      <c r="F27" s="6"/>
      <c r="G27" s="27"/>
      <c r="H27" s="91"/>
      <c r="I27" s="28"/>
      <c r="J27" s="6"/>
      <c r="K27" s="27"/>
      <c r="L27" s="91"/>
      <c r="M27" s="28"/>
      <c r="N27" s="6"/>
      <c r="O27" s="6"/>
      <c r="P27" s="6"/>
    </row>
    <row r="28" spans="1:18" ht="8.25" customHeight="1" x14ac:dyDescent="0.35">
      <c r="B28" s="17"/>
      <c r="C28" s="19"/>
      <c r="D28" s="20"/>
      <c r="E28" s="21"/>
      <c r="F28" s="6"/>
      <c r="G28" s="19"/>
      <c r="H28" s="20"/>
      <c r="I28" s="21"/>
      <c r="J28" s="6"/>
      <c r="K28" s="19"/>
      <c r="L28" s="20"/>
      <c r="M28" s="21"/>
      <c r="N28" s="6"/>
      <c r="O28" s="6"/>
      <c r="P28" s="6"/>
    </row>
    <row r="29" spans="1:18" ht="23.25" x14ac:dyDescent="0.35">
      <c r="B29" s="7"/>
      <c r="C29" s="22"/>
      <c r="D29" s="29">
        <f>COUNTA('Weekly (52)'!C:C)-1+COUNTA('Bi-weekly (every 2 weeks)'!C:C)-1+SUM(Batches!B8,Batches!B20)</f>
        <v>0</v>
      </c>
      <c r="E29" s="21"/>
      <c r="F29" s="6"/>
      <c r="G29" s="22"/>
      <c r="H29" s="23">
        <f>SUM('Weekly (52)'!D:G)+SUM('Bi-weekly (every 2 weeks)'!D:E)+SUM(Batches!C8,Batches!C20)</f>
        <v>0</v>
      </c>
      <c r="I29" s="21"/>
      <c r="J29" s="6"/>
      <c r="K29" s="22"/>
      <c r="L29" s="23">
        <f>SUM('Weekly (52)'!L:L)+SUM('Bi-weekly (every 2 weeks)'!H:H)+SUM(Batches!D8,Batches!D20)</f>
        <v>0</v>
      </c>
      <c r="M29" s="21"/>
      <c r="N29" s="6"/>
      <c r="O29" s="6"/>
      <c r="P29" s="6"/>
    </row>
    <row r="30" spans="1:18" ht="8.25" customHeight="1" x14ac:dyDescent="0.35">
      <c r="B30" s="18"/>
      <c r="C30" s="24"/>
      <c r="D30" s="25"/>
      <c r="E30" s="26"/>
      <c r="F30" s="6"/>
      <c r="G30" s="24"/>
      <c r="H30" s="25"/>
      <c r="I30" s="26"/>
      <c r="J30" s="6"/>
      <c r="K30" s="24"/>
      <c r="L30" s="25"/>
      <c r="M30" s="26"/>
      <c r="N30" s="6"/>
      <c r="O30" s="6"/>
      <c r="P30" s="6"/>
    </row>
    <row r="31" spans="1:18" ht="21" x14ac:dyDescent="0.35">
      <c r="A31" s="9"/>
      <c r="B31" s="9"/>
      <c r="D31" s="9"/>
      <c r="E31" s="9"/>
      <c r="F31" s="9"/>
    </row>
    <row r="32" spans="1:18" ht="44.25" customHeight="1" x14ac:dyDescent="0.35">
      <c r="A32" s="9"/>
      <c r="C32" s="98" t="s">
        <v>33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9"/>
      <c r="P32" s="99"/>
      <c r="Q32" s="99"/>
      <c r="R32" s="99"/>
    </row>
    <row r="33" spans="1:14" ht="21" x14ac:dyDescent="0.35">
      <c r="A33" s="9"/>
      <c r="B33" s="9"/>
      <c r="D33" s="9"/>
      <c r="E33" s="9"/>
      <c r="F33" s="9"/>
    </row>
    <row r="34" spans="1:14" s="67" customFormat="1" ht="26.25" x14ac:dyDescent="0.25">
      <c r="A34" s="70">
        <v>5</v>
      </c>
      <c r="B34" s="96" t="s">
        <v>29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1:14" ht="21" x14ac:dyDescent="0.35">
      <c r="K35" s="6"/>
      <c r="L35" s="6"/>
      <c r="M35" s="6"/>
      <c r="N35" s="6"/>
    </row>
    <row r="36" spans="1:14" ht="21" x14ac:dyDescent="0.35">
      <c r="A36" s="8"/>
      <c r="K36" s="6"/>
      <c r="L36" s="6"/>
      <c r="M36" s="6"/>
      <c r="N36" s="6"/>
    </row>
    <row r="37" spans="1:14" ht="21" x14ac:dyDescent="0.35">
      <c r="L37" s="6"/>
      <c r="M37" s="6"/>
      <c r="N37" s="6"/>
    </row>
    <row r="38" spans="1:14" ht="21" x14ac:dyDescent="0.35">
      <c r="B38" s="3"/>
      <c r="L38" s="6"/>
      <c r="M38" s="6"/>
      <c r="N38" s="6"/>
    </row>
    <row r="39" spans="1:14" ht="21" x14ac:dyDescent="0.35">
      <c r="B39" s="3"/>
      <c r="L39" s="6"/>
      <c r="M39" s="6"/>
      <c r="N39" s="6"/>
    </row>
    <row r="40" spans="1:14" ht="2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</sheetData>
  <mergeCells count="17">
    <mergeCell ref="B34:L34"/>
    <mergeCell ref="C32:N32"/>
    <mergeCell ref="O32:R32"/>
    <mergeCell ref="A1:P1"/>
    <mergeCell ref="B25:B26"/>
    <mergeCell ref="D26:D27"/>
    <mergeCell ref="H26:H27"/>
    <mergeCell ref="L26:L27"/>
    <mergeCell ref="C8:E8"/>
    <mergeCell ref="C21:N21"/>
    <mergeCell ref="B23:R23"/>
    <mergeCell ref="C17:N17"/>
    <mergeCell ref="D18:N18"/>
    <mergeCell ref="D19:N19"/>
    <mergeCell ref="B5:H5"/>
    <mergeCell ref="C24:K24"/>
    <mergeCell ref="B12:P12"/>
  </mergeCells>
  <dataValidations count="1">
    <dataValidation type="list" allowBlank="1" showInputMessage="1" showErrorMessage="1" sqref="C8">
      <formula1>claimPeriods</formula1>
    </dataValidation>
  </dataValidations>
  <hyperlinks>
    <hyperlink ref="C2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73" workbookViewId="0">
      <selection sqref="A1:D1"/>
    </sheetView>
  </sheetViews>
  <sheetFormatPr defaultRowHeight="15" x14ac:dyDescent="0.25"/>
  <cols>
    <col min="1" max="1" width="52.42578125" style="2" customWidth="1"/>
    <col min="2" max="2" width="38.85546875" style="2" customWidth="1"/>
    <col min="3" max="3" width="43.5703125" style="2" customWidth="1"/>
    <col min="4" max="4" width="39.5703125" style="2" customWidth="1"/>
    <col min="5" max="16384" width="9.140625" style="2"/>
  </cols>
  <sheetData>
    <row r="1" spans="1:11" ht="30" customHeight="1" x14ac:dyDescent="0.25">
      <c r="A1" s="100" t="s">
        <v>70</v>
      </c>
      <c r="B1" s="101"/>
      <c r="C1" s="101"/>
      <c r="D1" s="101"/>
      <c r="E1" s="82"/>
      <c r="F1" s="82"/>
      <c r="G1" s="82"/>
      <c r="H1" s="82"/>
      <c r="I1" s="82"/>
      <c r="J1" s="82"/>
      <c r="K1" s="82"/>
    </row>
    <row r="2" spans="1:11" ht="26.25" x14ac:dyDescent="0.25">
      <c r="A2" s="84" t="s">
        <v>71</v>
      </c>
    </row>
    <row r="3" spans="1:11" ht="34.5" customHeight="1" x14ac:dyDescent="0.25">
      <c r="A3" s="98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98"/>
      <c r="C3" s="98"/>
      <c r="D3" s="98"/>
      <c r="E3" s="98"/>
      <c r="F3" s="98"/>
      <c r="G3" s="98"/>
      <c r="H3" s="98"/>
      <c r="I3" s="98"/>
    </row>
    <row r="4" spans="1:11" ht="37.5" customHeight="1" x14ac:dyDescent="0.25">
      <c r="A4" s="98" t="s">
        <v>77</v>
      </c>
      <c r="B4" s="98"/>
      <c r="C4" s="98"/>
      <c r="D4" s="98"/>
      <c r="E4" s="98"/>
      <c r="F4" s="98"/>
      <c r="G4" s="98"/>
      <c r="H4" s="98"/>
      <c r="I4" s="98"/>
    </row>
    <row r="5" spans="1:11" ht="23.25" x14ac:dyDescent="0.35">
      <c r="A5" s="66" t="s">
        <v>73</v>
      </c>
      <c r="G5" s="6"/>
      <c r="H5" s="6"/>
    </row>
    <row r="6" spans="1:11" ht="21" x14ac:dyDescent="0.35">
      <c r="A6" s="8"/>
      <c r="G6" s="6"/>
      <c r="H6" s="6"/>
    </row>
    <row r="7" spans="1:11" ht="76.5" customHeight="1" x14ac:dyDescent="0.4">
      <c r="A7" s="8"/>
      <c r="B7" s="74" t="s">
        <v>67</v>
      </c>
      <c r="C7" s="74" t="str">
        <f>"Total gross payroll amount for all employees in batch "&amp;'Instructions and results'!C8</f>
        <v>Total gross payroll amount for all employees in batch (select a claim period)</v>
      </c>
      <c r="D7" s="83" t="s">
        <v>59</v>
      </c>
      <c r="G7" s="6"/>
      <c r="H7" s="6"/>
    </row>
    <row r="8" spans="1:11" ht="93.75" customHeight="1" x14ac:dyDescent="0.4">
      <c r="A8" s="74" t="s">
        <v>78</v>
      </c>
      <c r="B8" s="85">
        <v>0</v>
      </c>
      <c r="C8" s="86">
        <v>0</v>
      </c>
      <c r="D8" s="86">
        <f>IF(ISERROR(IF(COUNT(B8:C8)=2,IF(AND(C8/B8&lt;4517.32,MIN(B8:C8)&gt;0),"",847*B8*4),0)),0,IF(COUNT(B8:C8)=2,IF(AND(C8/B8&lt;4517.32,MIN(B8:C8)&gt;0),"The payroll amount you entered appears too low for "&amp;B8&amp;" employees earnings over $1129.33 per week",847*B8*4),0))</f>
        <v>0</v>
      </c>
      <c r="G8" s="6"/>
      <c r="H8" s="6"/>
    </row>
    <row r="9" spans="1:11" ht="21" x14ac:dyDescent="0.35">
      <c r="A9" s="8"/>
      <c r="G9" s="6"/>
      <c r="H9" s="6"/>
    </row>
    <row r="10" spans="1:11" ht="84" customHeight="1" x14ac:dyDescent="0.25">
      <c r="B10" s="95" t="s">
        <v>68</v>
      </c>
      <c r="C10" s="95"/>
      <c r="D10" s="95"/>
      <c r="E10" s="95"/>
      <c r="F10" s="95"/>
      <c r="G10" s="95"/>
      <c r="H10" s="95"/>
      <c r="I10" s="95"/>
    </row>
    <row r="11" spans="1:11" ht="89.25" customHeight="1" x14ac:dyDescent="0.4">
      <c r="B11" s="95" t="s">
        <v>69</v>
      </c>
      <c r="C11" s="95"/>
      <c r="D11" s="95"/>
      <c r="E11" s="95"/>
      <c r="F11" s="95"/>
      <c r="G11" s="75"/>
      <c r="H11" s="75"/>
      <c r="I11" s="76"/>
    </row>
    <row r="14" spans="1:11" ht="26.25" x14ac:dyDescent="0.25">
      <c r="A14" s="84" t="s">
        <v>72</v>
      </c>
    </row>
    <row r="15" spans="1:11" ht="61.5" customHeight="1" x14ac:dyDescent="0.25">
      <c r="A15" s="98" t="str">
        <f>"This section is for your employees who earned $1,129.32 or less for each week of the claim period "&amp;'Instructions and results'!C8&amp;" and had no reduction in pay since March 15th"</f>
        <v>This section is for your employees who earned $1,129.32 or less for each week of the claim period (select a claim period) and had no reduction in pay since March 15th</v>
      </c>
      <c r="B15" s="98"/>
      <c r="C15" s="98"/>
      <c r="D15" s="98"/>
    </row>
    <row r="16" spans="1:11" ht="23.25" x14ac:dyDescent="0.25">
      <c r="A16" s="66" t="s">
        <v>73</v>
      </c>
    </row>
    <row r="19" spans="1:4" ht="77.25" customHeight="1" x14ac:dyDescent="0.4">
      <c r="A19" s="8"/>
      <c r="B19" s="74" t="s">
        <v>81</v>
      </c>
      <c r="C19" s="83" t="str">
        <f>"Total gross payroll amount for all employees in batch "&amp;'Instructions and results'!C8</f>
        <v>Total gross payroll amount for all employees in batch (select a claim period)</v>
      </c>
      <c r="D19" s="83" t="s">
        <v>59</v>
      </c>
    </row>
    <row r="20" spans="1:4" ht="90.75" customHeight="1" x14ac:dyDescent="0.4">
      <c r="A20" s="74" t="s">
        <v>82</v>
      </c>
      <c r="B20" s="85">
        <v>0</v>
      </c>
      <c r="C20" s="86">
        <v>0</v>
      </c>
      <c r="D20" s="86">
        <f>IF(ISERROR(IF(C20/B20&gt;4517.32,"",C20*0.75)),0,IF(C20/B20&gt;4517.32,"The payroll amount you entered appears too high for "&amp;B20&amp;" employees earnings under $1129.33 per week",C20*0.75))</f>
        <v>0</v>
      </c>
    </row>
  </sheetData>
  <mergeCells count="6">
    <mergeCell ref="A15:D15"/>
    <mergeCell ref="B11:F11"/>
    <mergeCell ref="A1:D1"/>
    <mergeCell ref="B10:I10"/>
    <mergeCell ref="A4:I4"/>
    <mergeCell ref="A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102" t="s">
        <v>75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59"/>
    </row>
    <row r="2" spans="1:14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4"/>
    </row>
    <row r="3" spans="1:14" s="34" customFormat="1" ht="17.25" customHeight="1" x14ac:dyDescent="0.3">
      <c r="A3" s="61"/>
      <c r="B3" s="61"/>
      <c r="C3" s="61"/>
      <c r="D3" s="104" t="s">
        <v>26</v>
      </c>
      <c r="E3" s="105"/>
      <c r="F3" s="105"/>
      <c r="G3" s="105"/>
      <c r="H3" s="106" t="s">
        <v>28</v>
      </c>
      <c r="I3" s="106"/>
      <c r="J3" s="106"/>
      <c r="K3" s="106"/>
      <c r="L3" s="57"/>
    </row>
    <row r="4" spans="1:14" s="34" customFormat="1" ht="38.25" customHeight="1" x14ac:dyDescent="0.3">
      <c r="A4" s="55" t="s">
        <v>64</v>
      </c>
      <c r="B4" s="47" t="s">
        <v>54</v>
      </c>
      <c r="C4" s="60" t="s">
        <v>56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58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65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2"/>
      <c r="N6" s="63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102" t="s">
        <v>74</v>
      </c>
      <c r="B1" s="103"/>
      <c r="C1" s="103"/>
      <c r="D1" s="103"/>
      <c r="E1" s="103"/>
      <c r="F1" s="103"/>
      <c r="G1" s="103"/>
      <c r="H1" s="103"/>
      <c r="I1" s="59"/>
    </row>
    <row r="2" spans="1:11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64"/>
    </row>
    <row r="3" spans="1:11" s="34" customFormat="1" ht="21.75" customHeight="1" x14ac:dyDescent="0.3">
      <c r="A3" s="61"/>
      <c r="B3" s="61"/>
      <c r="C3" s="61"/>
      <c r="D3" s="104" t="s">
        <v>61</v>
      </c>
      <c r="E3" s="105"/>
      <c r="F3" s="106" t="s">
        <v>28</v>
      </c>
      <c r="G3" s="106"/>
      <c r="H3" s="56"/>
    </row>
    <row r="4" spans="1:11" s="34" customFormat="1" ht="39" customHeight="1" x14ac:dyDescent="0.3">
      <c r="A4" s="55" t="s">
        <v>64</v>
      </c>
      <c r="B4" s="51" t="s">
        <v>54</v>
      </c>
      <c r="C4" s="65" t="s">
        <v>55</v>
      </c>
      <c r="D4" s="49" t="s">
        <v>52</v>
      </c>
      <c r="E4" s="49" t="s">
        <v>53</v>
      </c>
      <c r="F4" s="49" t="s">
        <v>52</v>
      </c>
      <c r="G4" s="49" t="s">
        <v>53</v>
      </c>
      <c r="H4" s="51" t="s">
        <v>58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66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107"/>
      <c r="J6" s="108"/>
      <c r="K6" s="108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107"/>
      <c r="J7" s="108"/>
      <c r="K7" s="108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51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51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62</v>
      </c>
    </row>
    <row r="32" spans="1:3" x14ac:dyDescent="0.25">
      <c r="A32" t="s">
        <v>37</v>
      </c>
      <c r="B32" t="s">
        <v>30</v>
      </c>
      <c r="C32" t="s">
        <v>51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2020-04-23T18:14:35Z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