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F403DF92-C0A5-48D8-AEB7-C939F51AA19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evenue drop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state="hidden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Revenue drop'!$A$8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4" l="1"/>
  <c r="A14" i="7"/>
  <c r="D5" i="1"/>
  <c r="B37" i="4" l="1" a="1"/>
  <c r="B37" i="4" s="1"/>
  <c r="B36" i="4" a="1"/>
  <c r="B36" i="4" s="1"/>
  <c r="A45" i="4"/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9" i="4" l="1"/>
  <c r="A33" i="4"/>
  <c r="A35" i="4"/>
  <c r="A34" i="4"/>
  <c r="B7" i="9" l="1"/>
  <c r="F6" i="9" l="1"/>
  <c r="D6" i="9"/>
  <c r="B6" i="9"/>
  <c r="D8" i="7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D19" i="7"/>
  <c r="F7" i="9" l="1"/>
  <c r="A3" i="7"/>
  <c r="C18" i="7" l="1"/>
  <c r="C7" i="7"/>
  <c r="H5" i="1" l="1"/>
  <c r="D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<sst xmlns="http://schemas.openxmlformats.org/spreadsheetml/2006/main" count="213" uniqueCount="131">
  <si>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</si>
  <si>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</si>
  <si>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</si>
  <si>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</si>
  <si>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</si>
  <si>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</si>
  <si>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</si>
  <si>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</si>
  <si>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</si>
  <si>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</si>
  <si>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</si>
  <si>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</si>
  <si>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</si>
  <si>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</si>
  <si>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</si>
  <si>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</si>
  <si>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</si>
  <si>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</si>
  <si>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</si>
  <si>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</si>
  <si>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</si>
  <si>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</si>
  <si>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</si>
  <si>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</si>
  <si>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</si>
  <si>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</si>
  <si>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</si>
  <si>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</si>
  <si>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</si>
  <si>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</si>
  <si>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</si>
  <si>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</si>
  <si>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</si>
  <si>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</si>
  <si>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</si>
  <si>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</si>
  <si>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</si>
  <si>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</si>
  <si>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</si>
  <si>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</si>
  <si>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</si>
  <si>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</si>
  <si>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</si>
  <si>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</si>
  <si>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</si>
  <si>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</si>
  <si>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</si>
  <si>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</si>
  <si>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</si>
  <si>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</si>
  <si>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</si>
  <si>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</si>
  <si>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</si>
  <si>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</si>
  <si>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</si>
  <si>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</si>
  <si>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</si>
  <si>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</si>
  <si>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</si>
  <si>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</si>
  <si>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</si>
  <si>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</si>
  <si>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</si>
  <si>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</si>
  <si>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</si>
  <si>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</si>
  <si>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</si>
  <si>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</si>
  <si>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</si>
  <si>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</si>
  <si>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</si>
  <si>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</si>
  <si>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</si>
  <si>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</si>
  <si>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</si>
  <si>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</si>
  <si>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</si>
  <si>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</si>
  <si>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</si>
  <si>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</si>
  <si>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</si>
  <si>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</si>
  <si>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</si>
  <si>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</si>
  <si>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</si>
  <si>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</si>
  <si>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</si>
  <si>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</si>
  <si>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</si>
  <si>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</si>
  <si>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</si>
  <si>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</si>
  <si>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</si>
  <si>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</si>
  <si>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</si>
  <si>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</si>
  <si>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</si>
  <si>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</si>
  <si>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</si>
  <si>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</si>
  <si>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</si>
  <si>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</si>
  <si>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</si>
  <si>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</si>
  <si>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</si>
  <si>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</si>
  <si>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</si>
  <si>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</si>
  <si>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</si>
  <si>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</si>
  <si>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</si>
  <si>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</si>
  <si>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</si>
  <si>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</si>
  <si>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</si>
  <si>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</si>
  <si>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</si>
  <si>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</si>
  <si>
    <t>Wage subsidy calculations for Periods 1 to 4 (March 15th to July 4th 2020)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</si>
  <si>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top-up rates:</t>
    </r>
  </si>
  <si>
    <t>The alternative approach will only apply for calculating the base rate, not for the top-up rate.</t>
  </si>
  <si>
    <t>(select period in Step 1) Revenue drop</t>
  </si>
  <si>
    <t>(Select a claim period)</t>
  </si>
  <si>
    <t>Eligible employees (optional)</t>
  </si>
  <si>
    <t>Employee at arm's length: Yes - arm's length/No - non-arm's length</t>
  </si>
  <si>
    <t>Employee at arm's length: Yes - arm's-length/No - non-arm's length</t>
  </si>
  <si>
    <t>Yes - arm's-length</t>
  </si>
  <si>
    <t>i) After you've completed the weekly and/or bi-weekly calculation tab(s), the "Values to use in step 2b" will appear below.</t>
  </si>
  <si>
    <t>Three values to use in step 2b on Canada.ca:</t>
  </si>
  <si>
    <t>Complete your calculation on Canada.ca with these amounts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</si>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</sst>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164" fontId="5" fillId="8" borderId="1" xfId="0" applyNumberFormat="1" applyFont="1" applyFill="1" applyBorder="1" applyAlignment="1">
      <alignment wrapText="1"/>
    </xf>
    <xf numFmtId="0" fontId="11" fillId="2" borderId="0" xfId="0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vertical="top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118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74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77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7" t="s">
        <v>78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75</v>
      </c>
      <c r="B6" s="11"/>
      <c r="O6" s="13"/>
      <c r="P6" s="13"/>
    </row>
    <row r="7" spans="1:16" x14ac:dyDescent="0.5">
      <c r="A7" s="80"/>
      <c r="B7" s="80"/>
      <c r="C7" s="80"/>
      <c r="D7" s="80"/>
      <c r="E7" s="80"/>
      <c r="F7" s="80"/>
      <c r="G7" s="80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122</v>
      </c>
      <c r="B8" s="78" t="s">
        <v>79</v>
      </c>
      <c r="D8" s="56"/>
      <c r="O8" s="8"/>
      <c r="P8" s="8"/>
    </row>
    <row r="9" spans="1:16" x14ac:dyDescent="0.5">
      <c r="A9" s="80"/>
      <c r="B9" s="80"/>
      <c r="C9" s="80"/>
      <c r="D9" s="80"/>
      <c r="E9" s="80"/>
      <c r="F9" s="80"/>
      <c r="G9" s="80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80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95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98</v>
      </c>
      <c r="O14" s="53"/>
      <c r="P14" s="53"/>
    </row>
    <row r="15" spans="1:16" ht="19.5" customHeight="1" x14ac:dyDescent="0.5">
      <c r="A15" s="7" t="s">
        <v>99</v>
      </c>
      <c r="O15" s="53"/>
      <c r="P15" s="53"/>
    </row>
    <row r="16" spans="1:16" ht="19.5" customHeight="1" x14ac:dyDescent="0.5">
      <c r="A16" s="7" t="s">
        <v>96</v>
      </c>
      <c r="O16" s="53"/>
      <c r="P16" s="53"/>
    </row>
    <row r="17" spans="1:16" ht="19.5" customHeight="1" x14ac:dyDescent="0.55000000000000004">
      <c r="A17" s="90" t="s">
        <v>97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94</v>
      </c>
      <c r="B19" s="11"/>
      <c r="O19" s="13"/>
      <c r="P19" s="13"/>
    </row>
    <row r="20" spans="1:16" x14ac:dyDescent="0.5">
      <c r="A20" s="80"/>
      <c r="B20" s="80"/>
      <c r="C20" s="80"/>
      <c r="D20" s="80"/>
      <c r="E20" s="80"/>
      <c r="F20" s="80"/>
      <c r="G20" s="80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66</v>
      </c>
      <c r="B21" s="78" t="s">
        <v>79</v>
      </c>
      <c r="D21" s="57"/>
      <c r="O21" s="49"/>
      <c r="P21" s="49"/>
    </row>
    <row r="22" spans="1:16" x14ac:dyDescent="0.5">
      <c r="A22" s="80"/>
      <c r="B22" s="80"/>
      <c r="C22" s="80"/>
      <c r="D22" s="80"/>
      <c r="E22" s="80"/>
      <c r="F22" s="80"/>
      <c r="G22" s="80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83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104</v>
      </c>
      <c r="B25" s="11"/>
      <c r="O25" s="13"/>
      <c r="P25" s="13"/>
    </row>
    <row r="27" spans="1:16" x14ac:dyDescent="0.5">
      <c r="A27" s="7" t="s">
        <v>105</v>
      </c>
    </row>
    <row r="29" spans="1:16" x14ac:dyDescent="0.5">
      <c r="A29" s="7" t="s">
        <v>119</v>
      </c>
    </row>
    <row r="31" spans="1:16" ht="21" x14ac:dyDescent="0.65">
      <c r="A31" s="79" t="s">
        <v>87</v>
      </c>
      <c r="B31" s="86"/>
    </row>
    <row r="32" spans="1:16" x14ac:dyDescent="0.5">
      <c r="A32" s="82" t="s">
        <v>62</v>
      </c>
      <c r="B32" s="82" t="s">
        <v>88</v>
      </c>
      <c r="C32" s="82" t="s">
        <v>67</v>
      </c>
    </row>
    <row r="33" spans="1:16" x14ac:dyDescent="0.5">
      <c r="A33" s="83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4"/>
      <c r="C33" s="7" t="s">
        <v>89</v>
      </c>
    </row>
    <row r="34" spans="1:16" x14ac:dyDescent="0.5">
      <c r="A34" s="83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85"/>
    </row>
    <row r="35" spans="1:16" ht="16.149999999999999" thickBot="1" x14ac:dyDescent="0.55000000000000004">
      <c r="A35" s="83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85"/>
      <c r="D35" s="86"/>
    </row>
    <row r="36" spans="1:16" ht="16.149999999999999" thickBot="1" x14ac:dyDescent="0.55000000000000004">
      <c r="A36" s="60" t="s">
        <v>90</v>
      </c>
      <c r="B36" s="87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7" t="s">
        <v>91</v>
      </c>
    </row>
    <row r="37" spans="1:16" ht="16.149999999999999" thickBot="1" x14ac:dyDescent="0.55000000000000004">
      <c r="A37" s="60" t="s">
        <v>92</v>
      </c>
      <c r="B37" s="88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93</v>
      </c>
    </row>
    <row r="38" spans="1:16" ht="16.149999999999999" thickBot="1" x14ac:dyDescent="0.55000000000000004"/>
    <row r="39" spans="1:16" ht="96" thickBot="1" x14ac:dyDescent="0.7">
      <c r="A39" s="91" t="str">
        <f>"Qualify for revenue drop in "&amp;IF(ISERROR(LEFT(A8,SEARCH(":",A8))),"(Select a claim period",LEFT(A8,SEARCH(":",A8)))</f>
        <v>Qualify for revenue drop in (Select a claim period</v>
      </c>
      <c r="B39" s="89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2" t="s">
        <v>106</v>
      </c>
    </row>
    <row r="40" spans="1:16" x14ac:dyDescent="0.5">
      <c r="B40" s="54"/>
    </row>
    <row r="41" spans="1:16" s="12" customFormat="1" ht="21.75" customHeight="1" x14ac:dyDescent="0.5">
      <c r="A41" s="16" t="s">
        <v>111</v>
      </c>
      <c r="B41" s="11"/>
    </row>
    <row r="42" spans="1:16" ht="12.4" customHeight="1" x14ac:dyDescent="0.5"/>
    <row r="43" spans="1:16" ht="21.4" customHeight="1" x14ac:dyDescent="0.5">
      <c r="A43" s="9" t="s">
        <v>112</v>
      </c>
      <c r="B43" s="93"/>
      <c r="C43" s="14"/>
      <c r="D43" s="14"/>
      <c r="E43" s="14"/>
      <c r="F43" s="14"/>
      <c r="G43" s="14"/>
      <c r="H43" s="14"/>
      <c r="I43" s="14"/>
      <c r="J43" s="14"/>
      <c r="K43" s="93"/>
      <c r="M43" s="14"/>
    </row>
    <row r="44" spans="1:16" ht="27" customHeight="1" x14ac:dyDescent="0.5">
      <c r="A44" s="9" t="s">
        <v>120</v>
      </c>
    </row>
    <row r="45" spans="1:16" ht="31.5" x14ac:dyDescent="0.5">
      <c r="A45" s="92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95"/>
    </row>
    <row r="46" spans="1:16" ht="34.9" customHeight="1" x14ac:dyDescent="0.5">
      <c r="A46" s="7" t="s">
        <v>113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M46" s="14"/>
    </row>
    <row r="47" spans="1:16" ht="18" customHeight="1" x14ac:dyDescent="0.5">
      <c r="B47" s="93"/>
      <c r="C47" s="93"/>
      <c r="D47" s="93"/>
      <c r="E47" s="93"/>
      <c r="F47" s="93"/>
      <c r="G47" s="93"/>
      <c r="H47" s="93"/>
      <c r="I47" s="93"/>
      <c r="J47" s="93"/>
      <c r="K47" s="93"/>
      <c r="M47" s="14"/>
    </row>
    <row r="48" spans="1:16" s="12" customFormat="1" ht="21.75" customHeight="1" x14ac:dyDescent="0.5">
      <c r="A48" s="16" t="s">
        <v>114</v>
      </c>
      <c r="B48" s="11"/>
      <c r="P48" s="17"/>
    </row>
    <row r="50" spans="1:15" ht="19.899999999999999" customHeight="1" x14ac:dyDescent="0.5">
      <c r="A50" s="15" t="s">
        <v>73</v>
      </c>
      <c r="B50" s="15"/>
      <c r="C50" s="15"/>
      <c r="D50" s="15"/>
      <c r="E50" s="15"/>
      <c r="F50" s="15"/>
      <c r="G50" s="15"/>
      <c r="H50" s="15"/>
      <c r="I50" s="15"/>
      <c r="J50" s="15"/>
      <c r="K50" s="50"/>
      <c r="L50" s="50"/>
      <c r="M50" s="50"/>
    </row>
    <row r="51" spans="1:15" ht="19.899999999999999" customHeight="1" x14ac:dyDescent="0.5">
      <c r="A51" s="15" t="s">
        <v>115</v>
      </c>
      <c r="B51" s="15"/>
      <c r="C51" s="15"/>
      <c r="D51" s="15"/>
      <c r="E51" s="15"/>
      <c r="F51" s="15"/>
      <c r="G51" s="15"/>
      <c r="H51" s="9"/>
      <c r="I51" s="9"/>
      <c r="J51" s="9"/>
      <c r="K51" s="50"/>
      <c r="L51" s="50"/>
      <c r="M51" s="50"/>
    </row>
    <row r="52" spans="1:15" ht="19.899999999999999" customHeight="1" x14ac:dyDescent="0.5">
      <c r="A52" s="15" t="s">
        <v>116</v>
      </c>
      <c r="B52" s="15"/>
      <c r="C52" s="15"/>
      <c r="D52" s="15"/>
      <c r="E52" s="15"/>
      <c r="F52" s="15"/>
      <c r="G52" s="15"/>
      <c r="H52" s="9"/>
      <c r="I52" s="9"/>
      <c r="J52" s="9"/>
      <c r="K52" s="50"/>
      <c r="L52" s="50"/>
      <c r="M52" s="50"/>
    </row>
    <row r="53" spans="1:15" ht="23.25" customHeight="1" x14ac:dyDescent="0.5"/>
    <row r="54" spans="1:15" ht="21.75" customHeight="1" x14ac:dyDescent="0.5">
      <c r="A54" s="61" t="s">
        <v>71</v>
      </c>
    </row>
    <row r="55" spans="1:15" ht="18" customHeight="1" x14ac:dyDescent="0.5">
      <c r="A55" s="50" t="s">
        <v>47</v>
      </c>
    </row>
    <row r="56" spans="1:15" ht="18" customHeight="1" x14ac:dyDescent="0.5">
      <c r="A56" s="15" t="s">
        <v>68</v>
      </c>
    </row>
    <row r="57" spans="1:15" x14ac:dyDescent="0.5">
      <c r="A57" s="15" t="s">
        <v>69</v>
      </c>
      <c r="N57" s="53"/>
    </row>
    <row r="58" spans="1:15" ht="28.15" customHeight="1" x14ac:dyDescent="0.5">
      <c r="A58" s="15" t="s">
        <v>46</v>
      </c>
      <c r="K58" s="48"/>
      <c r="M58" s="14"/>
      <c r="O58" s="18"/>
    </row>
    <row r="59" spans="1:15" ht="28.9" customHeight="1" x14ac:dyDescent="0.5">
      <c r="A59" s="9" t="s">
        <v>48</v>
      </c>
      <c r="K59" s="48"/>
      <c r="M59" s="14"/>
      <c r="O59" s="18"/>
    </row>
    <row r="60" spans="1:15" ht="31.9" customHeight="1" x14ac:dyDescent="0.5">
      <c r="A60" s="7" t="s">
        <v>72</v>
      </c>
      <c r="K60" s="48"/>
      <c r="M60" s="14"/>
      <c r="O60" s="18"/>
    </row>
    <row r="61" spans="1:15" ht="21.4" customHeight="1" x14ac:dyDescent="0.5">
      <c r="B61" s="48"/>
      <c r="C61" s="48"/>
      <c r="D61" s="48"/>
      <c r="E61" s="48"/>
      <c r="F61" s="48"/>
      <c r="G61" s="48"/>
      <c r="H61" s="48"/>
      <c r="I61" s="48"/>
      <c r="J61" s="48"/>
      <c r="K61" s="48"/>
      <c r="M61" s="14"/>
      <c r="O61" s="18"/>
    </row>
    <row r="62" spans="1:15" ht="46.5" customHeight="1" x14ac:dyDescent="0.5">
      <c r="A62" s="96" t="s">
        <v>63</v>
      </c>
      <c r="B62" s="96"/>
      <c r="C62" s="96"/>
      <c r="D62" s="96"/>
      <c r="E62" s="96"/>
      <c r="F62" s="96"/>
      <c r="G62" s="96"/>
      <c r="H62" s="48"/>
      <c r="I62" s="48"/>
      <c r="J62" s="48"/>
      <c r="K62" s="48"/>
      <c r="M62" s="14"/>
      <c r="O62" s="18"/>
    </row>
    <row r="64" spans="1:15" s="12" customFormat="1" ht="21.75" customHeight="1" x14ac:dyDescent="0.5">
      <c r="A64" s="16" t="s">
        <v>84</v>
      </c>
      <c r="B64" s="11"/>
    </row>
    <row r="66" spans="1:1" x14ac:dyDescent="0.5">
      <c r="A66" s="7" t="s">
        <v>85</v>
      </c>
    </row>
    <row r="67" spans="1:1" x14ac:dyDescent="0.5">
      <c r="A67" s="81" t="s">
        <v>86</v>
      </c>
    </row>
    <row r="70" spans="1:1" x14ac:dyDescent="0.5">
      <c r="A70" s="7" t="s">
        <v>117</v>
      </c>
    </row>
  </sheetData>
  <sheetProtection formatCells="0" formatColumns="0" formatRows="0" insertColumns="0" insertRows="0" insertHyperlinks="0" deleteRows="0" sort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5" t="s">
        <v>107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4" t="s">
        <v>51</v>
      </c>
      <c r="E3" s="75"/>
      <c r="F3" s="75"/>
      <c r="G3" s="75"/>
      <c r="H3" s="75" t="s">
        <v>20</v>
      </c>
      <c r="I3" s="75"/>
      <c r="J3" s="75"/>
      <c r="K3" s="75"/>
      <c r="L3" s="40"/>
    </row>
    <row r="4" spans="1:13" s="31" customFormat="1" ht="72" x14ac:dyDescent="0.55000000000000004">
      <c r="A4" s="41" t="s">
        <v>123</v>
      </c>
      <c r="B4" s="100" t="s">
        <v>124</v>
      </c>
      <c r="C4" s="42" t="str">
        <f>"Average weekly gross pay"&amp;CHAR(10)&amp;INDEX(baselineRemOptions,MATCH(claimPeriodSelection,claimPeriods,0))</f>
        <v>Average weekly gross pay
(select a claim period)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81</v>
      </c>
    </row>
    <row r="5" spans="1:13" s="32" customFormat="1" ht="174" customHeight="1" x14ac:dyDescent="0.45">
      <c r="A5" s="44" t="s">
        <v>61</v>
      </c>
      <c r="B5" s="45" t="s">
        <v>130</v>
      </c>
      <c r="C5" s="46" t="s">
        <v>50</v>
      </c>
      <c r="D5" s="5" t="str">
        <f>INDEX('Claim periods'!$C$8:$C$12,MATCH('Step 1) Revenue drop'!$A$8,'Claim periods'!$B$8:$B$12,0))</f>
        <v>(select period in Step 1) Revenue drop</v>
      </c>
      <c r="E5" s="5" t="str">
        <f>INDEX('Claim periods'!$C$13:$C$17,MATCH('Step 1) Revenue drop'!$A$8,'Claim periods'!$B$13:$B$17,0))</f>
        <v>(select period in Step 1) Revenue drop</v>
      </c>
      <c r="F5" s="5" t="str">
        <f>INDEX('Claim periods'!$C$18:$C$22,MATCH('Step 1) Revenue drop'!$A$8,'Claim periods'!$B$18:$B$22,0))</f>
        <v>(select period in Step 1) Revenue drop</v>
      </c>
      <c r="G5" s="5" t="str">
        <f>INDEX('Claim periods'!$C$23:$C$27,MATCH('Step 1) Revenue drop'!$A$8,'Claim periods'!$B$23:$B$27,0))</f>
        <v>(select period in Step 1) Revenue drop</v>
      </c>
      <c r="H5" s="5" t="str">
        <f>INDEX('Claim periods'!$C$8:$C$12,MATCH('Step 1) Revenue drop'!$A$8,'Claim periods'!$B$8:$B$12,0))</f>
        <v>(select period in Step 1) Revenue drop</v>
      </c>
      <c r="I5" s="5" t="str">
        <f>INDEX('Claim periods'!$C$13:$C$17,MATCH('Step 1) Revenue drop'!$A$8,'Claim periods'!$B$13:$B$17,0))</f>
        <v>(select period in Step 1) Revenue drop</v>
      </c>
      <c r="J5" s="5" t="str">
        <f>INDEX('Claim periods'!$C$18:$C$22,MATCH('Step 1) Revenue drop'!$A$8,'Claim periods'!$B$18:$B$22,0))</f>
        <v>(select period in Step 1) Revenue drop</v>
      </c>
      <c r="K5" s="5" t="str">
        <f>INDEX('Claim periods'!$C$23:$C$27,MATCH('Step 1) Revenue drop'!$A$8,'Claim periods'!$B$23:$B$27,0))</f>
        <v>(select period in Step 1) Revenue drop</v>
      </c>
      <c r="L5" s="5" t="s">
        <v>60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6" t="s">
        <v>108</v>
      </c>
      <c r="B1" s="67"/>
      <c r="C1" s="67"/>
      <c r="D1" s="67"/>
      <c r="E1" s="67"/>
      <c r="F1" s="67"/>
      <c r="G1" s="67"/>
      <c r="H1" s="67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2" t="s">
        <v>52</v>
      </c>
      <c r="E3" s="73"/>
      <c r="F3" s="74" t="s">
        <v>20</v>
      </c>
      <c r="G3" s="75"/>
      <c r="H3" s="47"/>
    </row>
    <row r="4" spans="1:11" s="31" customFormat="1" ht="71.650000000000006" customHeight="1" x14ac:dyDescent="0.55000000000000004">
      <c r="A4" s="41" t="s">
        <v>123</v>
      </c>
      <c r="B4" s="100" t="s">
        <v>125</v>
      </c>
      <c r="C4" s="42" t="str">
        <f>"Average bi-weekly gross pay"&amp;CHAR(10)&amp;INDEX(baselineRemOptions,MATCH(claimPeriodSelection,claimPeriods,0))</f>
        <v>Average bi-weekly gross pay
(select a claim period)</v>
      </c>
      <c r="D4" s="40" t="s">
        <v>31</v>
      </c>
      <c r="E4" s="40" t="s">
        <v>32</v>
      </c>
      <c r="F4" s="43" t="s">
        <v>31</v>
      </c>
      <c r="G4" s="43" t="s">
        <v>32</v>
      </c>
      <c r="H4" s="42" t="s">
        <v>53</v>
      </c>
    </row>
    <row r="5" spans="1:11" s="32" customFormat="1" ht="175.15" customHeight="1" x14ac:dyDescent="0.45">
      <c r="A5" s="44" t="s">
        <v>61</v>
      </c>
      <c r="B5" s="45" t="s">
        <v>130</v>
      </c>
      <c r="C5" s="46" t="s">
        <v>50</v>
      </c>
      <c r="D5" s="5" t="str">
        <f>INDEX('Claim periods'!$C$30:$C$34,MATCH('Step 1) Revenue drop'!$A$8,'Claim periods'!$B$30:$B$34,0))</f>
        <v>(select period in Step 1) Revenue drop</v>
      </c>
      <c r="E5" s="5" t="str">
        <f>INDEX('Claim periods'!$C$35:$C$39,MATCH('Step 1) Revenue drop'!$A$8,'Claim periods'!$B$35:$B$39,0))</f>
        <v>(select period in Step 1) Revenue drop</v>
      </c>
      <c r="F5" s="5" t="str">
        <f>INDEX('Claim periods'!$C$30:$C$34,MATCH('Step 1) Revenue drop'!$A$8,'Claim periods'!$B$30:$B$34,0))</f>
        <v>(select period in Step 1) Revenue drop</v>
      </c>
      <c r="G5" s="5" t="str">
        <f>INDEX('Claim periods'!$C$35:$C$39,MATCH('Step 1) Revenue drop'!$A$8,'Claim periods'!$B$35:$B$39,0))</f>
        <v>(select period in Step 1) Revenue drop</v>
      </c>
      <c r="H5" s="5" t="s">
        <v>60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97"/>
      <c r="J6" s="98"/>
      <c r="K6" s="98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97"/>
      <c r="J7" s="98"/>
      <c r="K7" s="98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2" t="s">
        <v>36</v>
      </c>
      <c r="B1" s="63"/>
      <c r="C1" s="63"/>
      <c r="D1" s="63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37</v>
      </c>
    </row>
    <row r="3" spans="1:11" ht="21.75" customHeight="1" x14ac:dyDescent="0.5">
      <c r="A3" s="15" t="str">
        <f>"This section is for your employees who earned $1,129.33 or more for each week of the claim period "&amp;'Step 1) Revenue drop'!A8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49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43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41</v>
      </c>
      <c r="C7" s="22" t="str">
        <f>"Total gross payroll amount for all employees in batch "&amp;'Step 1) Revenue drop'!A8</f>
        <v>Total gross payroll amount for all employees in batch (Select a claim period)</v>
      </c>
      <c r="D7" s="23" t="s">
        <v>33</v>
      </c>
      <c r="G7" s="8"/>
      <c r="H7" s="8"/>
    </row>
    <row r="8" spans="1:11" ht="54.75" customHeight="1" x14ac:dyDescent="0.5">
      <c r="A8" s="22" t="s">
        <v>39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44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45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38</v>
      </c>
    </row>
    <row r="14" spans="1:11" ht="20.25" customHeight="1" x14ac:dyDescent="0.5">
      <c r="A14" s="15" t="str">
        <f>"This section is for your arm's-length employees who earned $1,129.32 or less for each week of the claim period "&amp;'Step 1) Revenue drop'!A8&amp;" and had no reduction in pay since March 15th"</f>
        <v>This section is for your arm's-length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43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40</v>
      </c>
      <c r="C18" s="23" t="str">
        <f>"Total gross payroll amount for all employees in batch "&amp;'Step 1) Revenue drop'!A8</f>
        <v>Total gross payroll amount for all employees in batch (Select a claim period)</v>
      </c>
      <c r="D18" s="23" t="s">
        <v>33</v>
      </c>
    </row>
    <row r="19" spans="1:4" ht="45" customHeight="1" x14ac:dyDescent="0.5">
      <c r="A19" s="22" t="s">
        <v>42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ht="30" customHeight="1" x14ac:dyDescent="0.5">
      <c r="A1" s="62" t="s">
        <v>129</v>
      </c>
      <c r="B1" s="101"/>
      <c r="C1" s="101"/>
      <c r="D1" s="101"/>
      <c r="E1" s="102"/>
      <c r="F1" s="102"/>
      <c r="G1" s="102"/>
      <c r="H1" s="102"/>
      <c r="I1" s="102"/>
      <c r="J1" s="102"/>
    </row>
    <row r="2" spans="1:11" s="12" customFormat="1" ht="24.4" customHeight="1" x14ac:dyDescent="0.5">
      <c r="A2" s="16" t="s">
        <v>127</v>
      </c>
      <c r="B2" s="68"/>
      <c r="C2" s="68"/>
      <c r="D2" s="68"/>
      <c r="E2" s="68"/>
      <c r="F2" s="68"/>
      <c r="G2" s="68"/>
      <c r="H2" s="19"/>
      <c r="I2" s="19"/>
      <c r="J2" s="19"/>
      <c r="K2" s="19"/>
    </row>
    <row r="3" spans="1:11" s="12" customFormat="1" ht="22.9" customHeight="1" x14ac:dyDescent="0.5">
      <c r="A3" s="16" t="s">
        <v>70</v>
      </c>
      <c r="B3" s="68"/>
      <c r="C3" s="68"/>
      <c r="D3" s="68"/>
      <c r="E3" s="68"/>
      <c r="F3" s="68"/>
      <c r="G3" s="68"/>
      <c r="H3" s="19"/>
      <c r="I3" s="19"/>
      <c r="J3" s="19"/>
      <c r="K3" s="19"/>
    </row>
    <row r="4" spans="1:11" ht="26.25" customHeight="1" x14ac:dyDescent="0.5">
      <c r="A4" s="15"/>
      <c r="B4" s="99"/>
      <c r="C4" s="99"/>
      <c r="D4" s="99"/>
      <c r="E4" s="99"/>
      <c r="F4" s="48"/>
    </row>
    <row r="5" spans="1:11" ht="23.25" customHeight="1" x14ac:dyDescent="0.5">
      <c r="C5" s="49"/>
      <c r="D5" s="49"/>
      <c r="E5" s="49"/>
      <c r="F5" s="49"/>
      <c r="G5" s="49"/>
      <c r="H5" s="49"/>
      <c r="I5" s="49"/>
    </row>
    <row r="6" spans="1:11" ht="36.75" customHeight="1" x14ac:dyDescent="0.5">
      <c r="A6" s="69" t="s">
        <v>128</v>
      </c>
      <c r="B6" s="51" t="str">
        <f>"Total number of eligible employees "&amp;'Step 1) Revenue drop'!A8</f>
        <v>Total number of eligible employees (Select a claim period)</v>
      </c>
      <c r="C6" s="49"/>
      <c r="D6" s="51" t="str">
        <f>"Total eligible remuneration "&amp;'Step 1) Revenue drop'!A8</f>
        <v>Total eligible remuneration (Select a claim period)</v>
      </c>
      <c r="E6" s="49"/>
      <c r="F6" s="51" t="str">
        <f>"Total basic CEWS "&amp;'Step 1) Revenue drop'!A8</f>
        <v>Total basic CEWS (Select a claim period)</v>
      </c>
      <c r="G6" s="49"/>
      <c r="H6" s="49"/>
      <c r="I6" s="49"/>
    </row>
    <row r="7" spans="1:11" ht="59.25" customHeight="1" x14ac:dyDescent="0.5">
      <c r="A7" s="76" t="s">
        <v>34</v>
      </c>
      <c r="B7" s="70">
        <f>COUNTA('Step 2a) Weekly (52)'!C:C)-2+COUNTA('Step 2b) Bi-weekly (26)'!C:C)-2+SUM('Step 3) Batches (optional)'!B8,'Step 3) Batches (optional)'!B19)</f>
        <v>0</v>
      </c>
      <c r="C7" s="49"/>
      <c r="D7" s="71">
        <f>SUM('Step 2a) Weekly (52)'!D:G)+SUM('Step 2b) Bi-weekly (26)'!D:E)+SUM('Step 3) Batches (optional)'!C8,'Step 3) Batches (optional)'!C19)</f>
        <v>0</v>
      </c>
      <c r="E7" s="49"/>
      <c r="F7" s="71">
        <f>SUM('Step 2a) Weekly (52)'!L:L)+SUM('Step 2b) Bi-weekly (26)'!H:H)+SUM('Step 3) Batches (optional)'!D8,'Step 3) Batches (optional)'!D19)</f>
        <v>0</v>
      </c>
      <c r="G7" s="49"/>
      <c r="H7" s="49"/>
      <c r="I7" s="49"/>
    </row>
    <row r="9" spans="1:11" ht="25.9" customHeight="1" x14ac:dyDescent="0.5">
      <c r="A9" s="9" t="s">
        <v>22</v>
      </c>
      <c r="B9" s="50"/>
      <c r="C9" s="50"/>
      <c r="D9" s="50"/>
      <c r="E9" s="50"/>
      <c r="F9" s="50"/>
      <c r="G9" s="14"/>
      <c r="H9" s="96"/>
      <c r="I9" s="96"/>
      <c r="J9" s="96"/>
      <c r="K9" s="96"/>
    </row>
    <row r="11" spans="1:11" s="12" customFormat="1" ht="18" x14ac:dyDescent="0.5">
      <c r="A11" s="16" t="s">
        <v>76</v>
      </c>
      <c r="B11" s="68"/>
      <c r="C11" s="68"/>
      <c r="D11" s="68"/>
      <c r="E11" s="68"/>
      <c r="F11" s="68"/>
    </row>
    <row r="12" spans="1:11" x14ac:dyDescent="0.5">
      <c r="F12" s="49"/>
      <c r="G12" s="49"/>
    </row>
    <row r="13" spans="1:11" x14ac:dyDescent="0.5">
      <c r="A13" s="9"/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F16" s="49"/>
      <c r="G16" s="49"/>
    </row>
    <row r="17" spans="2:7" x14ac:dyDescent="0.5">
      <c r="B17" s="49"/>
      <c r="C17" s="49"/>
      <c r="D17" s="49"/>
      <c r="E17" s="49"/>
      <c r="F17" s="49"/>
      <c r="G17" s="49"/>
    </row>
  </sheetData>
  <sheetProtection formatCells="0" formatColumns="0" formatRows="0" insertColumns="0" insertRows="0" insertHyperlinks="0" deleteRows="0" sort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topLeftCell="A22" zoomScale="89" zoomScaleNormal="89" workbookViewId="0">
      <selection activeCell="A43" sqref="A4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100</v>
      </c>
      <c r="B1">
        <v>0.15</v>
      </c>
      <c r="C1" s="94" t="s">
        <v>109</v>
      </c>
    </row>
    <row r="2" spans="1:3" ht="42.75" x14ac:dyDescent="0.45">
      <c r="A2" t="s">
        <v>101</v>
      </c>
      <c r="B2">
        <v>0.3</v>
      </c>
      <c r="C2" s="94" t="s">
        <v>109</v>
      </c>
    </row>
    <row r="3" spans="1:3" ht="42.75" x14ac:dyDescent="0.45">
      <c r="A3" t="s">
        <v>102</v>
      </c>
      <c r="B3">
        <v>0.3</v>
      </c>
      <c r="C3" s="94" t="s">
        <v>109</v>
      </c>
    </row>
    <row r="4" spans="1:3" ht="42.75" x14ac:dyDescent="0.45">
      <c r="A4" t="s">
        <v>103</v>
      </c>
      <c r="B4">
        <v>0.3</v>
      </c>
      <c r="C4" s="94" t="s">
        <v>110</v>
      </c>
    </row>
    <row r="5" spans="1:3" x14ac:dyDescent="0.45">
      <c r="A5" t="s">
        <v>122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100</v>
      </c>
      <c r="C8" s="2" t="s">
        <v>10</v>
      </c>
    </row>
    <row r="9" spans="1:3" x14ac:dyDescent="0.45">
      <c r="A9" t="s">
        <v>0</v>
      </c>
      <c r="B9" t="s">
        <v>101</v>
      </c>
      <c r="C9" s="2" t="s">
        <v>14</v>
      </c>
    </row>
    <row r="10" spans="1:3" x14ac:dyDescent="0.45">
      <c r="A10" t="s">
        <v>0</v>
      </c>
      <c r="B10" t="s">
        <v>102</v>
      </c>
      <c r="C10" s="2" t="s">
        <v>18</v>
      </c>
    </row>
    <row r="11" spans="1:3" x14ac:dyDescent="0.45">
      <c r="A11" t="s">
        <v>0</v>
      </c>
      <c r="B11" t="s">
        <v>103</v>
      </c>
      <c r="C11" s="2" t="s">
        <v>54</v>
      </c>
    </row>
    <row r="12" spans="1:3" x14ac:dyDescent="0.45">
      <c r="A12" t="s">
        <v>0</v>
      </c>
      <c r="B12" t="s">
        <v>21</v>
      </c>
      <c r="C12" t="s">
        <v>121</v>
      </c>
    </row>
    <row r="13" spans="1:3" x14ac:dyDescent="0.45">
      <c r="A13" t="s">
        <v>1</v>
      </c>
      <c r="B13" t="s">
        <v>100</v>
      </c>
      <c r="C13" s="2" t="s">
        <v>9</v>
      </c>
    </row>
    <row r="14" spans="1:3" x14ac:dyDescent="0.45">
      <c r="A14" t="s">
        <v>1</v>
      </c>
      <c r="B14" t="s">
        <v>101</v>
      </c>
      <c r="C14" s="2" t="s">
        <v>13</v>
      </c>
    </row>
    <row r="15" spans="1:3" x14ac:dyDescent="0.45">
      <c r="A15" t="s">
        <v>1</v>
      </c>
      <c r="B15" t="s">
        <v>102</v>
      </c>
      <c r="C15" s="2" t="s">
        <v>17</v>
      </c>
    </row>
    <row r="16" spans="1:3" x14ac:dyDescent="0.45">
      <c r="A16" t="s">
        <v>1</v>
      </c>
      <c r="B16" t="s">
        <v>103</v>
      </c>
      <c r="C16" s="2" t="s">
        <v>55</v>
      </c>
    </row>
    <row r="17" spans="1:3" x14ac:dyDescent="0.45">
      <c r="A17" t="s">
        <v>1</v>
      </c>
      <c r="B17" t="s">
        <v>21</v>
      </c>
      <c r="C17" t="s">
        <v>121</v>
      </c>
    </row>
    <row r="18" spans="1:3" x14ac:dyDescent="0.45">
      <c r="A18" t="s">
        <v>2</v>
      </c>
      <c r="B18" t="s">
        <v>100</v>
      </c>
      <c r="C18" s="2" t="s">
        <v>8</v>
      </c>
    </row>
    <row r="19" spans="1:3" x14ac:dyDescent="0.45">
      <c r="A19" t="s">
        <v>2</v>
      </c>
      <c r="B19" t="s">
        <v>101</v>
      </c>
      <c r="C19" s="2" t="s">
        <v>11</v>
      </c>
    </row>
    <row r="20" spans="1:3" x14ac:dyDescent="0.45">
      <c r="A20" t="s">
        <v>2</v>
      </c>
      <c r="B20" t="s">
        <v>102</v>
      </c>
      <c r="C20" s="2" t="s">
        <v>16</v>
      </c>
    </row>
    <row r="21" spans="1:3" x14ac:dyDescent="0.45">
      <c r="A21" t="s">
        <v>2</v>
      </c>
      <c r="B21" t="s">
        <v>103</v>
      </c>
      <c r="C21" s="2" t="s">
        <v>56</v>
      </c>
    </row>
    <row r="22" spans="1:3" x14ac:dyDescent="0.45">
      <c r="A22" t="s">
        <v>2</v>
      </c>
      <c r="B22" t="s">
        <v>21</v>
      </c>
      <c r="C22" t="s">
        <v>121</v>
      </c>
    </row>
    <row r="23" spans="1:3" x14ac:dyDescent="0.45">
      <c r="A23" t="s">
        <v>3</v>
      </c>
      <c r="B23" t="s">
        <v>100</v>
      </c>
      <c r="C23" t="s">
        <v>7</v>
      </c>
    </row>
    <row r="24" spans="1:3" x14ac:dyDescent="0.45">
      <c r="A24" t="s">
        <v>3</v>
      </c>
      <c r="B24" t="s">
        <v>101</v>
      </c>
      <c r="C24" t="s">
        <v>12</v>
      </c>
    </row>
    <row r="25" spans="1:3" x14ac:dyDescent="0.45">
      <c r="A25" t="s">
        <v>3</v>
      </c>
      <c r="B25" t="s">
        <v>102</v>
      </c>
      <c r="C25" t="s">
        <v>15</v>
      </c>
    </row>
    <row r="26" spans="1:3" x14ac:dyDescent="0.45">
      <c r="A26" t="s">
        <v>3</v>
      </c>
      <c r="B26" t="s">
        <v>103</v>
      </c>
      <c r="C26" t="s">
        <v>57</v>
      </c>
    </row>
    <row r="27" spans="1:3" x14ac:dyDescent="0.45">
      <c r="A27" t="s">
        <v>3</v>
      </c>
      <c r="B27" t="s">
        <v>21</v>
      </c>
      <c r="C27" t="s">
        <v>121</v>
      </c>
    </row>
    <row r="29" spans="1:3" x14ac:dyDescent="0.45">
      <c r="C29" t="s">
        <v>23</v>
      </c>
    </row>
    <row r="30" spans="1:3" x14ac:dyDescent="0.45">
      <c r="A30" t="s">
        <v>24</v>
      </c>
      <c r="B30" t="s">
        <v>100</v>
      </c>
      <c r="C30" t="s">
        <v>26</v>
      </c>
    </row>
    <row r="31" spans="1:3" x14ac:dyDescent="0.45">
      <c r="A31" t="s">
        <v>24</v>
      </c>
      <c r="B31" t="s">
        <v>101</v>
      </c>
      <c r="C31" t="s">
        <v>27</v>
      </c>
    </row>
    <row r="32" spans="1:3" x14ac:dyDescent="0.45">
      <c r="A32" t="s">
        <v>24</v>
      </c>
      <c r="B32" t="s">
        <v>102</v>
      </c>
      <c r="C32" t="s">
        <v>28</v>
      </c>
    </row>
    <row r="33" spans="1:3" x14ac:dyDescent="0.45">
      <c r="A33" t="s">
        <v>24</v>
      </c>
      <c r="B33" t="s">
        <v>103</v>
      </c>
      <c r="C33" t="s">
        <v>58</v>
      </c>
    </row>
    <row r="34" spans="1:3" x14ac:dyDescent="0.45">
      <c r="A34" t="s">
        <v>24</v>
      </c>
      <c r="B34" t="s">
        <v>21</v>
      </c>
      <c r="C34" t="s">
        <v>121</v>
      </c>
    </row>
    <row r="35" spans="1:3" x14ac:dyDescent="0.45">
      <c r="A35" t="s">
        <v>25</v>
      </c>
      <c r="B35" t="s">
        <v>100</v>
      </c>
      <c r="C35" t="s">
        <v>29</v>
      </c>
    </row>
    <row r="36" spans="1:3" x14ac:dyDescent="0.45">
      <c r="A36" t="s">
        <v>25</v>
      </c>
      <c r="B36" t="s">
        <v>101</v>
      </c>
      <c r="C36" t="s">
        <v>30</v>
      </c>
    </row>
    <row r="37" spans="1:3" x14ac:dyDescent="0.45">
      <c r="A37" t="s">
        <v>25</v>
      </c>
      <c r="B37" t="s">
        <v>102</v>
      </c>
      <c r="C37" t="s">
        <v>35</v>
      </c>
    </row>
    <row r="38" spans="1:3" x14ac:dyDescent="0.45">
      <c r="A38" t="s">
        <v>25</v>
      </c>
      <c r="B38" t="s">
        <v>103</v>
      </c>
      <c r="C38" t="s">
        <v>59</v>
      </c>
    </row>
    <row r="39" spans="1:3" x14ac:dyDescent="0.45">
      <c r="A39" t="s">
        <v>25</v>
      </c>
      <c r="B39" t="s">
        <v>21</v>
      </c>
      <c r="C39" t="s">
        <v>121</v>
      </c>
    </row>
    <row r="41" spans="1:3" x14ac:dyDescent="0.45">
      <c r="A41" t="s">
        <v>19</v>
      </c>
    </row>
    <row r="42" spans="1:3" x14ac:dyDescent="0.45">
      <c r="A42" t="s">
        <v>126</v>
      </c>
    </row>
    <row r="43" spans="1:3" x14ac:dyDescent="0.45">
      <c r="A43" t="s">
        <v>82</v>
      </c>
    </row>
    <row r="44" spans="1:3" ht="14.65" customHeight="1" x14ac:dyDescent="0.45"/>
    <row r="46" spans="1:3" x14ac:dyDescent="0.45">
      <c r="A46" t="s">
        <v>66</v>
      </c>
    </row>
    <row r="47" spans="1:3" x14ac:dyDescent="0.45">
      <c r="A47" t="s">
        <v>65</v>
      </c>
    </row>
    <row r="48" spans="1:3" x14ac:dyDescent="0.45">
      <c r="A48" t="s">
        <v>64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Revenue drop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2020-08-05T22:14:58Z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