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03_personal\05_work\hourly-salary-calculator\"/>
    </mc:Choice>
  </mc:AlternateContent>
  <xr:revisionPtr revIDLastSave="0" documentId="13_ncr:1_{90022B90-1E0E-483B-8F98-AE0DC83EF3C6}" xr6:coauthVersionLast="47" xr6:coauthVersionMax="47" xr10:uidLastSave="{00000000-0000-0000-0000-000000000000}"/>
  <bookViews>
    <workbookView xWindow="2250" yWindow="4545" windowWidth="28800" windowHeight="158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25" i="1"/>
  <c r="B24" i="1"/>
  <c r="B26" i="1"/>
  <c r="B27" i="1" s="1"/>
  <c r="C8" i="1"/>
  <c r="B8" i="1"/>
  <c r="D8" i="1" s="1"/>
</calcChain>
</file>

<file path=xl/sharedStrings.xml><?xml version="1.0" encoding="utf-8"?>
<sst xmlns="http://schemas.openxmlformats.org/spreadsheetml/2006/main" count="41" uniqueCount="41">
  <si>
    <t>个人</t>
    <phoneticPr fontId="1" type="noConversion"/>
  </si>
  <si>
    <t>公司</t>
    <phoneticPr fontId="1" type="noConversion"/>
  </si>
  <si>
    <t>到个帐能使用的部分</t>
    <phoneticPr fontId="1" type="noConversion"/>
  </si>
  <si>
    <t>医疗</t>
    <phoneticPr fontId="1" type="noConversion"/>
  </si>
  <si>
    <t>养老</t>
    <phoneticPr fontId="1" type="noConversion"/>
  </si>
  <si>
    <t>工伤</t>
    <phoneticPr fontId="1" type="noConversion"/>
  </si>
  <si>
    <t>失业</t>
    <phoneticPr fontId="1" type="noConversion"/>
  </si>
  <si>
    <t>公积金</t>
    <phoneticPr fontId="1" type="noConversion"/>
  </si>
  <si>
    <t>生育</t>
    <phoneticPr fontId="1" type="noConversion"/>
  </si>
  <si>
    <t>备注</t>
    <phoneticPr fontId="1" type="noConversion"/>
  </si>
  <si>
    <t>社保缴纳比例表</t>
    <phoneticPr fontId="1" type="noConversion"/>
  </si>
  <si>
    <t>失业时才能发</t>
    <phoneticPr fontId="1" type="noConversion"/>
  </si>
  <si>
    <t>生育时才能发</t>
    <phoneticPr fontId="1" type="noConversion"/>
  </si>
  <si>
    <t>退休后才能用</t>
    <phoneticPr fontId="1" type="noConversion"/>
  </si>
  <si>
    <t>工伤时才能发</t>
    <phoneticPr fontId="1" type="noConversion"/>
  </si>
  <si>
    <t>五险基数</t>
    <phoneticPr fontId="1" type="noConversion"/>
  </si>
  <si>
    <t>公积金基数</t>
    <phoneticPr fontId="1" type="noConversion"/>
  </si>
  <si>
    <t>公积金比例</t>
    <phoneticPr fontId="1" type="noConversion"/>
  </si>
  <si>
    <t>公积金比例为5~12%，如需更改请在B12栏修改</t>
    <phoneticPr fontId="1" type="noConversion"/>
  </si>
  <si>
    <t>基础月薪</t>
    <phoneticPr fontId="1" type="noConversion"/>
  </si>
  <si>
    <t>每月固定补贴</t>
    <phoneticPr fontId="1" type="noConversion"/>
  </si>
  <si>
    <t>额外年度奖金</t>
    <phoneticPr fontId="1" type="noConversion"/>
  </si>
  <si>
    <t>每月工作日数</t>
    <phoneticPr fontId="1" type="noConversion"/>
  </si>
  <si>
    <t>双休为21.75，单休为25.75，大小周为23.75</t>
    <phoneticPr fontId="1" type="noConversion"/>
  </si>
  <si>
    <t>结果</t>
    <phoneticPr fontId="1" type="noConversion"/>
  </si>
  <si>
    <t>公司实际为你每年付出</t>
    <phoneticPr fontId="1" type="noConversion"/>
  </si>
  <si>
    <t>公司实际为你每月付出</t>
    <phoneticPr fontId="1" type="noConversion"/>
  </si>
  <si>
    <t>蓝色为可更改项</t>
    <phoneticPr fontId="1" type="noConversion"/>
  </si>
  <si>
    <t>包含交通，通话，餐补等按月固定发放的津贴</t>
    <phoneticPr fontId="1" type="noConversion"/>
  </si>
  <si>
    <t>包含年终奖，绩效奖，项目将等不定时发放的奖金，可以上年度为参考</t>
    <phoneticPr fontId="1" type="noConversion"/>
  </si>
  <si>
    <t>默认将通勤时间计算在内，以此换算不同公司同薪酬下的实际时薪</t>
    <phoneticPr fontId="1" type="noConversion"/>
  </si>
  <si>
    <t>你的到手时薪</t>
    <phoneticPr fontId="1" type="noConversion"/>
  </si>
  <si>
    <t>你的到手月薪</t>
    <phoneticPr fontId="1" type="noConversion"/>
  </si>
  <si>
    <t>你的到手年薪</t>
    <phoneticPr fontId="1" type="noConversion"/>
  </si>
  <si>
    <t>https://github.com/Ancho5515/hourly-salary-calculator</t>
  </si>
  <si>
    <t>欢迎到github页面提供意见，如有帮助，欢迎点赞⭐</t>
    <phoneticPr fontId="1" type="noConversion"/>
  </si>
  <si>
    <t>每日通勤时间（往返）</t>
    <phoneticPr fontId="1" type="noConversion"/>
  </si>
  <si>
    <t>加班工资系数</t>
    <phoneticPr fontId="1" type="noConversion"/>
  </si>
  <si>
    <t xml:space="preserve"> </t>
    <phoneticPr fontId="1" type="noConversion"/>
  </si>
  <si>
    <t>超过10的部分算加班</t>
    <phoneticPr fontId="1" type="noConversion"/>
  </si>
  <si>
    <t>每日工作时间（上班到下班）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</si>
</sst>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rgb="FFFF0000"/>
      <name val="等线"/>
      <family val="2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49" fontId="4" fillId="0" borderId="0" xfId="1" applyNumberFormat="1" applyAlignment="1">
      <alignment vertical="top"/>
    </xf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righ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cho5515/hourly-salary-calcula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E31" sqref="E31"/>
    </sheetView>
  </sheetViews>
  <sheetFormatPr defaultRowHeight="14.25" x14ac:dyDescent="0.2"/>
  <cols>
    <col min="1" max="1" width="25.375" customWidth="1"/>
    <col min="2" max="2" width="10.375" customWidth="1"/>
    <col min="3" max="3" width="13.25" customWidth="1"/>
    <col min="4" max="4" width="18.375" customWidth="1"/>
    <col min="5" max="5" width="39.625" customWidth="1"/>
    <col min="10" max="10" width="14.375" customWidth="1"/>
  </cols>
  <sheetData>
    <row r="1" spans="1:12" x14ac:dyDescent="0.2">
      <c r="A1" s="4" t="s">
        <v>10</v>
      </c>
      <c r="B1" s="4"/>
      <c r="C1" s="4"/>
      <c r="D1" s="4"/>
      <c r="E1" s="6" t="s">
        <v>27</v>
      </c>
      <c r="K1" s="1"/>
      <c r="L1" s="1"/>
    </row>
    <row r="2" spans="1:12" x14ac:dyDescent="0.2">
      <c r="A2" s="5"/>
      <c r="B2" s="5" t="s">
        <v>0</v>
      </c>
      <c r="C2" s="5" t="s">
        <v>1</v>
      </c>
      <c r="D2" s="5" t="s">
        <v>2</v>
      </c>
      <c r="E2" s="5" t="s">
        <v>9</v>
      </c>
      <c r="K2" s="1"/>
      <c r="L2" s="1"/>
    </row>
    <row r="3" spans="1:12" x14ac:dyDescent="0.2">
      <c r="A3" s="5" t="s">
        <v>3</v>
      </c>
      <c r="B3" s="7">
        <v>0.02</v>
      </c>
      <c r="C3" s="7">
        <v>8.6999999999999994E-2</v>
      </c>
      <c r="D3" s="8">
        <v>0.02</v>
      </c>
      <c r="E3" s="5"/>
    </row>
    <row r="4" spans="1:12" x14ac:dyDescent="0.2">
      <c r="A4" s="5" t="s">
        <v>4</v>
      </c>
      <c r="B4" s="7">
        <v>0.08</v>
      </c>
      <c r="C4" s="7">
        <v>0.16</v>
      </c>
      <c r="D4" s="8">
        <v>0</v>
      </c>
      <c r="E4" s="5" t="s">
        <v>13</v>
      </c>
    </row>
    <row r="5" spans="1:12" x14ac:dyDescent="0.2">
      <c r="A5" s="5" t="s">
        <v>5</v>
      </c>
      <c r="B5" s="7">
        <v>0</v>
      </c>
      <c r="C5" s="7">
        <v>9.5999999999999992E-3</v>
      </c>
      <c r="D5" s="8">
        <v>0</v>
      </c>
      <c r="E5" s="5" t="s">
        <v>14</v>
      </c>
    </row>
    <row r="6" spans="1:12" x14ac:dyDescent="0.2">
      <c r="A6" s="5" t="s">
        <v>6</v>
      </c>
      <c r="B6" s="7">
        <v>3.0000000000000001E-3</v>
      </c>
      <c r="C6" s="7">
        <v>7.0000000000000001E-3</v>
      </c>
      <c r="D6" s="8">
        <v>0</v>
      </c>
      <c r="E6" s="5" t="s">
        <v>11</v>
      </c>
    </row>
    <row r="7" spans="1:12" x14ac:dyDescent="0.2">
      <c r="A7" s="5" t="s">
        <v>8</v>
      </c>
      <c r="B7" s="7">
        <v>0</v>
      </c>
      <c r="C7" s="7">
        <v>0</v>
      </c>
      <c r="D7" s="8">
        <v>0</v>
      </c>
      <c r="E7" s="5" t="s">
        <v>12</v>
      </c>
    </row>
    <row r="8" spans="1:12" x14ac:dyDescent="0.2">
      <c r="A8" s="5" t="s">
        <v>7</v>
      </c>
      <c r="B8" s="8">
        <f>B15</f>
        <v>0.05</v>
      </c>
      <c r="C8" s="8">
        <f>B15</f>
        <v>0.05</v>
      </c>
      <c r="D8" s="8">
        <f>B8+C8</f>
        <v>0.1</v>
      </c>
      <c r="E8" s="5" t="s">
        <v>18</v>
      </c>
    </row>
    <row r="9" spans="1:12" x14ac:dyDescent="0.2">
      <c r="A9" s="5"/>
      <c r="B9" s="8"/>
      <c r="C9" s="8"/>
      <c r="D9" s="8"/>
      <c r="E9" s="5"/>
    </row>
    <row r="10" spans="1:12" x14ac:dyDescent="0.2">
      <c r="A10" s="5"/>
      <c r="B10" s="5"/>
      <c r="C10" s="5"/>
      <c r="D10" s="5"/>
      <c r="E10" s="5"/>
    </row>
    <row r="11" spans="1:12" x14ac:dyDescent="0.2">
      <c r="A11" s="5"/>
      <c r="B11" s="5"/>
      <c r="C11" s="5"/>
      <c r="D11" s="5"/>
      <c r="E11" s="5"/>
    </row>
    <row r="12" spans="1:12" x14ac:dyDescent="0.2">
      <c r="A12" s="5" t="s">
        <v>19</v>
      </c>
      <c r="B12" s="9">
        <v>22000</v>
      </c>
      <c r="C12" s="5" t="s">
        <v>37</v>
      </c>
      <c r="D12" s="5">
        <v>2</v>
      </c>
      <c r="E12" s="5"/>
    </row>
    <row r="13" spans="1:12" x14ac:dyDescent="0.2">
      <c r="A13" s="5" t="s">
        <v>15</v>
      </c>
      <c r="B13" s="9">
        <v>3604</v>
      </c>
      <c r="C13" s="5"/>
      <c r="D13" s="5"/>
      <c r="E13" s="5"/>
    </row>
    <row r="14" spans="1:12" x14ac:dyDescent="0.2">
      <c r="A14" s="5" t="s">
        <v>16</v>
      </c>
      <c r="B14" s="9">
        <v>1700</v>
      </c>
      <c r="C14" s="5"/>
      <c r="D14" s="5"/>
      <c r="E14" s="5"/>
    </row>
    <row r="15" spans="1:12" x14ac:dyDescent="0.2">
      <c r="A15" s="5" t="s">
        <v>17</v>
      </c>
      <c r="B15" s="7">
        <v>0.05</v>
      </c>
      <c r="C15" s="5"/>
      <c r="D15" s="5"/>
      <c r="E15" s="5"/>
    </row>
    <row r="16" spans="1:12" x14ac:dyDescent="0.2">
      <c r="A16" s="5" t="s">
        <v>20</v>
      </c>
      <c r="B16" s="9">
        <v>0</v>
      </c>
      <c r="C16" s="4" t="s">
        <v>28</v>
      </c>
      <c r="D16" s="4"/>
      <c r="E16" s="4"/>
    </row>
    <row r="17" spans="1:5" x14ac:dyDescent="0.2">
      <c r="A17" s="5" t="s">
        <v>21</v>
      </c>
      <c r="B17" s="9">
        <v>22000</v>
      </c>
      <c r="C17" s="4" t="s">
        <v>29</v>
      </c>
      <c r="D17" s="4"/>
      <c r="E17" s="4"/>
    </row>
    <row r="18" spans="1:5" x14ac:dyDescent="0.2">
      <c r="A18" s="5" t="s">
        <v>36</v>
      </c>
      <c r="B18" s="9">
        <v>1.5</v>
      </c>
      <c r="C18" s="4" t="s">
        <v>30</v>
      </c>
      <c r="D18" s="4"/>
      <c r="E18" s="4"/>
    </row>
    <row r="19" spans="1:5" x14ac:dyDescent="0.2">
      <c r="A19" s="5" t="s">
        <v>40</v>
      </c>
      <c r="B19" s="9">
        <v>10</v>
      </c>
      <c r="C19" s="4" t="s">
        <v>39</v>
      </c>
      <c r="D19" s="4"/>
      <c r="E19" s="4"/>
    </row>
    <row r="20" spans="1:5" x14ac:dyDescent="0.2">
      <c r="A20" s="5" t="s">
        <v>22</v>
      </c>
      <c r="B20" s="9">
        <v>21.75</v>
      </c>
      <c r="C20" s="4" t="s">
        <v>23</v>
      </c>
      <c r="D20" s="4"/>
      <c r="E20" s="4"/>
    </row>
    <row r="21" spans="1:5" x14ac:dyDescent="0.2">
      <c r="A21" s="5"/>
      <c r="B21" s="9"/>
      <c r="C21" s="5"/>
      <c r="D21" s="5"/>
      <c r="E21" s="5"/>
    </row>
    <row r="22" spans="1:5" x14ac:dyDescent="0.2">
      <c r="A22" s="5" t="s">
        <v>24</v>
      </c>
      <c r="B22" s="5"/>
      <c r="C22" s="5"/>
      <c r="D22" s="5"/>
      <c r="E22" s="5"/>
    </row>
    <row r="23" spans="1:5" x14ac:dyDescent="0.2">
      <c r="A23" s="5" t="s">
        <v>31</v>
      </c>
      <c r="B23" s="10">
        <f>(12*(B12-(SUM(B3:B7)-SUM(D3:D7))*B13+B14*B15+B16)+B17)/(12*(B18+MAX(0,(B19-10))*D12+MIN(B19,10))*(MAX(0,(B20-21.75))*D12+MIN(21.75,B20)))</f>
        <v>94.429590538064289</v>
      </c>
      <c r="C23" s="5"/>
      <c r="D23" s="5"/>
      <c r="E23" s="5"/>
    </row>
    <row r="24" spans="1:5" x14ac:dyDescent="0.2">
      <c r="A24" s="5" t="s">
        <v>32</v>
      </c>
      <c r="B24" s="10">
        <f>B12-(SUM(B3:B7)-SUM(D3:D7))*B13+B14*B15+B16</f>
        <v>21785.867999999999</v>
      </c>
      <c r="C24" s="5" t="s">
        <v>38</v>
      </c>
      <c r="D24" s="5"/>
      <c r="E24" s="5"/>
    </row>
    <row r="25" spans="1:5" x14ac:dyDescent="0.2">
      <c r="A25" s="5" t="s">
        <v>33</v>
      </c>
      <c r="B25" s="10">
        <f>(12*(B12-(SUM(B3:B7)-SUM(D3:D7))*B13+B14*B15+B16)+B17)</f>
        <v>283430.41599999997</v>
      </c>
      <c r="C25" s="5"/>
      <c r="D25" s="5"/>
      <c r="E25" s="5"/>
    </row>
    <row r="26" spans="1:5" x14ac:dyDescent="0.2">
      <c r="A26" s="5" t="s">
        <v>26</v>
      </c>
      <c r="B26" s="10">
        <f>B12+SUM(C3:C7)*B13+B14*B15+B16</f>
        <v>23035.0144</v>
      </c>
      <c r="C26" s="5"/>
      <c r="D26" s="5"/>
      <c r="E26" s="5"/>
    </row>
    <row r="27" spans="1:5" x14ac:dyDescent="0.2">
      <c r="A27" s="5" t="s">
        <v>25</v>
      </c>
      <c r="B27" s="10">
        <f>12*B26+B17</f>
        <v>298420.1728</v>
      </c>
      <c r="C27" s="5"/>
      <c r="D27" s="5"/>
      <c r="E27" s="5"/>
    </row>
    <row r="28" spans="1:5" x14ac:dyDescent="0.2">
      <c r="A28" s="5"/>
      <c r="B28" s="5"/>
      <c r="C28" s="5"/>
      <c r="D28" s="5"/>
      <c r="E28" s="5"/>
    </row>
    <row r="30" spans="1:5" x14ac:dyDescent="0.2">
      <c r="A30" s="3" t="s">
        <v>35</v>
      </c>
      <c r="B30" s="3"/>
      <c r="C30" s="3"/>
      <c r="D30" s="3"/>
      <c r="E30" s="2"/>
    </row>
    <row r="31" spans="1:5" x14ac:dyDescent="0.2">
      <c r="A31" s="1" t="s">
        <v>34</v>
      </c>
      <c r="B31" s="1"/>
      <c r="C31" s="1"/>
      <c r="D31" s="1"/>
      <c r="E31" s="1"/>
    </row>
  </sheetData>
  <mergeCells count="7">
    <mergeCell ref="A30:D30"/>
    <mergeCell ref="A1:D1"/>
    <mergeCell ref="C20:E20"/>
    <mergeCell ref="C18:E18"/>
    <mergeCell ref="C16:E16"/>
    <mergeCell ref="C17:E17"/>
    <mergeCell ref="C19:E19"/>
  </mergeCells>
  <phoneticPr fontId="1" type="noConversion"/>
  <hyperlinks>
    <hyperlink ref="A31:E31" r:id="rId1" display="https://github.com/Ancho5515/hourly-salary-calculator" xr:uid="{0A914194-44EE-498C-9503-C9086346C427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李凡</dc:creator>
  <cp:lastModifiedBy>李凡</cp:lastModifiedBy>
  <dcterms:created xsi:type="dcterms:W3CDTF">2015-06-05T18:19:34Z</dcterms:created>
  <dcterms:modified xsi:type="dcterms:W3CDTF">2022-07-10T03:12:53Z</dcterms:modified>
</cp:coreProperties>
</file>