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2-Academia\capstone_20729_LSE\data\tables&amp;plots\"/>
    </mc:Choice>
  </mc:AlternateContent>
  <xr:revisionPtr revIDLastSave="0" documentId="13_ncr:1_{69C72D1E-BB32-46B1-B006-1ADD631F7A0C}" xr6:coauthVersionLast="47" xr6:coauthVersionMax="47" xr10:uidLastSave="{00000000-0000-0000-0000-000000000000}"/>
  <bookViews>
    <workbookView xWindow="-120" yWindow="-120" windowWidth="29040" windowHeight="15840" activeTab="4" xr2:uid="{32EC32C4-8D5C-AA4A-A655-0A5FA94F8E87}"/>
  </bookViews>
  <sheets>
    <sheet name="ABOUT" sheetId="9" r:id="rId1"/>
    <sheet name="CLASS IMBALANCE" sheetId="8" r:id="rId2"/>
    <sheet name="Sleep" sheetId="1" r:id="rId3"/>
    <sheet name="Water" sheetId="2" r:id="rId4"/>
    <sheet name="Electricity" sheetId="3" r:id="rId5"/>
    <sheet name="Follow-up Calls" sheetId="6" r:id="rId6"/>
    <sheet name="Daily Logs" sheetId="7" r:id="rId7"/>
  </sheets>
  <definedNames>
    <definedName name="_xlnm._FilterDatabase" localSheetId="5" hidden="1">'Follow-up Calls'!$U$1:$W$138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6" i="8" l="1"/>
  <c r="AA55" i="8"/>
  <c r="AA54" i="8"/>
  <c r="AB54" i="8" s="1"/>
  <c r="AA53" i="8"/>
  <c r="AA52" i="8"/>
  <c r="AA51" i="8"/>
  <c r="AB51" i="8" s="1"/>
  <c r="AA50" i="8"/>
  <c r="AA49" i="8"/>
  <c r="AA48" i="8"/>
  <c r="AB48" i="8" s="1"/>
  <c r="AA47" i="8"/>
  <c r="AA46" i="8"/>
  <c r="AA45" i="8"/>
  <c r="AB45" i="8" s="1"/>
  <c r="AA44" i="8"/>
  <c r="AA43" i="8"/>
  <c r="AB42" i="8"/>
  <c r="AA42" i="8"/>
  <c r="AA41" i="8"/>
  <c r="AA40" i="8"/>
  <c r="AA39" i="8"/>
  <c r="AB39" i="8" s="1"/>
  <c r="AA38" i="8"/>
  <c r="AA37" i="8"/>
  <c r="AA36" i="8"/>
  <c r="AB36" i="8" s="1"/>
  <c r="BI51" i="8"/>
  <c r="BH51" i="8"/>
  <c r="BG51" i="8"/>
  <c r="BF51" i="8"/>
  <c r="BE51" i="8"/>
  <c r="BD51" i="8"/>
  <c r="BC51" i="8"/>
  <c r="BB51" i="8"/>
  <c r="BA51" i="8"/>
  <c r="AZ51" i="8"/>
  <c r="AY51" i="8"/>
  <c r="AX51" i="8"/>
  <c r="AW51" i="8"/>
  <c r="AV51" i="8"/>
  <c r="AU51" i="8"/>
  <c r="AT51" i="8"/>
  <c r="AS51" i="8"/>
  <c r="AR51" i="8"/>
  <c r="AQ51" i="8"/>
  <c r="AP51" i="8"/>
  <c r="AO51" i="8"/>
  <c r="AJ14" i="8"/>
  <c r="B55" i="7" l="1"/>
  <c r="B27" i="7"/>
  <c r="B37" i="7"/>
  <c r="B46" i="7"/>
  <c r="AU39" i="8"/>
  <c r="AT39" i="8"/>
  <c r="AS39" i="8"/>
  <c r="AR39" i="8"/>
  <c r="AQ39" i="8"/>
  <c r="AP39" i="8"/>
  <c r="AO39" i="8"/>
  <c r="T85" i="8"/>
  <c r="T74" i="8"/>
  <c r="T65" i="8"/>
  <c r="M71" i="8"/>
  <c r="N71" i="8" s="1"/>
  <c r="M85" i="8"/>
  <c r="M70" i="8"/>
  <c r="M72" i="8"/>
  <c r="M73" i="8"/>
  <c r="M74" i="8"/>
  <c r="M75" i="8"/>
  <c r="M76" i="8"/>
  <c r="M77" i="8"/>
  <c r="M78" i="8"/>
  <c r="M79" i="8"/>
  <c r="M80" i="8"/>
  <c r="N80" i="8" s="1"/>
  <c r="M81" i="8"/>
  <c r="M82" i="8"/>
  <c r="M83" i="8"/>
  <c r="M84" i="8"/>
  <c r="M65" i="8"/>
  <c r="M66" i="8"/>
  <c r="M67" i="8"/>
  <c r="M68" i="8"/>
  <c r="M69" i="8"/>
  <c r="AA65" i="8"/>
  <c r="T66" i="8"/>
  <c r="T67" i="8"/>
  <c r="T68" i="8"/>
  <c r="T69" i="8"/>
  <c r="T70" i="8"/>
  <c r="T71" i="8"/>
  <c r="T72" i="8"/>
  <c r="T73" i="8"/>
  <c r="T75" i="8"/>
  <c r="T76" i="8"/>
  <c r="T77" i="8"/>
  <c r="U77" i="8" s="1"/>
  <c r="T78" i="8"/>
  <c r="T79" i="8"/>
  <c r="T80" i="8"/>
  <c r="T81" i="8"/>
  <c r="T82" i="8"/>
  <c r="T83" i="8"/>
  <c r="T84" i="8"/>
  <c r="AR33" i="8"/>
  <c r="AU33" i="8"/>
  <c r="AT33" i="8"/>
  <c r="AS33" i="8"/>
  <c r="AQ33" i="8"/>
  <c r="AP33" i="8"/>
  <c r="AO33" i="8"/>
  <c r="AU32" i="8"/>
  <c r="AT32" i="8"/>
  <c r="AS32" i="8"/>
  <c r="AR32" i="8"/>
  <c r="AQ32" i="8"/>
  <c r="AP32" i="8"/>
  <c r="AO32" i="8"/>
  <c r="AU31" i="8"/>
  <c r="AT31" i="8"/>
  <c r="AS31" i="8"/>
  <c r="AR31" i="8"/>
  <c r="AQ31" i="8"/>
  <c r="AP31" i="8"/>
  <c r="AO31" i="8"/>
  <c r="AU29" i="8"/>
  <c r="AT29" i="8"/>
  <c r="AS29" i="8"/>
  <c r="AR29" i="8"/>
  <c r="AQ29" i="8"/>
  <c r="AP29" i="8"/>
  <c r="AO29" i="8"/>
  <c r="AT27" i="8"/>
  <c r="AS27" i="8"/>
  <c r="AR27" i="8"/>
  <c r="AQ27" i="8"/>
  <c r="AJ26" i="8"/>
  <c r="AJ23" i="8"/>
  <c r="AJ20" i="8"/>
  <c r="AJ17" i="8"/>
  <c r="AJ11" i="8"/>
  <c r="AP27" i="8"/>
  <c r="AJ8" i="8"/>
  <c r="AO27" i="8" s="1"/>
  <c r="AU27" i="8"/>
  <c r="AU26" i="8"/>
  <c r="AT26" i="8"/>
  <c r="AS26" i="8"/>
  <c r="AR26" i="8"/>
  <c r="AQ26" i="8"/>
  <c r="AP26" i="8"/>
  <c r="AO26" i="8"/>
  <c r="AU25" i="8"/>
  <c r="AT25" i="8"/>
  <c r="AS25" i="8"/>
  <c r="AR25" i="8"/>
  <c r="AQ25" i="8"/>
  <c r="AP25" i="8"/>
  <c r="AO25" i="8"/>
  <c r="AU24" i="8"/>
  <c r="AT24" i="8"/>
  <c r="AS24" i="8"/>
  <c r="AR24" i="8"/>
  <c r="AQ24" i="8"/>
  <c r="AP24" i="8"/>
  <c r="AO24" i="8"/>
  <c r="G26" i="8"/>
  <c r="G23" i="8"/>
  <c r="G20" i="8"/>
  <c r="G17" i="8"/>
  <c r="G14" i="8"/>
  <c r="G11" i="8"/>
  <c r="G8" i="8"/>
  <c r="N26" i="8"/>
  <c r="N23" i="8"/>
  <c r="N20" i="8"/>
  <c r="N17" i="8"/>
  <c r="N14" i="8"/>
  <c r="N11" i="8"/>
  <c r="N8" i="8"/>
  <c r="U26" i="8"/>
  <c r="U23" i="8"/>
  <c r="U20" i="8"/>
  <c r="U17" i="8"/>
  <c r="U14" i="8"/>
  <c r="U11" i="8"/>
  <c r="U8" i="8"/>
  <c r="AJ54" i="8"/>
  <c r="AJ51" i="8"/>
  <c r="AJ48" i="8"/>
  <c r="AJ45" i="8"/>
  <c r="AJ42" i="8"/>
  <c r="AJ39" i="8"/>
  <c r="AJ36" i="8"/>
  <c r="U54" i="8"/>
  <c r="U51" i="8"/>
  <c r="U48" i="8"/>
  <c r="U45" i="8"/>
  <c r="U42" i="8"/>
  <c r="U39" i="8"/>
  <c r="U36" i="8"/>
  <c r="G54" i="8"/>
  <c r="G51" i="8"/>
  <c r="G48" i="8"/>
  <c r="G45" i="8"/>
  <c r="G42" i="8"/>
  <c r="G39" i="8"/>
  <c r="G36" i="8"/>
  <c r="AI85" i="8"/>
  <c r="AI84" i="8"/>
  <c r="AI83" i="8"/>
  <c r="AI82" i="8"/>
  <c r="AI81" i="8"/>
  <c r="AI80" i="8"/>
  <c r="AI79" i="8"/>
  <c r="AI78" i="8"/>
  <c r="AI77" i="8"/>
  <c r="AI76" i="8"/>
  <c r="AI75" i="8"/>
  <c r="AI74" i="8"/>
  <c r="AI73" i="8"/>
  <c r="AI72" i="8"/>
  <c r="AI71" i="8"/>
  <c r="AI70" i="8"/>
  <c r="AI69" i="8"/>
  <c r="AI68" i="8"/>
  <c r="AI67" i="8"/>
  <c r="AI66" i="8"/>
  <c r="AI65" i="8"/>
  <c r="AI56" i="8"/>
  <c r="AI55" i="8"/>
  <c r="AI54" i="8"/>
  <c r="AI53" i="8"/>
  <c r="AI52" i="8"/>
  <c r="AI51" i="8"/>
  <c r="AI50" i="8"/>
  <c r="AI49" i="8"/>
  <c r="AI48" i="8"/>
  <c r="AI47" i="8"/>
  <c r="AI46" i="8"/>
  <c r="AI45" i="8"/>
  <c r="AI44" i="8"/>
  <c r="AI43" i="8"/>
  <c r="AI42" i="8"/>
  <c r="AI41" i="8"/>
  <c r="AI40" i="8"/>
  <c r="AI39" i="8"/>
  <c r="AI38" i="8"/>
  <c r="AI37" i="8"/>
  <c r="AI36" i="8"/>
  <c r="AI28" i="8"/>
  <c r="AI27" i="8"/>
  <c r="AI26" i="8"/>
  <c r="AI25" i="8"/>
  <c r="AI24" i="8"/>
  <c r="AI23" i="8"/>
  <c r="AI22" i="8"/>
  <c r="AI21" i="8"/>
  <c r="AI20" i="8"/>
  <c r="AI19" i="8"/>
  <c r="AI18" i="8"/>
  <c r="AI17" i="8"/>
  <c r="AI16" i="8"/>
  <c r="AI15" i="8"/>
  <c r="AI14" i="8"/>
  <c r="AI13" i="8"/>
  <c r="AI12" i="8"/>
  <c r="AI11" i="8"/>
  <c r="AI10" i="8"/>
  <c r="AI9" i="8"/>
  <c r="AI8" i="8"/>
  <c r="AA85" i="8"/>
  <c r="AA84" i="8"/>
  <c r="AA83" i="8"/>
  <c r="AA82" i="8"/>
  <c r="AA81" i="8"/>
  <c r="AB80" i="8" s="1"/>
  <c r="AA80" i="8"/>
  <c r="AA79" i="8"/>
  <c r="AA78" i="8"/>
  <c r="AA77" i="8"/>
  <c r="AA76" i="8"/>
  <c r="AA75" i="8"/>
  <c r="AA74" i="8"/>
  <c r="AA73" i="8"/>
  <c r="AA72" i="8"/>
  <c r="AA71" i="8"/>
  <c r="AB71" i="8" s="1"/>
  <c r="AA70" i="8"/>
  <c r="AA69" i="8"/>
  <c r="AA68" i="8"/>
  <c r="AB68" i="8" s="1"/>
  <c r="AA67" i="8"/>
  <c r="AA66" i="8"/>
  <c r="AA28" i="8"/>
  <c r="AA27" i="8"/>
  <c r="AA26" i="8"/>
  <c r="AA25" i="8"/>
  <c r="AA24" i="8"/>
  <c r="AA23" i="8"/>
  <c r="AA22" i="8"/>
  <c r="AA21" i="8"/>
  <c r="AA20" i="8"/>
  <c r="AA19" i="8"/>
  <c r="AA18" i="8"/>
  <c r="AA17" i="8"/>
  <c r="AA16" i="8"/>
  <c r="AA15" i="8"/>
  <c r="AA14" i="8"/>
  <c r="AA13" i="8"/>
  <c r="AA12" i="8"/>
  <c r="AA11" i="8"/>
  <c r="AA10" i="8"/>
  <c r="AA9" i="8"/>
  <c r="AA8" i="8"/>
  <c r="T36" i="8"/>
  <c r="M54" i="8"/>
  <c r="M28" i="8"/>
  <c r="M27" i="8"/>
  <c r="M26" i="8"/>
  <c r="M25" i="8"/>
  <c r="M24" i="8"/>
  <c r="M23" i="8"/>
  <c r="M22" i="8"/>
  <c r="M21" i="8"/>
  <c r="M20" i="8"/>
  <c r="M19" i="8"/>
  <c r="M18" i="8"/>
  <c r="M17" i="8"/>
  <c r="M16" i="8"/>
  <c r="M15" i="8"/>
  <c r="M14" i="8"/>
  <c r="M13" i="8"/>
  <c r="M12" i="8"/>
  <c r="M11" i="8"/>
  <c r="M10" i="8"/>
  <c r="M9" i="8"/>
  <c r="M8" i="8"/>
  <c r="T28" i="8"/>
  <c r="T27" i="8"/>
  <c r="T26" i="8"/>
  <c r="T25" i="8"/>
  <c r="T24" i="8"/>
  <c r="T23" i="8"/>
  <c r="T22" i="8"/>
  <c r="T21" i="8"/>
  <c r="T20" i="8"/>
  <c r="T19" i="8"/>
  <c r="T18" i="8"/>
  <c r="T17" i="8"/>
  <c r="T16" i="8"/>
  <c r="T15" i="8"/>
  <c r="T14" i="8"/>
  <c r="T13" i="8"/>
  <c r="T12" i="8"/>
  <c r="T11" i="8"/>
  <c r="T10" i="8"/>
  <c r="T9" i="8"/>
  <c r="T8" i="8"/>
  <c r="T37" i="8"/>
  <c r="T38" i="8"/>
  <c r="T39" i="8"/>
  <c r="T40" i="8"/>
  <c r="T41" i="8"/>
  <c r="T42" i="8"/>
  <c r="T43" i="8"/>
  <c r="T44" i="8"/>
  <c r="T45" i="8"/>
  <c r="T46" i="8"/>
  <c r="T47" i="8"/>
  <c r="T48" i="8"/>
  <c r="T49" i="8"/>
  <c r="T50" i="8"/>
  <c r="T51" i="8"/>
  <c r="T52" i="8"/>
  <c r="T53" i="8"/>
  <c r="T54" i="8"/>
  <c r="T55" i="8"/>
  <c r="T56" i="8"/>
  <c r="M56" i="8"/>
  <c r="M37" i="8"/>
  <c r="M38" i="8"/>
  <c r="M39" i="8"/>
  <c r="M40" i="8"/>
  <c r="M41" i="8"/>
  <c r="M42" i="8"/>
  <c r="M43" i="8"/>
  <c r="M44" i="8"/>
  <c r="M45" i="8"/>
  <c r="M46" i="8"/>
  <c r="M47" i="8"/>
  <c r="M48" i="8"/>
  <c r="M49" i="8"/>
  <c r="M50" i="8"/>
  <c r="M51" i="8"/>
  <c r="M52" i="8"/>
  <c r="M53" i="8"/>
  <c r="M55" i="8"/>
  <c r="M36" i="8"/>
  <c r="F85" i="8"/>
  <c r="F84" i="8"/>
  <c r="F83" i="8"/>
  <c r="F82" i="8"/>
  <c r="F81" i="8"/>
  <c r="F80" i="8"/>
  <c r="F79" i="8"/>
  <c r="F78" i="8"/>
  <c r="F77" i="8"/>
  <c r="F76" i="8"/>
  <c r="F75" i="8"/>
  <c r="F74" i="8"/>
  <c r="F73" i="8"/>
  <c r="F72" i="8"/>
  <c r="F71" i="8"/>
  <c r="F70" i="8"/>
  <c r="F69" i="8"/>
  <c r="F68" i="8"/>
  <c r="F67" i="8"/>
  <c r="F66" i="8"/>
  <c r="F65" i="8"/>
  <c r="F56" i="8"/>
  <c r="F55" i="8"/>
  <c r="F54" i="8"/>
  <c r="F53" i="8"/>
  <c r="F52" i="8"/>
  <c r="F51" i="8"/>
  <c r="F50" i="8"/>
  <c r="F49" i="8"/>
  <c r="F48" i="8"/>
  <c r="F47" i="8"/>
  <c r="F46" i="8"/>
  <c r="F45" i="8"/>
  <c r="F44" i="8"/>
  <c r="F43" i="8"/>
  <c r="F42" i="8"/>
  <c r="F41" i="8"/>
  <c r="F40" i="8"/>
  <c r="F39" i="8"/>
  <c r="F38" i="8"/>
  <c r="F37" i="8"/>
  <c r="F36" i="8"/>
  <c r="F9" i="8"/>
  <c r="F10" i="8"/>
  <c r="F11" i="8"/>
  <c r="F12" i="8"/>
  <c r="F13" i="8"/>
  <c r="F14" i="8"/>
  <c r="F15" i="8"/>
  <c r="F16" i="8"/>
  <c r="F17" i="8"/>
  <c r="F18" i="8"/>
  <c r="F19" i="8"/>
  <c r="F20" i="8"/>
  <c r="F21" i="8"/>
  <c r="F22" i="8"/>
  <c r="F23" i="8"/>
  <c r="F24" i="8"/>
  <c r="F25" i="8"/>
  <c r="F26" i="8"/>
  <c r="F27" i="8"/>
  <c r="F28" i="8"/>
  <c r="F8" i="8"/>
  <c r="N36" i="8" l="1"/>
  <c r="AO30" i="8" s="1"/>
  <c r="N51" i="8"/>
  <c r="AT30" i="8" s="1"/>
  <c r="N54" i="8"/>
  <c r="AU30" i="8" s="1"/>
  <c r="N48" i="8"/>
  <c r="AS30" i="8" s="1"/>
  <c r="N45" i="8"/>
  <c r="AR30" i="8" s="1"/>
  <c r="N42" i="8"/>
  <c r="AQ30" i="8" s="1"/>
  <c r="N39" i="8"/>
  <c r="AP30" i="8" s="1"/>
  <c r="AB14" i="8"/>
  <c r="AQ23" i="8" s="1"/>
  <c r="AB26" i="8"/>
  <c r="AU23" i="8" s="1"/>
  <c r="AB23" i="8"/>
  <c r="AT23" i="8" s="1"/>
  <c r="AB20" i="8"/>
  <c r="AS23" i="8" s="1"/>
  <c r="AB17" i="8"/>
  <c r="AR23" i="8" s="1"/>
  <c r="AB11" i="8"/>
  <c r="AP23" i="8" s="1"/>
  <c r="AB8" i="8"/>
  <c r="AO23" i="8" s="1"/>
  <c r="AJ65" i="8"/>
  <c r="AB74" i="8"/>
  <c r="AB77" i="8"/>
  <c r="AB83" i="8"/>
  <c r="AB65" i="8"/>
  <c r="U80" i="8"/>
  <c r="U83" i="8"/>
  <c r="U74" i="8"/>
  <c r="U71" i="8"/>
  <c r="U68" i="8"/>
  <c r="U65" i="8"/>
  <c r="N83" i="8"/>
  <c r="N77" i="8"/>
  <c r="N74" i="8"/>
  <c r="N68" i="8"/>
  <c r="N65" i="8"/>
  <c r="G77" i="8"/>
  <c r="G80" i="8"/>
  <c r="G65" i="8"/>
  <c r="G83" i="8"/>
  <c r="G74" i="8"/>
  <c r="G71" i="8"/>
  <c r="G68" i="8"/>
  <c r="AJ83" i="8"/>
  <c r="AJ80" i="8"/>
  <c r="AJ77" i="8"/>
  <c r="AJ74" i="8"/>
  <c r="AJ71" i="8"/>
  <c r="AJ68" i="8"/>
  <c r="J16" i="1" l="1"/>
  <c r="Z6"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12" i="6"/>
  <c r="X93" i="6"/>
  <c r="X94" i="6"/>
  <c r="X95" i="6"/>
  <c r="X96" i="6"/>
  <c r="X97" i="6"/>
  <c r="X98" i="6"/>
  <c r="X99" i="6"/>
  <c r="X100" i="6"/>
  <c r="X101" i="6"/>
  <c r="X102" i="6"/>
  <c r="X103" i="6"/>
  <c r="X104" i="6"/>
  <c r="X105" i="6"/>
  <c r="X106" i="6"/>
  <c r="X107" i="6"/>
  <c r="X108" i="6"/>
  <c r="X109" i="6"/>
  <c r="X92" i="6"/>
  <c r="X65" i="6"/>
  <c r="X66" i="6"/>
  <c r="X67" i="6"/>
  <c r="X68" i="6"/>
  <c r="X69" i="6"/>
  <c r="X70" i="6"/>
  <c r="X71" i="6"/>
  <c r="X72" i="6"/>
  <c r="X73" i="6"/>
  <c r="X74" i="6"/>
  <c r="X75" i="6"/>
  <c r="X76" i="6"/>
  <c r="X77" i="6"/>
  <c r="X78" i="6"/>
  <c r="X79" i="6"/>
  <c r="X80" i="6"/>
  <c r="X81" i="6"/>
  <c r="X82" i="6"/>
  <c r="X83" i="6"/>
  <c r="X84" i="6"/>
  <c r="X85" i="6"/>
  <c r="X86" i="6"/>
  <c r="X87" i="6"/>
  <c r="X88" i="6"/>
  <c r="X89" i="6"/>
  <c r="X90" i="6"/>
  <c r="X6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34" i="6"/>
  <c r="X31" i="6"/>
  <c r="X3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2" i="6"/>
  <c r="C17" i="1"/>
  <c r="I16" i="1"/>
  <c r="H16" i="1"/>
  <c r="G16" i="1"/>
  <c r="F16" i="1"/>
  <c r="E16" i="1"/>
  <c r="D16" i="1"/>
  <c r="C16" i="1"/>
  <c r="C12" i="3"/>
  <c r="H11" i="3"/>
  <c r="G11" i="3"/>
  <c r="F11" i="3"/>
  <c r="E11" i="3"/>
  <c r="D11" i="3"/>
  <c r="C11" i="3"/>
  <c r="H6" i="2"/>
  <c r="C7" i="2"/>
  <c r="G6" i="2"/>
  <c r="F6" i="2"/>
  <c r="E6" i="2"/>
  <c r="D6" i="2"/>
  <c r="C6" i="2"/>
  <c r="H26" i="7"/>
  <c r="G26" i="7"/>
  <c r="F26" i="7"/>
  <c r="E26" i="7"/>
  <c r="D26" i="7"/>
  <c r="C26" i="7"/>
  <c r="B26" i="7"/>
  <c r="H36" i="7"/>
  <c r="G36" i="7"/>
  <c r="F36" i="7"/>
  <c r="E36" i="7"/>
  <c r="D36" i="7"/>
  <c r="C36" i="7"/>
  <c r="B36" i="7"/>
  <c r="H45" i="7"/>
  <c r="G45" i="7"/>
  <c r="F45" i="7"/>
  <c r="E45" i="7"/>
  <c r="D45" i="7"/>
  <c r="C45" i="7"/>
  <c r="B45" i="7"/>
  <c r="B65" i="7"/>
  <c r="H64" i="7"/>
  <c r="G64" i="7"/>
  <c r="F64" i="7"/>
  <c r="E64" i="7"/>
  <c r="D64" i="7"/>
  <c r="C64" i="7"/>
  <c r="B64" i="7"/>
  <c r="B13" i="6"/>
  <c r="B12" i="6"/>
  <c r="H12" i="6"/>
  <c r="G12" i="6"/>
  <c r="F12" i="6"/>
  <c r="E12" i="6"/>
  <c r="D12" i="6"/>
  <c r="C12" i="6"/>
  <c r="AA91" i="6" l="1"/>
  <c r="Y34" i="6"/>
  <c r="Z63" i="6"/>
  <c r="Y109" i="6"/>
  <c r="Y138" i="6"/>
  <c r="Z90" i="6"/>
  <c r="Y33" i="6"/>
  <c r="Y62" i="6"/>
  <c r="B54" i="7"/>
  <c r="G54" i="7"/>
  <c r="D54" i="7"/>
  <c r="C54" i="7"/>
  <c r="E54" i="7"/>
  <c r="F54" i="7"/>
  <c r="H54" i="7"/>
</calcChain>
</file>

<file path=xl/sharedStrings.xml><?xml version="1.0" encoding="utf-8"?>
<sst xmlns="http://schemas.openxmlformats.org/spreadsheetml/2006/main" count="1178" uniqueCount="269">
  <si>
    <t>id</t>
  </si>
  <si>
    <t>from</t>
  </si>
  <si>
    <t>to</t>
  </si>
  <si>
    <t>avg_hr</t>
  </si>
  <si>
    <t>avg_rr</t>
  </si>
  <si>
    <t>avg_act</t>
  </si>
  <si>
    <t>sleep_score</t>
  </si>
  <si>
    <t>duration</t>
  </si>
  <si>
    <t>duration_in_bed</t>
  </si>
  <si>
    <t>duration_awake</t>
  </si>
  <si>
    <t>duration_in_sleep</t>
  </si>
  <si>
    <t>duration_in_rem</t>
  </si>
  <si>
    <t>duration_in_light</t>
  </si>
  <si>
    <t>duration_in_deep</t>
  </si>
  <si>
    <t>duration_sleep_onset</t>
  </si>
  <si>
    <t>bedexit_duration</t>
  </si>
  <si>
    <t>bedexit_count</t>
  </si>
  <si>
    <t>tossnturn_count</t>
  </si>
  <si>
    <t>from_gmt_offset</t>
  </si>
  <si>
    <t>min_hr</t>
  </si>
  <si>
    <t>max_hr</t>
  </si>
  <si>
    <t>min_rr</t>
  </si>
  <si>
    <t>max_rr</t>
  </si>
  <si>
    <t>fm_count</t>
  </si>
  <si>
    <t>awakenings</t>
  </si>
  <si>
    <t>hrv_score</t>
  </si>
  <si>
    <t>hrv_lf</t>
  </si>
  <si>
    <t>hrv_hf</t>
  </si>
  <si>
    <t>hrv_rmssd_evening</t>
  </si>
  <si>
    <t>hrv_rmssd_morning</t>
  </si>
  <si>
    <t>home</t>
  </si>
  <si>
    <t>sensor</t>
  </si>
  <si>
    <t>day</t>
  </si>
  <si>
    <t>time</t>
  </si>
  <si>
    <t>int - time</t>
  </si>
  <si>
    <t>float</t>
  </si>
  <si>
    <t>int</t>
  </si>
  <si>
    <t>home_id</t>
  </si>
  <si>
    <t>volume</t>
  </si>
  <si>
    <t>hour</t>
  </si>
  <si>
    <t>sensor_id</t>
  </si>
  <si>
    <t>Sleep Sensor</t>
  </si>
  <si>
    <t>Water Sensor</t>
  </si>
  <si>
    <t>Electricity Sensor</t>
  </si>
  <si>
    <t>transform_sleeptimeFrom</t>
  </si>
  <si>
    <t>transform_sleeptimeTo</t>
  </si>
  <si>
    <t>transform_timewater</t>
  </si>
  <si>
    <t>transform_timeelectricity</t>
  </si>
  <si>
    <t>round_time</t>
  </si>
  <si>
    <t>rounded_range</t>
  </si>
  <si>
    <t>remove_repeats_sleep</t>
  </si>
  <si>
    <t>Data Pre-Processing</t>
  </si>
  <si>
    <t>Data Cleaning &amp; Pre-Processing (Ordered)</t>
  </si>
  <si>
    <t>normalize_columns</t>
  </si>
  <si>
    <t>harmonize_sleep_readings</t>
  </si>
  <si>
    <t>create_series</t>
  </si>
  <si>
    <t>convert the times of all sensors into datetime objects, which enables the processing of the objects through specific manipulation methods.</t>
  </si>
  <si>
    <t>round the times to their nearest hour. We apply the same readings to all the pertient hours if the data is give in a date range</t>
  </si>
  <si>
    <t>functions</t>
  </si>
  <si>
    <t>purpose</t>
  </si>
  <si>
    <t>Some of the data contains readigs that are duplicate, we verify their duplicity by ensuring the relevant readings give the exact same value</t>
  </si>
  <si>
    <t>Column-wise normalization of features</t>
  </si>
  <si>
    <t>Sleep</t>
  </si>
  <si>
    <t>Follow-up Calls</t>
  </si>
  <si>
    <t>n</t>
  </si>
  <si>
    <t>Home</t>
  </si>
  <si>
    <t>Total</t>
  </si>
  <si>
    <t>Healthcare Utilization</t>
  </si>
  <si>
    <t>Questions Used</t>
  </si>
  <si>
    <t>Have you been to the doctor's office, emergency room, or hospital since we last spoke?</t>
  </si>
  <si>
    <t>Coding</t>
  </si>
  <si>
    <t>none = 0</t>
  </si>
  <si>
    <t>scheduled = 1</t>
  </si>
  <si>
    <t>uncheduled = 2</t>
  </si>
  <si>
    <t>Total Qs</t>
  </si>
  <si>
    <t>Composite Questions</t>
  </si>
  <si>
    <t>Increased Respiratory Symptoms</t>
  </si>
  <si>
    <t>q1</t>
  </si>
  <si>
    <t>q2</t>
  </si>
  <si>
    <t>q3</t>
  </si>
  <si>
    <t>q4</t>
  </si>
  <si>
    <t>Shortness of breath</t>
  </si>
  <si>
    <t>Amount of sputum</t>
  </si>
  <si>
    <t>Thickness/darkness of sputum</t>
  </si>
  <si>
    <t>Cough</t>
  </si>
  <si>
    <t>*scale 1- less ; 2- same ; 3- more</t>
  </si>
  <si>
    <t>used</t>
  </si>
  <si>
    <t>Wellbeing</t>
  </si>
  <si>
    <t xml:space="preserve">On a scale of 1-10, with '10' being your best possible health and '1' being severe illness that would cause you to call 911, how did you feel yesterday?	</t>
  </si>
  <si>
    <t xml:space="preserve">Compared to the day before, my overall activity level yesterday was </t>
  </si>
  <si>
    <t>Compared to the day before, my appetite yesterday was</t>
  </si>
  <si>
    <t>* scale 1, Much lower | 2, A little lower | 3, About the same | 4, A little higher | 5, Much higher</t>
  </si>
  <si>
    <t>(Transformed into Increase/decrease/constant)</t>
  </si>
  <si>
    <t>min</t>
  </si>
  <si>
    <t>max</t>
  </si>
  <si>
    <t>mean</t>
  </si>
  <si>
    <t>median</t>
  </si>
  <si>
    <t>mode</t>
  </si>
  <si>
    <t>stdev</t>
  </si>
  <si>
    <t>Q1 STATS</t>
  </si>
  <si>
    <t>Q2 STATS</t>
  </si>
  <si>
    <t>Q4 STATS</t>
  </si>
  <si>
    <t>Q3 STATS</t>
  </si>
  <si>
    <t>Q - Wellbeing</t>
  </si>
  <si>
    <t>Average</t>
  </si>
  <si>
    <t>Days</t>
  </si>
  <si>
    <t>Home 002</t>
  </si>
  <si>
    <t>Home007</t>
  </si>
  <si>
    <t>home003</t>
  </si>
  <si>
    <t>home002</t>
  </si>
  <si>
    <t>Home003</t>
  </si>
  <si>
    <t>Home006</t>
  </si>
  <si>
    <t>Home002</t>
  </si>
  <si>
    <t>hourly readings</t>
  </si>
  <si>
    <t>values for the day</t>
  </si>
  <si>
    <t>Hourly Readings</t>
  </si>
  <si>
    <t>count</t>
  </si>
  <si>
    <t>std</t>
  </si>
  <si>
    <t>percentiles</t>
  </si>
  <si>
    <t>Variable</t>
  </si>
  <si>
    <t>Value</t>
  </si>
  <si>
    <t>Type</t>
  </si>
  <si>
    <t>datetime</t>
  </si>
  <si>
    <t>*hrv = heart rate variability</t>
  </si>
  <si>
    <t>Eat Drink Devices</t>
  </si>
  <si>
    <t>coffee maker 2</t>
  </si>
  <si>
    <t xml:space="preserve"> coffee maker 3</t>
  </si>
  <si>
    <t>coffee maker 4</t>
  </si>
  <si>
    <t>fridge</t>
  </si>
  <si>
    <t>fridge 2</t>
  </si>
  <si>
    <t>fridge 3</t>
  </si>
  <si>
    <t>fridge 4</t>
  </si>
  <si>
    <t>furnace</t>
  </si>
  <si>
    <t>microwave</t>
  </si>
  <si>
    <t>stove</t>
  </si>
  <si>
    <t>Other devices</t>
  </si>
  <si>
    <t>heat 3</t>
  </si>
  <si>
    <t xml:space="preserve"> heat 6</t>
  </si>
  <si>
    <t>heat 1</t>
  </si>
  <si>
    <t>heat 2</t>
  </si>
  <si>
    <t>heat 5</t>
  </si>
  <si>
    <t>device 4</t>
  </si>
  <si>
    <t>consumption</t>
  </si>
  <si>
    <t>heat 4</t>
  </si>
  <si>
    <t>ac</t>
  </si>
  <si>
    <t>motor 1</t>
  </si>
  <si>
    <t>dryer</t>
  </si>
  <si>
    <t>device 1</t>
  </si>
  <si>
    <t>always on</t>
  </si>
  <si>
    <t xml:space="preserve"> light 1</t>
  </si>
  <si>
    <t>motor 2</t>
  </si>
  <si>
    <t>washer</t>
  </si>
  <si>
    <t>light 2</t>
  </si>
  <si>
    <t>device 2</t>
  </si>
  <si>
    <t>heat 7</t>
  </si>
  <si>
    <t>dryer 2</t>
  </si>
  <si>
    <t>fu_date</t>
  </si>
  <si>
    <t>fcm08a_arm_1</t>
  </si>
  <si>
    <t>HS-007</t>
  </si>
  <si>
    <t>fcm07b_arm_1</t>
  </si>
  <si>
    <t>fcm07a_arm_1</t>
  </si>
  <si>
    <t>fcm06b_arm_1</t>
  </si>
  <si>
    <t>fcm06a_arm_1</t>
  </si>
  <si>
    <t>fcm05b_arm_1</t>
  </si>
  <si>
    <t>fcm05a_arm_1</t>
  </si>
  <si>
    <t>fcm04b_arm_1</t>
  </si>
  <si>
    <t>fcm04a_arm_1</t>
  </si>
  <si>
    <t>fcm03b_arm_1</t>
  </si>
  <si>
    <t>fcm03a_arm_1</t>
  </si>
  <si>
    <t>fc0w8_2_arm_1</t>
  </si>
  <si>
    <t>fc0w8_1_arm_1</t>
  </si>
  <si>
    <t>fc0w7_2_arm_1</t>
  </si>
  <si>
    <t>fc0w7_1_arm_1</t>
  </si>
  <si>
    <t>fc0w6_2_arm_1</t>
  </si>
  <si>
    <t>fc0w6_1_arm_1</t>
  </si>
  <si>
    <t>fc0w5_1_arm_1</t>
  </si>
  <si>
    <t>fc0w4_1_arm_1</t>
  </si>
  <si>
    <t>fc0w3_1_arm_1</t>
  </si>
  <si>
    <t>fc0w2_3_arm_1</t>
  </si>
  <si>
    <t>fc0w2_2_arm_1</t>
  </si>
  <si>
    <t>fc0w2_1_arm_1</t>
  </si>
  <si>
    <t>fc0w1_5_arm_1</t>
  </si>
  <si>
    <t>fc0w1_4_arm_1</t>
  </si>
  <si>
    <t>fc0w1_3_arm_1</t>
  </si>
  <si>
    <t>fc0w1_2_arm_1</t>
  </si>
  <si>
    <t>fc0w1_1_arm_1</t>
  </si>
  <si>
    <t>HS-006</t>
  </si>
  <si>
    <t>HS-003</t>
  </si>
  <si>
    <t>fcm08b_arm_1</t>
  </si>
  <si>
    <t>HS-002</t>
  </si>
  <si>
    <t>fc0w5_2_arm_1</t>
  </si>
  <si>
    <t>fcm11b_arm_1</t>
  </si>
  <si>
    <t>HS-001</t>
  </si>
  <si>
    <t>fcm11a_arm_1</t>
  </si>
  <si>
    <t>fcm10b_arm_1</t>
  </si>
  <si>
    <t>fcm10a_arm_1</t>
  </si>
  <si>
    <t>fcm09b_arm_1</t>
  </si>
  <si>
    <t>fcm09a_arm_1</t>
  </si>
  <si>
    <t>redcap_event_name</t>
  </si>
  <si>
    <t>participant_id</t>
  </si>
  <si>
    <t>Home 2 Devices</t>
  </si>
  <si>
    <t>home 3 Devices</t>
  </si>
  <si>
    <t>Home 6 Devices</t>
  </si>
  <si>
    <t>Electricity Device Lists</t>
  </si>
  <si>
    <t xml:space="preserve">consumption </t>
  </si>
  <si>
    <t>coffee maker 2, 3, 4</t>
  </si>
  <si>
    <t>device 1, 2</t>
  </si>
  <si>
    <t>device 1, 2, 4</t>
  </si>
  <si>
    <t>dryer 1, 2</t>
  </si>
  <si>
    <t>fridge 1, 2, 3, 4</t>
  </si>
  <si>
    <t>heat 1, 2, 3, 4, 5, 6</t>
  </si>
  <si>
    <t>motor 1, 2</t>
  </si>
  <si>
    <t>light 1</t>
  </si>
  <si>
    <t>fridge 1, 2, 3</t>
  </si>
  <si>
    <t>heat 1, 2, 3, 4</t>
  </si>
  <si>
    <t>light 1, 2</t>
  </si>
  <si>
    <t>heat 1, 2</t>
  </si>
  <si>
    <t>Feel</t>
  </si>
  <si>
    <t>Outcome</t>
  </si>
  <si>
    <t>Resp</t>
  </si>
  <si>
    <t>Home 3</t>
  </si>
  <si>
    <t>Constant</t>
  </si>
  <si>
    <t>Improvement</t>
  </si>
  <si>
    <t>Decline</t>
  </si>
  <si>
    <t>TS Length</t>
  </si>
  <si>
    <t>Home 6</t>
  </si>
  <si>
    <t xml:space="preserve">Electricity </t>
  </si>
  <si>
    <t>Nutrition</t>
  </si>
  <si>
    <t>Living</t>
  </si>
  <si>
    <t>Home 2</t>
  </si>
  <si>
    <t>total</t>
  </si>
  <si>
    <t>RESP</t>
  </si>
  <si>
    <t>Electricity</t>
  </si>
  <si>
    <t>FEEL</t>
  </si>
  <si>
    <t>UTIL</t>
  </si>
  <si>
    <t>WATER</t>
  </si>
  <si>
    <t>SLEEP</t>
  </si>
  <si>
    <t>Home 7</t>
  </si>
  <si>
    <t>-</t>
  </si>
  <si>
    <t>Util</t>
  </si>
  <si>
    <t>Water</t>
  </si>
  <si>
    <t>Applicable to both normalized and unormalized data equally</t>
  </si>
  <si>
    <t>All Variables</t>
  </si>
  <si>
    <t xml:space="preserve">1_day </t>
  </si>
  <si>
    <t>Number of instances</t>
  </si>
  <si>
    <t>2 day</t>
  </si>
  <si>
    <t>3 day</t>
  </si>
  <si>
    <t>4 day</t>
  </si>
  <si>
    <t>5 day</t>
  </si>
  <si>
    <t xml:space="preserve">6 day </t>
  </si>
  <si>
    <t>7 day</t>
  </si>
  <si>
    <t>Summary Dataset Table</t>
  </si>
  <si>
    <t>_Living</t>
  </si>
  <si>
    <t>_Nutrition</t>
  </si>
  <si>
    <t>_Total</t>
  </si>
  <si>
    <t>1 Day</t>
  </si>
  <si>
    <t>2 Day</t>
  </si>
  <si>
    <t>3 Day</t>
  </si>
  <si>
    <t>4 Day</t>
  </si>
  <si>
    <t>5 Day</t>
  </si>
  <si>
    <t>6 Day</t>
  </si>
  <si>
    <t>7 Day</t>
  </si>
  <si>
    <t>Self Reported Wellbeing</t>
  </si>
  <si>
    <t>Respiratory Symptoms</t>
  </si>
  <si>
    <t xml:space="preserve">TS Lengths </t>
  </si>
  <si>
    <t>Class Total</t>
  </si>
  <si>
    <t>TS Total</t>
  </si>
  <si>
    <t>Sleep Variables Measured</t>
  </si>
  <si>
    <t>The data here is unformatted and is available for your interest, it is not inteded to be evaluated or be part of any evaluation. All data contiained here and in the other repository directories is propietary and shall not be distributed to any individual or organization not authorized by the author directly or by a known obligation.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</si>
</sst>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rgb="FF000000"/>
      <name val="Helvetica Neue"/>
      <family val="2"/>
    </font>
    <font>
      <sz val="12"/>
      <color rgb="FF000000"/>
      <name val="Helvetica Neue"/>
      <family val="2"/>
    </font>
    <font>
      <b/>
      <sz val="12"/>
      <color theme="1"/>
      <name val="Calibri"/>
      <family val="2"/>
      <scheme val="minor"/>
    </font>
    <font>
      <strike/>
      <sz val="12"/>
      <color theme="1"/>
      <name val="Calibri"/>
      <family val="2"/>
      <scheme val="minor"/>
    </font>
    <font>
      <sz val="12"/>
      <name val="Calibri"/>
      <family val="2"/>
      <scheme val="minor"/>
    </font>
    <font>
      <b/>
      <sz val="12"/>
      <color rgb="FFFF0000"/>
      <name val="Calibri"/>
      <family val="2"/>
      <scheme val="minor"/>
    </font>
    <font>
      <sz val="12"/>
      <color rgb="FFFF0000"/>
      <name val="Calibri"/>
      <family val="2"/>
      <scheme val="minor"/>
    </font>
    <font>
      <u/>
      <sz val="12"/>
      <color theme="1"/>
      <name val="Calibri"/>
      <family val="2"/>
      <scheme val="minor"/>
    </font>
    <font>
      <sz val="8"/>
      <name val="Calibri"/>
      <family val="2"/>
      <scheme val="minor"/>
    </font>
    <font>
      <b/>
      <sz val="1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AE3A"/>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68">
    <xf numFmtId="0" fontId="0" fillId="0" borderId="0" xfId="0"/>
    <xf numFmtId="0" fontId="1" fillId="0" borderId="0" xfId="0" applyFont="1"/>
    <xf numFmtId="0" fontId="2" fillId="0" borderId="0" xfId="0" applyFont="1"/>
    <xf numFmtId="22" fontId="2" fillId="0" borderId="0" xfId="0" applyNumberFormat="1" applyFont="1"/>
    <xf numFmtId="0" fontId="0" fillId="2" borderId="0" xfId="0" applyFill="1"/>
    <xf numFmtId="0" fontId="1" fillId="3" borderId="1" xfId="0" applyFont="1" applyFill="1" applyBorder="1" applyAlignment="1">
      <alignment horizontal="center"/>
    </xf>
    <xf numFmtId="0" fontId="2" fillId="0" borderId="1" xfId="0" applyFont="1" applyBorder="1"/>
    <xf numFmtId="0" fontId="0" fillId="4" borderId="0" xfId="0" applyFill="1"/>
    <xf numFmtId="0" fontId="0" fillId="5" borderId="0" xfId="0" applyFill="1"/>
    <xf numFmtId="0" fontId="0" fillId="6" borderId="1" xfId="0" applyFill="1" applyBorder="1"/>
    <xf numFmtId="0" fontId="0" fillId="7" borderId="1" xfId="0" applyFill="1" applyBorder="1"/>
    <xf numFmtId="0" fontId="0" fillId="0" borderId="1" xfId="0" applyBorder="1"/>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3" fillId="0" borderId="0" xfId="0" applyFont="1"/>
    <xf numFmtId="0" fontId="0" fillId="0" borderId="0" xfId="0" applyAlignment="1">
      <alignment wrapText="1"/>
    </xf>
    <xf numFmtId="0" fontId="0" fillId="0" borderId="0" xfId="0" applyFont="1"/>
    <xf numFmtId="0" fontId="4" fillId="0" borderId="0" xfId="0" applyFont="1"/>
    <xf numFmtId="0" fontId="0" fillId="8" borderId="0" xfId="0" applyFill="1" applyBorder="1"/>
    <xf numFmtId="0" fontId="4" fillId="6" borderId="1" xfId="0" applyFont="1" applyFill="1" applyBorder="1" applyAlignment="1">
      <alignment horizontal="center" vertical="center"/>
    </xf>
    <xf numFmtId="0" fontId="4" fillId="0" borderId="1" xfId="0" applyFont="1" applyBorder="1" applyAlignment="1">
      <alignment horizontal="center" vertical="center"/>
    </xf>
    <xf numFmtId="0" fontId="0" fillId="7" borderId="1" xfId="0" applyFill="1" applyBorder="1" applyAlignment="1">
      <alignment horizontal="center" vertical="center"/>
    </xf>
    <xf numFmtId="0" fontId="0" fillId="7" borderId="3"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6" borderId="5" xfId="0" applyFill="1" applyBorder="1" applyAlignment="1">
      <alignment horizontal="center" vertical="center"/>
    </xf>
    <xf numFmtId="0" fontId="0" fillId="0" borderId="0" xfId="0" applyFill="1" applyBorder="1" applyAlignment="1">
      <alignment horizontal="center" vertical="center"/>
    </xf>
    <xf numFmtId="0" fontId="3" fillId="6" borderId="1" xfId="0" applyFont="1" applyFill="1" applyBorder="1"/>
    <xf numFmtId="0" fontId="3" fillId="7" borderId="1" xfId="0" applyFont="1" applyFill="1" applyBorder="1"/>
    <xf numFmtId="22" fontId="0" fillId="0" borderId="0" xfId="0" applyNumberFormat="1"/>
    <xf numFmtId="0" fontId="3" fillId="6" borderId="1" xfId="0" applyFont="1" applyFill="1" applyBorder="1" applyAlignment="1">
      <alignment horizontal="center" vertical="center"/>
    </xf>
    <xf numFmtId="0" fontId="0" fillId="7" borderId="1" xfId="0" applyFont="1" applyFill="1" applyBorder="1"/>
    <xf numFmtId="22" fontId="0" fillId="0" borderId="1" xfId="0" applyNumberFormat="1" applyBorder="1"/>
    <xf numFmtId="0" fontId="0" fillId="0" borderId="0" xfId="0" quotePrefix="1"/>
    <xf numFmtId="0" fontId="0" fillId="0" borderId="7" xfId="0" applyBorder="1" applyAlignment="1">
      <alignment horizontal="center" vertical="center"/>
    </xf>
    <xf numFmtId="14" fontId="0" fillId="0" borderId="0" xfId="0" applyNumberFormat="1"/>
    <xf numFmtId="0" fontId="0" fillId="0" borderId="6" xfId="0" applyFill="1" applyBorder="1" applyAlignment="1">
      <alignment horizontal="center" vertical="center"/>
    </xf>
    <xf numFmtId="0" fontId="0" fillId="6" borderId="8" xfId="0" applyFill="1" applyBorder="1" applyAlignment="1">
      <alignment horizontal="center" vertical="center"/>
    </xf>
    <xf numFmtId="0" fontId="0" fillId="0" borderId="1" xfId="0" quotePrefix="1" applyFont="1" applyBorder="1"/>
    <xf numFmtId="0" fontId="5" fillId="0" borderId="1" xfId="0" quotePrefix="1" applyFont="1" applyBorder="1"/>
    <xf numFmtId="0" fontId="0" fillId="0" borderId="9" xfId="0" applyBorder="1"/>
    <xf numFmtId="0" fontId="0" fillId="0" borderId="10"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6" fillId="8" borderId="10" xfId="0" applyFont="1" applyFill="1" applyBorder="1"/>
    <xf numFmtId="0" fontId="0" fillId="8" borderId="12" xfId="0" applyFill="1" applyBorder="1"/>
    <xf numFmtId="0" fontId="0" fillId="0" borderId="17" xfId="0" applyBorder="1"/>
    <xf numFmtId="0" fontId="0" fillId="0" borderId="0" xfId="0" applyBorder="1" applyAlignment="1">
      <alignment horizontal="right"/>
    </xf>
    <xf numFmtId="0" fontId="7" fillId="0" borderId="0" xfId="0" applyFont="1" applyBorder="1" applyAlignment="1">
      <alignment horizontal="right"/>
    </xf>
    <xf numFmtId="0" fontId="0" fillId="0" borderId="0" xfId="0" applyFill="1" applyBorder="1"/>
    <xf numFmtId="0" fontId="7" fillId="8" borderId="11" xfId="0" applyFont="1" applyFill="1" applyBorder="1"/>
    <xf numFmtId="0" fontId="8" fillId="0" borderId="0" xfId="0" applyFont="1"/>
    <xf numFmtId="0" fontId="7" fillId="8" borderId="0" xfId="0" applyFont="1" applyFill="1" applyBorder="1"/>
    <xf numFmtId="0" fontId="3" fillId="7" borderId="1" xfId="0" applyFont="1" applyFill="1" applyBorder="1" applyAlignment="1">
      <alignment horizontal="center"/>
    </xf>
    <xf numFmtId="0" fontId="0" fillId="0" borderId="0" xfId="0" applyBorder="1" applyAlignment="1">
      <alignment horizontal="center"/>
    </xf>
    <xf numFmtId="0" fontId="0" fillId="8" borderId="0" xfId="0" applyFill="1" applyAlignment="1">
      <alignment horizontal="left" vertical="center" wrapText="1"/>
    </xf>
    <xf numFmtId="0" fontId="0" fillId="6" borderId="1" xfId="0" applyFill="1" applyBorder="1" applyAlignment="1">
      <alignment horizont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3" xfId="0" applyFill="1" applyBorder="1" applyAlignment="1">
      <alignment horizontal="center" vertical="center"/>
    </xf>
    <xf numFmtId="0" fontId="0" fillId="6" borderId="1" xfId="0" applyFill="1" applyBorder="1" applyAlignment="1">
      <alignment horizontal="center" vertical="center"/>
    </xf>
    <xf numFmtId="0" fontId="10"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164</xdr:row>
      <xdr:rowOff>0</xdr:rowOff>
    </xdr:from>
    <xdr:to>
      <xdr:col>20</xdr:col>
      <xdr:colOff>288348</xdr:colOff>
      <xdr:row>396</xdr:row>
      <xdr:rowOff>9524</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12136" y="32627455"/>
          <a:ext cx="19113212" cy="48223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190501</xdr:rowOff>
    </xdr:from>
    <xdr:to>
      <xdr:col>7</xdr:col>
      <xdr:colOff>17273</xdr:colOff>
      <xdr:row>290</xdr:row>
      <xdr:rowOff>155864</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909001"/>
          <a:ext cx="10529409" cy="26566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17</xdr:col>
          <xdr:colOff>9525</xdr:colOff>
          <xdr:row>29</xdr:row>
          <xdr:rowOff>28575</xdr:rowOff>
        </xdr:from>
        <xdr:to>
          <xdr:col>24</xdr:col>
          <xdr:colOff>228600</xdr:colOff>
          <xdr:row>38</xdr:row>
          <xdr:rowOff>104775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478671</xdr:colOff>
      <xdr:row>0</xdr:row>
      <xdr:rowOff>0</xdr:rowOff>
    </xdr:from>
    <xdr:to>
      <xdr:col>23</xdr:col>
      <xdr:colOff>7864</xdr:colOff>
      <xdr:row>45</xdr:row>
      <xdr:rowOff>140154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275314" y="0"/>
          <a:ext cx="9734550" cy="9324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27214</xdr:colOff>
      <xdr:row>11</xdr:row>
      <xdr:rowOff>13606</xdr:rowOff>
    </xdr:from>
    <xdr:to>
      <xdr:col>16</xdr:col>
      <xdr:colOff>274865</xdr:colOff>
      <xdr:row>55</xdr:row>
      <xdr:rowOff>137432</xdr:rowOff>
    </xdr:to>
    <xdr:pic>
      <xdr:nvPicPr>
        <xdr:cNvPr id="8" name="Picture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9714" y="2258785"/>
          <a:ext cx="6370865" cy="9104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639535</xdr:colOff>
      <xdr:row>74</xdr:row>
      <xdr:rowOff>190500</xdr:rowOff>
    </xdr:from>
    <xdr:to>
      <xdr:col>13</xdr:col>
      <xdr:colOff>368753</xdr:colOff>
      <xdr:row>159</xdr:row>
      <xdr:rowOff>81643</xdr:rowOff>
    </xdr:to>
    <xdr:pic>
      <xdr:nvPicPr>
        <xdr:cNvPr id="9" name="Picture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9535" y="15294429"/>
          <a:ext cx="8573861" cy="1724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75</xdr:row>
      <xdr:rowOff>0</xdr:rowOff>
    </xdr:from>
    <xdr:to>
      <xdr:col>23</xdr:col>
      <xdr:colOff>133350</xdr:colOff>
      <xdr:row>159</xdr:row>
      <xdr:rowOff>95250</xdr:rowOff>
    </xdr:to>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01200" y="15020925"/>
          <a:ext cx="8696325" cy="1689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75</xdr:row>
      <xdr:rowOff>0</xdr:rowOff>
    </xdr:from>
    <xdr:to>
      <xdr:col>36</xdr:col>
      <xdr:colOff>42182</xdr:colOff>
      <xdr:row>159</xdr:row>
      <xdr:rowOff>104775</xdr:rowOff>
    </xdr:to>
    <xdr:pic>
      <xdr:nvPicPr>
        <xdr:cNvPr id="11" name="Picture 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886714" y="15308036"/>
          <a:ext cx="8669111" cy="1724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16</xdr:row>
      <xdr:rowOff>152400</xdr:rowOff>
    </xdr:from>
    <xdr:to>
      <xdr:col>7</xdr:col>
      <xdr:colOff>16739</xdr:colOff>
      <xdr:row>38</xdr:row>
      <xdr:rowOff>17318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4274127"/>
          <a:ext cx="5711365" cy="4436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168088</xdr:colOff>
      <xdr:row>3</xdr:row>
      <xdr:rowOff>504264</xdr:rowOff>
    </xdr:from>
    <xdr:to>
      <xdr:col>16</xdr:col>
      <xdr:colOff>500343</xdr:colOff>
      <xdr:row>32</xdr:row>
      <xdr:rowOff>178172</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78706" y="1266264"/>
          <a:ext cx="5800725" cy="598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6</xdr:col>
      <xdr:colOff>299299</xdr:colOff>
      <xdr:row>69</xdr:row>
      <xdr:rowOff>123265</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875059"/>
          <a:ext cx="5442799" cy="5771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20</xdr:row>
      <xdr:rowOff>0</xdr:rowOff>
    </xdr:from>
    <xdr:to>
      <xdr:col>10</xdr:col>
      <xdr:colOff>138546</xdr:colOff>
      <xdr:row>27</xdr:row>
      <xdr:rowOff>114687</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7364" y="4745182"/>
          <a:ext cx="1524000" cy="1580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683558</xdr:colOff>
      <xdr:row>28</xdr:row>
      <xdr:rowOff>201705</xdr:rowOff>
    </xdr:from>
    <xdr:to>
      <xdr:col>10</xdr:col>
      <xdr:colOff>212910</xdr:colOff>
      <xdr:row>37</xdr:row>
      <xdr:rowOff>191629</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1146" y="6454587"/>
          <a:ext cx="1580029" cy="1614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11206</xdr:colOff>
      <xdr:row>36</xdr:row>
      <xdr:rowOff>78442</xdr:rowOff>
    </xdr:from>
    <xdr:to>
      <xdr:col>24</xdr:col>
      <xdr:colOff>254861</xdr:colOff>
      <xdr:row>75</xdr:row>
      <xdr:rowOff>78441</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10147" y="7956177"/>
          <a:ext cx="7762802" cy="792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20353</xdr:colOff>
      <xdr:row>55</xdr:row>
      <xdr:rowOff>168089</xdr:rowOff>
    </xdr:from>
    <xdr:to>
      <xdr:col>11</xdr:col>
      <xdr:colOff>358589</xdr:colOff>
      <xdr:row>67</xdr:row>
      <xdr:rowOff>153513</xdr:rowOff>
    </xdr:to>
    <xdr:pic>
      <xdr:nvPicPr>
        <xdr:cNvPr id="9"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01500" y="12304060"/>
          <a:ext cx="2388913" cy="2439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596728</xdr:colOff>
      <xdr:row>46</xdr:row>
      <xdr:rowOff>118628</xdr:rowOff>
    </xdr:from>
    <xdr:to>
      <xdr:col>10</xdr:col>
      <xdr:colOff>218596</xdr:colOff>
      <xdr:row>55</xdr:row>
      <xdr:rowOff>0</xdr:rowOff>
    </xdr:to>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94316" y="10226334"/>
          <a:ext cx="1672545" cy="1707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4E72-99C9-4E6A-853C-1BF19A8B89B3}">
  <dimension ref="B3"/>
  <sheetViews>
    <sheetView workbookViewId="0">
      <selection activeCell="B20" sqref="B20"/>
    </sheetView>
  </sheetViews>
  <sheetFormatPr defaultRowHeight="15.75" x14ac:dyDescent="0.25"/>
  <cols>
    <col min="2" max="2" width="92.25" customWidth="1"/>
  </cols>
  <sheetData>
    <row r="3" spans="2:2" ht="206.25" customHeight="1" x14ac:dyDescent="0.25">
      <c r="B3" s="61"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81D3-08B6-4CCD-9160-402353EEA51B}">
  <dimension ref="A1:BI177"/>
  <sheetViews>
    <sheetView zoomScale="70" zoomScaleNormal="70" workbookViewId="0">
      <selection activeCell="AO49" sqref="AO49"/>
    </sheetView>
  </sheetViews>
  <sheetFormatPr defaultRowHeight="15.75" x14ac:dyDescent="0.25"/>
  <cols>
    <col min="3" max="3" width="11.5" bestFit="1" customWidth="1"/>
    <col min="8" max="8" width="11.5" bestFit="1" customWidth="1"/>
    <col min="13" max="13" width="12.375" bestFit="1" customWidth="1"/>
    <col min="14" max="14" width="9.625" bestFit="1" customWidth="1"/>
    <col min="15" max="15" width="5" customWidth="1"/>
    <col min="16" max="16" width="12.375" bestFit="1" customWidth="1"/>
    <col min="35" max="35" width="9" style="45"/>
    <col min="38" max="38" width="10.375" bestFit="1" customWidth="1"/>
    <col min="39" max="39" width="13.375" customWidth="1"/>
    <col min="40" max="40" width="16.75" customWidth="1"/>
    <col min="43" max="43" width="13.125" bestFit="1" customWidth="1"/>
  </cols>
  <sheetData>
    <row r="1" spans="1:50" x14ac:dyDescent="0.25">
      <c r="A1" s="42"/>
      <c r="B1" s="43"/>
      <c r="C1" s="43"/>
      <c r="D1" s="43"/>
      <c r="E1" s="43"/>
      <c r="F1" s="43"/>
      <c r="G1" s="43"/>
      <c r="H1" s="43"/>
      <c r="I1" s="50" t="s">
        <v>232</v>
      </c>
      <c r="J1" s="43"/>
      <c r="K1" s="43"/>
      <c r="L1" s="43"/>
      <c r="M1" s="43"/>
      <c r="N1" s="43"/>
      <c r="O1" s="43"/>
      <c r="P1" s="43"/>
      <c r="Q1" s="43"/>
      <c r="R1" s="43"/>
      <c r="S1" s="43"/>
      <c r="T1" s="45"/>
      <c r="V1" s="42"/>
      <c r="W1" s="43"/>
      <c r="X1" s="43"/>
      <c r="Y1" s="43"/>
      <c r="Z1" s="43"/>
      <c r="AA1" s="43"/>
      <c r="AB1" s="56" t="s">
        <v>235</v>
      </c>
      <c r="AD1" s="42"/>
      <c r="AE1" s="43"/>
      <c r="AF1" s="43"/>
      <c r="AG1" s="43"/>
      <c r="AH1" s="43"/>
      <c r="AI1" s="58" t="s">
        <v>236</v>
      </c>
    </row>
    <row r="2" spans="1:50" x14ac:dyDescent="0.25">
      <c r="A2" s="51" t="s">
        <v>231</v>
      </c>
      <c r="B2" s="45"/>
      <c r="C2" s="45"/>
      <c r="D2" s="45"/>
      <c r="E2" s="45"/>
      <c r="F2" s="45"/>
      <c r="G2" s="45"/>
      <c r="H2" s="45"/>
      <c r="I2" s="45"/>
      <c r="J2" s="45"/>
      <c r="K2" s="45"/>
      <c r="L2" s="45"/>
      <c r="M2" s="45"/>
      <c r="N2" s="45"/>
      <c r="O2" s="45"/>
      <c r="P2" s="45"/>
      <c r="Q2" s="45"/>
      <c r="R2" s="45"/>
      <c r="S2" s="45"/>
      <c r="T2" s="45"/>
      <c r="V2" s="51" t="s">
        <v>231</v>
      </c>
      <c r="W2" s="45"/>
      <c r="X2" s="45"/>
      <c r="Y2" s="45"/>
      <c r="Z2" s="45"/>
      <c r="AA2" s="45"/>
      <c r="AB2" s="46"/>
      <c r="AD2" s="51" t="s">
        <v>231</v>
      </c>
      <c r="AE2" s="45"/>
      <c r="AF2" s="45"/>
      <c r="AG2" s="45"/>
      <c r="AH2" s="45"/>
    </row>
    <row r="3" spans="1:50" x14ac:dyDescent="0.25">
      <c r="A3" s="44"/>
      <c r="B3" s="45"/>
      <c r="C3" s="45"/>
      <c r="D3" s="45" t="s">
        <v>227</v>
      </c>
      <c r="E3" s="45"/>
      <c r="F3" s="45"/>
      <c r="G3" s="45"/>
      <c r="H3" s="45"/>
      <c r="I3" s="45"/>
      <c r="J3" s="45" t="s">
        <v>228</v>
      </c>
      <c r="K3" s="45"/>
      <c r="L3" s="45"/>
      <c r="M3" s="45"/>
      <c r="N3" s="45"/>
      <c r="O3" s="45"/>
      <c r="P3" s="45"/>
      <c r="Q3" s="45" t="s">
        <v>66</v>
      </c>
      <c r="R3" s="45"/>
      <c r="S3" s="45"/>
      <c r="T3" s="45"/>
      <c r="V3" s="44"/>
      <c r="W3" s="45"/>
      <c r="X3" s="45"/>
      <c r="Y3" s="45"/>
      <c r="Z3" s="45"/>
      <c r="AA3" s="45"/>
      <c r="AB3" s="46"/>
      <c r="AD3" s="44"/>
      <c r="AE3" s="45"/>
      <c r="AF3" s="45"/>
      <c r="AG3" s="45" t="s">
        <v>227</v>
      </c>
      <c r="AH3" s="45"/>
      <c r="AN3" s="57" t="s">
        <v>241</v>
      </c>
    </row>
    <row r="4" spans="1:50" x14ac:dyDescent="0.25">
      <c r="A4" s="44"/>
      <c r="B4" s="45"/>
      <c r="C4" s="45"/>
      <c r="D4" s="45"/>
      <c r="E4" s="45"/>
      <c r="F4" s="45"/>
      <c r="G4" s="52"/>
      <c r="H4" s="45"/>
      <c r="I4" s="45"/>
      <c r="J4" s="45"/>
      <c r="K4" s="45"/>
      <c r="L4" s="45"/>
      <c r="M4" s="45"/>
      <c r="N4" s="52"/>
      <c r="O4" s="45"/>
      <c r="P4" s="45"/>
      <c r="Q4" s="45"/>
      <c r="R4" s="45"/>
      <c r="S4" s="45"/>
      <c r="T4" s="45"/>
      <c r="V4" s="44"/>
      <c r="W4" s="45"/>
      <c r="X4" s="45"/>
      <c r="Y4" s="45"/>
      <c r="Z4" s="45"/>
      <c r="AA4" s="45"/>
      <c r="AB4" s="46"/>
      <c r="AD4" s="44"/>
      <c r="AE4" s="45"/>
      <c r="AF4" s="45"/>
      <c r="AG4" s="45"/>
      <c r="AH4" s="45"/>
    </row>
    <row r="5" spans="1:50" x14ac:dyDescent="0.25">
      <c r="A5" s="44"/>
      <c r="B5" s="45"/>
      <c r="C5" s="45" t="s">
        <v>226</v>
      </c>
      <c r="D5" s="45" t="s">
        <v>227</v>
      </c>
      <c r="E5" s="45" t="s">
        <v>219</v>
      </c>
      <c r="F5" s="45"/>
      <c r="G5" s="52"/>
      <c r="H5" s="45"/>
      <c r="I5" s="45" t="s">
        <v>226</v>
      </c>
      <c r="J5" s="45" t="s">
        <v>228</v>
      </c>
      <c r="K5" s="45" t="s">
        <v>219</v>
      </c>
      <c r="L5" s="45"/>
      <c r="M5" s="45"/>
      <c r="N5" s="52"/>
      <c r="O5" s="45"/>
      <c r="P5" s="45" t="s">
        <v>226</v>
      </c>
      <c r="Q5" s="45" t="s">
        <v>228</v>
      </c>
      <c r="R5" s="45" t="s">
        <v>219</v>
      </c>
      <c r="S5" s="45"/>
      <c r="T5" s="45"/>
      <c r="V5" s="44"/>
      <c r="W5" s="45"/>
      <c r="X5" s="45" t="s">
        <v>240</v>
      </c>
      <c r="Y5" s="45" t="s">
        <v>238</v>
      </c>
      <c r="Z5" s="45" t="s">
        <v>219</v>
      </c>
      <c r="AA5" s="45"/>
      <c r="AB5" s="46"/>
      <c r="AD5" s="44"/>
      <c r="AE5" s="45"/>
      <c r="AF5" s="45" t="s">
        <v>62</v>
      </c>
      <c r="AG5" s="45" t="s">
        <v>238</v>
      </c>
      <c r="AH5" s="45" t="s">
        <v>219</v>
      </c>
      <c r="AR5" t="s">
        <v>244</v>
      </c>
    </row>
    <row r="6" spans="1:50" x14ac:dyDescent="0.25">
      <c r="A6" s="44"/>
      <c r="B6" s="45"/>
      <c r="C6" s="45"/>
      <c r="D6" s="45"/>
      <c r="E6" s="45"/>
      <c r="F6" s="45"/>
      <c r="G6" s="52"/>
      <c r="H6" s="45"/>
      <c r="I6" s="45"/>
      <c r="J6" s="45"/>
      <c r="K6" s="45"/>
      <c r="L6" s="45"/>
      <c r="M6" s="45"/>
      <c r="N6" s="52"/>
      <c r="O6" s="45"/>
      <c r="P6" s="45"/>
      <c r="Q6" s="45"/>
      <c r="R6" s="45"/>
      <c r="S6" s="45"/>
      <c r="T6" s="45"/>
      <c r="V6" s="44"/>
      <c r="W6" s="45"/>
      <c r="X6" s="45"/>
      <c r="Y6" s="45"/>
      <c r="Z6" s="45"/>
      <c r="AA6" s="45"/>
      <c r="AD6" s="44"/>
      <c r="AE6" s="45"/>
      <c r="AF6" s="45"/>
      <c r="AG6" s="45"/>
      <c r="AH6" s="45"/>
      <c r="AR6" t="s">
        <v>243</v>
      </c>
      <c r="AS6" t="s">
        <v>245</v>
      </c>
      <c r="AT6" t="s">
        <v>246</v>
      </c>
      <c r="AU6" t="s">
        <v>247</v>
      </c>
      <c r="AV6" t="s">
        <v>248</v>
      </c>
      <c r="AW6" t="s">
        <v>249</v>
      </c>
      <c r="AX6" t="s">
        <v>250</v>
      </c>
    </row>
    <row r="7" spans="1:50" x14ac:dyDescent="0.25">
      <c r="A7" s="44"/>
      <c r="B7" s="45" t="s">
        <v>224</v>
      </c>
      <c r="C7" s="45"/>
      <c r="D7" s="45" t="s">
        <v>220</v>
      </c>
      <c r="E7" s="45" t="s">
        <v>225</v>
      </c>
      <c r="F7" s="54" t="s">
        <v>265</v>
      </c>
      <c r="G7" s="52" t="s">
        <v>266</v>
      </c>
      <c r="H7" s="45" t="s">
        <v>224</v>
      </c>
      <c r="I7" s="45"/>
      <c r="J7" s="45" t="s">
        <v>229</v>
      </c>
      <c r="K7" s="45" t="s">
        <v>220</v>
      </c>
      <c r="L7" s="45" t="s">
        <v>225</v>
      </c>
      <c r="M7" s="54" t="s">
        <v>265</v>
      </c>
      <c r="N7" s="52" t="s">
        <v>266</v>
      </c>
      <c r="O7" s="45" t="s">
        <v>224</v>
      </c>
      <c r="P7" s="45"/>
      <c r="Q7" s="45" t="s">
        <v>229</v>
      </c>
      <c r="R7" s="45" t="s">
        <v>220</v>
      </c>
      <c r="S7" s="45" t="s">
        <v>225</v>
      </c>
      <c r="T7" s="54" t="s">
        <v>265</v>
      </c>
      <c r="U7" s="52" t="s">
        <v>266</v>
      </c>
      <c r="V7" s="44"/>
      <c r="W7" s="45" t="s">
        <v>224</v>
      </c>
      <c r="X7" s="45"/>
      <c r="Y7" s="45" t="s">
        <v>220</v>
      </c>
      <c r="Z7" s="45" t="s">
        <v>237</v>
      </c>
      <c r="AA7" s="54" t="s">
        <v>265</v>
      </c>
      <c r="AB7" s="52" t="s">
        <v>266</v>
      </c>
      <c r="AD7" s="44"/>
      <c r="AE7" s="45" t="s">
        <v>224</v>
      </c>
      <c r="AF7" s="45"/>
      <c r="AG7" s="45" t="s">
        <v>229</v>
      </c>
      <c r="AH7" s="45" t="s">
        <v>237</v>
      </c>
      <c r="AI7" s="54" t="s">
        <v>230</v>
      </c>
      <c r="AO7" t="s">
        <v>219</v>
      </c>
    </row>
    <row r="8" spans="1:50" x14ac:dyDescent="0.25">
      <c r="A8" s="44"/>
      <c r="B8" s="45">
        <v>1</v>
      </c>
      <c r="C8" s="45" t="s">
        <v>221</v>
      </c>
      <c r="D8" s="45">
        <v>4</v>
      </c>
      <c r="E8" s="45">
        <v>33</v>
      </c>
      <c r="F8" s="45">
        <f>SUM(D8:E8)</f>
        <v>37</v>
      </c>
      <c r="G8" s="52">
        <f>SUM(F8:F10)</f>
        <v>126</v>
      </c>
      <c r="H8" s="45">
        <v>1</v>
      </c>
      <c r="I8" s="45" t="s">
        <v>221</v>
      </c>
      <c r="J8" s="45">
        <v>11</v>
      </c>
      <c r="K8" s="45">
        <v>4</v>
      </c>
      <c r="L8" s="45">
        <v>33</v>
      </c>
      <c r="M8" s="45">
        <f>SUM(J8:L8)</f>
        <v>48</v>
      </c>
      <c r="N8" s="52">
        <f>SUM(M8:M10)</f>
        <v>173</v>
      </c>
      <c r="O8" s="45">
        <v>1</v>
      </c>
      <c r="P8" s="45" t="s">
        <v>221</v>
      </c>
      <c r="Q8" s="45">
        <v>11</v>
      </c>
      <c r="R8" s="45">
        <v>4</v>
      </c>
      <c r="S8" s="45">
        <v>33</v>
      </c>
      <c r="T8" s="45">
        <f>SUM(Q8:S8)</f>
        <v>48</v>
      </c>
      <c r="U8" s="52">
        <f>SUM(T8:T10)</f>
        <v>173</v>
      </c>
      <c r="V8" s="44"/>
      <c r="W8" s="45">
        <v>1</v>
      </c>
      <c r="X8" s="45" t="s">
        <v>221</v>
      </c>
      <c r="Y8" s="45">
        <v>0</v>
      </c>
      <c r="Z8" s="45">
        <v>15</v>
      </c>
      <c r="AA8" s="45">
        <f>SUM(Y8:Z8)</f>
        <v>15</v>
      </c>
      <c r="AB8" s="52">
        <f>SUM(AA8:AA10)</f>
        <v>49</v>
      </c>
      <c r="AD8" s="44"/>
      <c r="AE8" s="45">
        <v>1</v>
      </c>
      <c r="AF8" s="45" t="s">
        <v>221</v>
      </c>
      <c r="AG8" s="45">
        <v>12</v>
      </c>
      <c r="AH8" s="45">
        <v>96</v>
      </c>
      <c r="AI8" s="45">
        <f>SUM(AG8:AH8)</f>
        <v>108</v>
      </c>
      <c r="AJ8" s="52">
        <f>SUM(AI8:AI10)</f>
        <v>137</v>
      </c>
      <c r="AP8" t="s">
        <v>232</v>
      </c>
    </row>
    <row r="9" spans="1:50" x14ac:dyDescent="0.25">
      <c r="A9" s="44"/>
      <c r="B9" s="45"/>
      <c r="C9" s="45" t="s">
        <v>222</v>
      </c>
      <c r="D9" s="45">
        <v>84</v>
      </c>
      <c r="E9" s="45">
        <v>0</v>
      </c>
      <c r="F9" s="45">
        <f t="shared" ref="F9:F28" si="0">SUM(D9:E9)</f>
        <v>84</v>
      </c>
      <c r="G9" s="52"/>
      <c r="H9" s="45"/>
      <c r="I9" s="45" t="s">
        <v>222</v>
      </c>
      <c r="J9" s="45">
        <v>36</v>
      </c>
      <c r="K9" s="45">
        <v>84</v>
      </c>
      <c r="L9" s="45">
        <v>0</v>
      </c>
      <c r="M9" s="45">
        <f t="shared" ref="M9:M28" si="1">SUM(J9:L9)</f>
        <v>120</v>
      </c>
      <c r="N9" s="52"/>
      <c r="O9" s="45"/>
      <c r="P9" s="45" t="s">
        <v>222</v>
      </c>
      <c r="Q9" s="45">
        <v>36</v>
      </c>
      <c r="R9" s="45">
        <v>84</v>
      </c>
      <c r="S9" s="45">
        <v>0</v>
      </c>
      <c r="T9" s="45">
        <f t="shared" ref="T9:T28" si="2">SUM(Q9:S9)</f>
        <v>120</v>
      </c>
      <c r="U9" s="52"/>
      <c r="V9" s="44"/>
      <c r="W9" s="45"/>
      <c r="X9" s="45" t="s">
        <v>222</v>
      </c>
      <c r="Y9" s="45">
        <v>34</v>
      </c>
      <c r="Z9" s="45">
        <v>0</v>
      </c>
      <c r="AA9" s="45">
        <f t="shared" ref="AA9:AA28" si="3">SUM(Y9:Z9)</f>
        <v>34</v>
      </c>
      <c r="AB9" s="52"/>
      <c r="AD9" s="44"/>
      <c r="AE9" s="45"/>
      <c r="AF9" s="45" t="s">
        <v>222</v>
      </c>
      <c r="AG9" s="45">
        <v>28</v>
      </c>
      <c r="AH9" s="45">
        <v>0</v>
      </c>
      <c r="AI9" s="45">
        <f t="shared" ref="AI9:AI28" si="4">SUM(AG9:AH9)</f>
        <v>28</v>
      </c>
      <c r="AJ9" s="52"/>
      <c r="AQ9" t="s">
        <v>228</v>
      </c>
    </row>
    <row r="10" spans="1:50" x14ac:dyDescent="0.25">
      <c r="A10" s="44"/>
      <c r="B10" s="45"/>
      <c r="C10" s="45" t="s">
        <v>223</v>
      </c>
      <c r="D10" s="45">
        <v>5</v>
      </c>
      <c r="E10" s="45">
        <v>0</v>
      </c>
      <c r="F10" s="45">
        <f t="shared" si="0"/>
        <v>5</v>
      </c>
      <c r="G10" s="52"/>
      <c r="H10" s="45"/>
      <c r="I10" s="45" t="s">
        <v>223</v>
      </c>
      <c r="J10" s="45">
        <v>0</v>
      </c>
      <c r="K10" s="45">
        <v>5</v>
      </c>
      <c r="L10" s="45">
        <v>0</v>
      </c>
      <c r="M10" s="45">
        <f t="shared" si="1"/>
        <v>5</v>
      </c>
      <c r="N10" s="52"/>
      <c r="O10" s="45"/>
      <c r="P10" s="45" t="s">
        <v>223</v>
      </c>
      <c r="Q10" s="45">
        <v>0</v>
      </c>
      <c r="R10" s="45">
        <v>5</v>
      </c>
      <c r="S10" s="45">
        <v>0</v>
      </c>
      <c r="T10" s="45">
        <f t="shared" si="2"/>
        <v>5</v>
      </c>
      <c r="U10" s="52"/>
      <c r="V10" s="44"/>
      <c r="W10" s="45"/>
      <c r="X10" s="45" t="s">
        <v>223</v>
      </c>
      <c r="Y10" s="45">
        <v>0</v>
      </c>
      <c r="Z10" s="45">
        <v>0</v>
      </c>
      <c r="AA10" s="45">
        <f t="shared" si="3"/>
        <v>0</v>
      </c>
      <c r="AB10" s="52"/>
      <c r="AD10" s="44"/>
      <c r="AE10" s="45"/>
      <c r="AF10" s="45" t="s">
        <v>223</v>
      </c>
      <c r="AG10" s="45">
        <v>1</v>
      </c>
      <c r="AH10" s="45">
        <v>0</v>
      </c>
      <c r="AI10" s="45">
        <f t="shared" si="4"/>
        <v>1</v>
      </c>
      <c r="AJ10" s="52"/>
      <c r="AQ10" t="s">
        <v>227</v>
      </c>
    </row>
    <row r="11" spans="1:50" x14ac:dyDescent="0.25">
      <c r="A11" s="44"/>
      <c r="B11" s="45">
        <v>2</v>
      </c>
      <c r="C11" s="45" t="s">
        <v>221</v>
      </c>
      <c r="D11" s="45">
        <v>4</v>
      </c>
      <c r="E11" s="45">
        <v>32</v>
      </c>
      <c r="F11" s="45">
        <f t="shared" si="0"/>
        <v>36</v>
      </c>
      <c r="G11" s="52">
        <f>SUM(F11:F13)</f>
        <v>119</v>
      </c>
      <c r="H11" s="45">
        <v>2</v>
      </c>
      <c r="I11" s="45" t="s">
        <v>221</v>
      </c>
      <c r="J11" s="45">
        <v>10</v>
      </c>
      <c r="K11" s="45">
        <v>4</v>
      </c>
      <c r="L11" s="45">
        <v>32</v>
      </c>
      <c r="M11" s="45">
        <f t="shared" si="1"/>
        <v>46</v>
      </c>
      <c r="N11" s="52">
        <f>SUM(M11:M13)</f>
        <v>160</v>
      </c>
      <c r="O11" s="45">
        <v>2</v>
      </c>
      <c r="P11" s="45" t="s">
        <v>221</v>
      </c>
      <c r="Q11" s="45">
        <v>10</v>
      </c>
      <c r="R11" s="45">
        <v>4</v>
      </c>
      <c r="S11" s="45">
        <v>32</v>
      </c>
      <c r="T11" s="45">
        <f t="shared" si="2"/>
        <v>46</v>
      </c>
      <c r="U11" s="52">
        <f>SUM(T11:T13)</f>
        <v>160</v>
      </c>
      <c r="V11" s="44"/>
      <c r="W11" s="45">
        <v>2</v>
      </c>
      <c r="X11" s="45" t="s">
        <v>221</v>
      </c>
      <c r="Y11" s="45">
        <v>0</v>
      </c>
      <c r="Z11" s="45">
        <v>14</v>
      </c>
      <c r="AA11" s="45">
        <f t="shared" si="3"/>
        <v>14</v>
      </c>
      <c r="AB11" s="52">
        <f>SUM(AA11:AA13)</f>
        <v>30</v>
      </c>
      <c r="AD11" s="44"/>
      <c r="AE11" s="45">
        <v>2</v>
      </c>
      <c r="AF11" s="45" t="s">
        <v>221</v>
      </c>
      <c r="AG11" s="55">
        <v>11</v>
      </c>
      <c r="AH11" s="45">
        <v>93</v>
      </c>
      <c r="AI11" s="45">
        <f t="shared" si="4"/>
        <v>104</v>
      </c>
      <c r="AJ11" s="52">
        <f>SUM(AI11:AI13)</f>
        <v>132</v>
      </c>
      <c r="AQ11" t="s">
        <v>66</v>
      </c>
    </row>
    <row r="12" spans="1:50" x14ac:dyDescent="0.25">
      <c r="A12" s="44"/>
      <c r="B12" s="45"/>
      <c r="C12" s="45" t="s">
        <v>222</v>
      </c>
      <c r="D12" s="45">
        <v>79</v>
      </c>
      <c r="E12" s="45">
        <v>0</v>
      </c>
      <c r="F12" s="45">
        <f t="shared" si="0"/>
        <v>79</v>
      </c>
      <c r="G12" s="52"/>
      <c r="H12" s="45"/>
      <c r="I12" s="45" t="s">
        <v>222</v>
      </c>
      <c r="J12" s="45">
        <v>31</v>
      </c>
      <c r="K12" s="45">
        <v>79</v>
      </c>
      <c r="L12" s="45">
        <v>0</v>
      </c>
      <c r="M12" s="45">
        <f t="shared" si="1"/>
        <v>110</v>
      </c>
      <c r="N12" s="52"/>
      <c r="O12" s="45"/>
      <c r="P12" s="45" t="s">
        <v>222</v>
      </c>
      <c r="Q12" s="45">
        <v>31</v>
      </c>
      <c r="R12" s="45">
        <v>79</v>
      </c>
      <c r="S12" s="45">
        <v>0</v>
      </c>
      <c r="T12" s="45">
        <f t="shared" si="2"/>
        <v>110</v>
      </c>
      <c r="U12" s="52"/>
      <c r="V12" s="44"/>
      <c r="W12" s="45"/>
      <c r="X12" s="45" t="s">
        <v>222</v>
      </c>
      <c r="Y12" s="45">
        <v>16</v>
      </c>
      <c r="Z12" s="45">
        <v>0</v>
      </c>
      <c r="AA12" s="45">
        <f t="shared" si="3"/>
        <v>16</v>
      </c>
      <c r="AB12" s="52"/>
      <c r="AD12" s="44"/>
      <c r="AE12" s="45"/>
      <c r="AF12" s="45" t="s">
        <v>222</v>
      </c>
      <c r="AG12" s="45">
        <v>27</v>
      </c>
      <c r="AH12" s="45">
        <v>0</v>
      </c>
      <c r="AI12" s="45">
        <f t="shared" si="4"/>
        <v>27</v>
      </c>
      <c r="AJ12" s="52"/>
      <c r="AP12" t="s">
        <v>240</v>
      </c>
    </row>
    <row r="13" spans="1:50" x14ac:dyDescent="0.25">
      <c r="A13" s="44"/>
      <c r="B13" s="45"/>
      <c r="C13" s="45" t="s">
        <v>223</v>
      </c>
      <c r="D13" s="45">
        <v>4</v>
      </c>
      <c r="E13" s="45">
        <v>0</v>
      </c>
      <c r="F13" s="45">
        <f t="shared" si="0"/>
        <v>4</v>
      </c>
      <c r="G13" s="52"/>
      <c r="H13" s="45"/>
      <c r="I13" s="45" t="s">
        <v>223</v>
      </c>
      <c r="J13" s="45">
        <v>0</v>
      </c>
      <c r="K13" s="45">
        <v>4</v>
      </c>
      <c r="L13" s="45">
        <v>0</v>
      </c>
      <c r="M13" s="45">
        <f t="shared" si="1"/>
        <v>4</v>
      </c>
      <c r="N13" s="52"/>
      <c r="O13" s="45"/>
      <c r="P13" s="45" t="s">
        <v>223</v>
      </c>
      <c r="Q13" s="45">
        <v>0</v>
      </c>
      <c r="R13" s="45">
        <v>4</v>
      </c>
      <c r="S13" s="45">
        <v>0</v>
      </c>
      <c r="T13" s="45">
        <f t="shared" si="2"/>
        <v>4</v>
      </c>
      <c r="U13" s="52"/>
      <c r="V13" s="44"/>
      <c r="W13" s="45"/>
      <c r="X13" s="45" t="s">
        <v>223</v>
      </c>
      <c r="Y13" s="45">
        <v>0</v>
      </c>
      <c r="Z13" s="45">
        <v>0</v>
      </c>
      <c r="AA13" s="45">
        <f t="shared" si="3"/>
        <v>0</v>
      </c>
      <c r="AB13" s="52"/>
      <c r="AD13" s="44"/>
      <c r="AE13" s="45"/>
      <c r="AF13" s="45" t="s">
        <v>223</v>
      </c>
      <c r="AG13" s="45">
        <v>1</v>
      </c>
      <c r="AH13" s="45">
        <v>0</v>
      </c>
      <c r="AI13" s="45">
        <f t="shared" si="4"/>
        <v>1</v>
      </c>
      <c r="AJ13" s="52"/>
    </row>
    <row r="14" spans="1:50" x14ac:dyDescent="0.25">
      <c r="A14" s="44"/>
      <c r="B14" s="45">
        <v>3</v>
      </c>
      <c r="C14" s="45" t="s">
        <v>221</v>
      </c>
      <c r="D14" s="45">
        <v>4</v>
      </c>
      <c r="E14" s="45">
        <v>31</v>
      </c>
      <c r="F14" s="45">
        <f t="shared" si="0"/>
        <v>35</v>
      </c>
      <c r="G14" s="52">
        <f>SUM(F14:F16)</f>
        <v>112</v>
      </c>
      <c r="H14" s="45">
        <v>3</v>
      </c>
      <c r="I14" s="45" t="s">
        <v>221</v>
      </c>
      <c r="J14" s="45">
        <v>9</v>
      </c>
      <c r="K14" s="45">
        <v>4</v>
      </c>
      <c r="L14" s="45">
        <v>31</v>
      </c>
      <c r="M14" s="45">
        <f t="shared" si="1"/>
        <v>44</v>
      </c>
      <c r="N14" s="52">
        <f>SUM(M14:M16)</f>
        <v>148</v>
      </c>
      <c r="O14" s="45">
        <v>3</v>
      </c>
      <c r="P14" s="45" t="s">
        <v>221</v>
      </c>
      <c r="Q14" s="45">
        <v>9</v>
      </c>
      <c r="R14" s="45">
        <v>4</v>
      </c>
      <c r="S14" s="45">
        <v>31</v>
      </c>
      <c r="T14" s="45">
        <f t="shared" si="2"/>
        <v>44</v>
      </c>
      <c r="U14" s="52">
        <f>SUM(T14:T16)</f>
        <v>148</v>
      </c>
      <c r="V14" s="44"/>
      <c r="W14" s="45">
        <v>3</v>
      </c>
      <c r="X14" s="45" t="s">
        <v>221</v>
      </c>
      <c r="Y14" s="45">
        <v>0</v>
      </c>
      <c r="Z14" s="45">
        <v>13</v>
      </c>
      <c r="AA14" s="45">
        <f t="shared" si="3"/>
        <v>13</v>
      </c>
      <c r="AB14" s="52">
        <f>SUM(AA14:AA16)</f>
        <v>22</v>
      </c>
      <c r="AD14" s="44"/>
      <c r="AE14" s="45">
        <v>3</v>
      </c>
      <c r="AF14" s="45" t="s">
        <v>221</v>
      </c>
      <c r="AG14" s="45">
        <v>10</v>
      </c>
      <c r="AH14" s="45">
        <v>90</v>
      </c>
      <c r="AI14" s="45">
        <f t="shared" si="4"/>
        <v>100</v>
      </c>
      <c r="AJ14" s="52">
        <f>SUM(AI14:AI16)</f>
        <v>127</v>
      </c>
      <c r="AP14" t="s">
        <v>62</v>
      </c>
    </row>
    <row r="15" spans="1:50" x14ac:dyDescent="0.25">
      <c r="A15" s="44"/>
      <c r="B15" s="45"/>
      <c r="C15" s="45" t="s">
        <v>222</v>
      </c>
      <c r="D15" s="45">
        <v>74</v>
      </c>
      <c r="E15" s="45">
        <v>0</v>
      </c>
      <c r="F15" s="45">
        <f t="shared" si="0"/>
        <v>74</v>
      </c>
      <c r="G15" s="52"/>
      <c r="H15" s="45"/>
      <c r="I15" s="45" t="s">
        <v>222</v>
      </c>
      <c r="J15" s="45">
        <v>27</v>
      </c>
      <c r="K15" s="45">
        <v>74</v>
      </c>
      <c r="L15" s="45">
        <v>0</v>
      </c>
      <c r="M15" s="45">
        <f t="shared" si="1"/>
        <v>101</v>
      </c>
      <c r="N15" s="52"/>
      <c r="O15" s="45"/>
      <c r="P15" s="45" t="s">
        <v>222</v>
      </c>
      <c r="Q15" s="45">
        <v>27</v>
      </c>
      <c r="R15" s="45">
        <v>74</v>
      </c>
      <c r="S15" s="45">
        <v>0</v>
      </c>
      <c r="T15" s="45">
        <f t="shared" si="2"/>
        <v>101</v>
      </c>
      <c r="U15" s="52"/>
      <c r="V15" s="44"/>
      <c r="W15" s="45"/>
      <c r="X15" s="45" t="s">
        <v>222</v>
      </c>
      <c r="Y15" s="45">
        <v>9</v>
      </c>
      <c r="Z15" s="45">
        <v>0</v>
      </c>
      <c r="AA15" s="45">
        <f t="shared" si="3"/>
        <v>9</v>
      </c>
      <c r="AB15" s="52"/>
      <c r="AD15" s="44"/>
      <c r="AE15" s="45"/>
      <c r="AF15" s="45" t="s">
        <v>222</v>
      </c>
      <c r="AG15" s="45">
        <v>26</v>
      </c>
      <c r="AH15" s="45">
        <v>0</v>
      </c>
      <c r="AI15" s="45">
        <f t="shared" si="4"/>
        <v>26</v>
      </c>
      <c r="AJ15" s="52"/>
      <c r="AQ15" t="s">
        <v>242</v>
      </c>
    </row>
    <row r="16" spans="1:50" x14ac:dyDescent="0.25">
      <c r="A16" s="44"/>
      <c r="B16" s="45"/>
      <c r="C16" s="45" t="s">
        <v>223</v>
      </c>
      <c r="D16" s="45">
        <v>3</v>
      </c>
      <c r="E16" s="45">
        <v>0</v>
      </c>
      <c r="F16" s="45">
        <f t="shared" si="0"/>
        <v>3</v>
      </c>
      <c r="G16" s="52"/>
      <c r="H16" s="45"/>
      <c r="I16" s="45" t="s">
        <v>223</v>
      </c>
      <c r="J16" s="45">
        <v>0</v>
      </c>
      <c r="K16" s="45">
        <v>3</v>
      </c>
      <c r="L16" s="45">
        <v>0</v>
      </c>
      <c r="M16" s="45">
        <f t="shared" si="1"/>
        <v>3</v>
      </c>
      <c r="N16" s="52"/>
      <c r="O16" s="45"/>
      <c r="P16" s="45" t="s">
        <v>223</v>
      </c>
      <c r="Q16" s="45">
        <v>0</v>
      </c>
      <c r="R16" s="45">
        <v>3</v>
      </c>
      <c r="S16" s="45">
        <v>0</v>
      </c>
      <c r="T16" s="45">
        <f t="shared" si="2"/>
        <v>3</v>
      </c>
      <c r="U16" s="52"/>
      <c r="V16" s="44"/>
      <c r="W16" s="45"/>
      <c r="X16" s="45" t="s">
        <v>223</v>
      </c>
      <c r="Y16" s="45">
        <v>0</v>
      </c>
      <c r="Z16" s="45">
        <v>0</v>
      </c>
      <c r="AA16" s="45">
        <f t="shared" si="3"/>
        <v>0</v>
      </c>
      <c r="AB16" s="52"/>
      <c r="AD16" s="44"/>
      <c r="AE16" s="45"/>
      <c r="AF16" s="45" t="s">
        <v>223</v>
      </c>
      <c r="AG16" s="45">
        <v>1</v>
      </c>
      <c r="AH16" s="45">
        <v>0</v>
      </c>
      <c r="AI16" s="45">
        <f t="shared" si="4"/>
        <v>1</v>
      </c>
      <c r="AJ16" s="52"/>
    </row>
    <row r="17" spans="1:47" x14ac:dyDescent="0.25">
      <c r="A17" s="44"/>
      <c r="B17" s="45">
        <v>4</v>
      </c>
      <c r="C17" s="45" t="s">
        <v>221</v>
      </c>
      <c r="D17" s="45">
        <v>4</v>
      </c>
      <c r="E17" s="45">
        <v>30</v>
      </c>
      <c r="F17" s="45">
        <f t="shared" si="0"/>
        <v>34</v>
      </c>
      <c r="G17" s="52">
        <f>SUM(F17:F19)</f>
        <v>105</v>
      </c>
      <c r="H17" s="45">
        <v>4</v>
      </c>
      <c r="I17" s="45" t="s">
        <v>221</v>
      </c>
      <c r="J17" s="45">
        <v>8</v>
      </c>
      <c r="K17" s="45">
        <v>4</v>
      </c>
      <c r="L17" s="45">
        <v>30</v>
      </c>
      <c r="M17" s="45">
        <f t="shared" si="1"/>
        <v>42</v>
      </c>
      <c r="N17" s="52">
        <f>SUM(M17:M19)</f>
        <v>136</v>
      </c>
      <c r="O17" s="45">
        <v>4</v>
      </c>
      <c r="P17" s="45" t="s">
        <v>221</v>
      </c>
      <c r="Q17" s="45">
        <v>8</v>
      </c>
      <c r="R17" s="45">
        <v>4</v>
      </c>
      <c r="S17" s="45">
        <v>30</v>
      </c>
      <c r="T17" s="45">
        <f t="shared" si="2"/>
        <v>42</v>
      </c>
      <c r="U17" s="52">
        <f>SUM(T17:T19)</f>
        <v>136</v>
      </c>
      <c r="V17" s="44"/>
      <c r="W17" s="45">
        <v>4</v>
      </c>
      <c r="X17" s="45" t="s">
        <v>221</v>
      </c>
      <c r="Y17" s="45">
        <v>0</v>
      </c>
      <c r="Z17" s="45">
        <v>12</v>
      </c>
      <c r="AA17" s="45">
        <f t="shared" si="3"/>
        <v>12</v>
      </c>
      <c r="AB17" s="52">
        <f>SUM(AA17:AA19)</f>
        <v>15</v>
      </c>
      <c r="AD17" s="44"/>
      <c r="AE17" s="45">
        <v>4</v>
      </c>
      <c r="AF17" s="45" t="s">
        <v>221</v>
      </c>
      <c r="AG17" s="45">
        <v>9</v>
      </c>
      <c r="AH17" s="45">
        <v>87</v>
      </c>
      <c r="AI17" s="45">
        <f t="shared" si="4"/>
        <v>96</v>
      </c>
      <c r="AJ17" s="52">
        <f>SUM(AI17:AI19)</f>
        <v>122</v>
      </c>
    </row>
    <row r="18" spans="1:47" x14ac:dyDescent="0.25">
      <c r="A18" s="44"/>
      <c r="B18" s="45"/>
      <c r="C18" s="45" t="s">
        <v>222</v>
      </c>
      <c r="D18" s="45">
        <v>69</v>
      </c>
      <c r="E18" s="45">
        <v>0</v>
      </c>
      <c r="F18" s="45">
        <f t="shared" si="0"/>
        <v>69</v>
      </c>
      <c r="G18" s="52"/>
      <c r="H18" s="45"/>
      <c r="I18" s="45" t="s">
        <v>222</v>
      </c>
      <c r="J18" s="45">
        <v>23</v>
      </c>
      <c r="K18" s="45">
        <v>69</v>
      </c>
      <c r="L18" s="45">
        <v>0</v>
      </c>
      <c r="M18" s="45">
        <f t="shared" si="1"/>
        <v>92</v>
      </c>
      <c r="N18" s="52"/>
      <c r="O18" s="45"/>
      <c r="P18" s="45" t="s">
        <v>222</v>
      </c>
      <c r="Q18" s="45">
        <v>23</v>
      </c>
      <c r="R18" s="45">
        <v>69</v>
      </c>
      <c r="S18" s="45">
        <v>0</v>
      </c>
      <c r="T18" s="45">
        <f t="shared" si="2"/>
        <v>92</v>
      </c>
      <c r="U18" s="52"/>
      <c r="V18" s="44"/>
      <c r="W18" s="45"/>
      <c r="X18" s="45" t="s">
        <v>222</v>
      </c>
      <c r="Y18" s="45">
        <v>3</v>
      </c>
      <c r="Z18" s="45">
        <v>0</v>
      </c>
      <c r="AA18" s="45">
        <f t="shared" si="3"/>
        <v>3</v>
      </c>
      <c r="AB18" s="52"/>
      <c r="AD18" s="44"/>
      <c r="AE18" s="45"/>
      <c r="AF18" s="45" t="s">
        <v>222</v>
      </c>
      <c r="AG18" s="45">
        <v>25</v>
      </c>
      <c r="AH18" s="45">
        <v>0</v>
      </c>
      <c r="AI18" s="45">
        <f t="shared" si="4"/>
        <v>25</v>
      </c>
      <c r="AJ18" s="52"/>
      <c r="AP18" t="s">
        <v>251</v>
      </c>
    </row>
    <row r="19" spans="1:47" x14ac:dyDescent="0.25">
      <c r="A19" s="44"/>
      <c r="B19" s="45"/>
      <c r="C19" s="45" t="s">
        <v>223</v>
      </c>
      <c r="D19" s="45">
        <v>2</v>
      </c>
      <c r="E19" s="45">
        <v>0</v>
      </c>
      <c r="F19" s="45">
        <f t="shared" si="0"/>
        <v>2</v>
      </c>
      <c r="G19" s="52"/>
      <c r="H19" s="45"/>
      <c r="I19" s="45" t="s">
        <v>223</v>
      </c>
      <c r="J19" s="45">
        <v>0</v>
      </c>
      <c r="K19" s="45">
        <v>2</v>
      </c>
      <c r="L19" s="45">
        <v>0</v>
      </c>
      <c r="M19" s="45">
        <f t="shared" si="1"/>
        <v>2</v>
      </c>
      <c r="N19" s="52"/>
      <c r="O19" s="45"/>
      <c r="P19" s="45" t="s">
        <v>223</v>
      </c>
      <c r="Q19" s="45">
        <v>0</v>
      </c>
      <c r="R19" s="45">
        <v>2</v>
      </c>
      <c r="S19" s="45">
        <v>0</v>
      </c>
      <c r="T19" s="45">
        <f t="shared" si="2"/>
        <v>2</v>
      </c>
      <c r="U19" s="52"/>
      <c r="V19" s="44"/>
      <c r="W19" s="45"/>
      <c r="X19" s="45" t="s">
        <v>223</v>
      </c>
      <c r="Y19" s="45">
        <v>0</v>
      </c>
      <c r="Z19" s="45">
        <v>0</v>
      </c>
      <c r="AA19" s="45">
        <f t="shared" si="3"/>
        <v>0</v>
      </c>
      <c r="AB19" s="52"/>
      <c r="AD19" s="44"/>
      <c r="AE19" s="45"/>
      <c r="AF19" s="45" t="s">
        <v>223</v>
      </c>
      <c r="AG19" s="45">
        <v>1</v>
      </c>
      <c r="AH19" s="45">
        <v>0</v>
      </c>
      <c r="AI19" s="45">
        <f t="shared" si="4"/>
        <v>1</v>
      </c>
      <c r="AJ19" s="52"/>
    </row>
    <row r="20" spans="1:47" x14ac:dyDescent="0.25">
      <c r="A20" s="44"/>
      <c r="B20" s="45">
        <v>5</v>
      </c>
      <c r="C20" s="45" t="s">
        <v>221</v>
      </c>
      <c r="D20" s="45">
        <v>3</v>
      </c>
      <c r="E20" s="45">
        <v>29</v>
      </c>
      <c r="F20" s="45">
        <f t="shared" si="0"/>
        <v>32</v>
      </c>
      <c r="G20" s="52">
        <f>SUM(F20:F22)</f>
        <v>98</v>
      </c>
      <c r="H20" s="45">
        <v>5</v>
      </c>
      <c r="I20" s="45" t="s">
        <v>221</v>
      </c>
      <c r="J20" s="45">
        <v>7</v>
      </c>
      <c r="K20" s="45">
        <v>3</v>
      </c>
      <c r="L20" s="45">
        <v>29</v>
      </c>
      <c r="M20" s="45">
        <f t="shared" si="1"/>
        <v>39</v>
      </c>
      <c r="N20" s="52">
        <f>SUM(M20:M22)</f>
        <v>126</v>
      </c>
      <c r="O20" s="45">
        <v>5</v>
      </c>
      <c r="P20" s="45" t="s">
        <v>221</v>
      </c>
      <c r="Q20" s="45">
        <v>7</v>
      </c>
      <c r="R20" s="45">
        <v>3</v>
      </c>
      <c r="S20" s="45">
        <v>29</v>
      </c>
      <c r="T20" s="45">
        <f t="shared" si="2"/>
        <v>39</v>
      </c>
      <c r="U20" s="52">
        <f>SUM(T20:T22)</f>
        <v>126</v>
      </c>
      <c r="V20" s="44"/>
      <c r="W20" s="45">
        <v>5</v>
      </c>
      <c r="X20" s="45" t="s">
        <v>221</v>
      </c>
      <c r="Y20" s="45">
        <v>0</v>
      </c>
      <c r="Z20" s="45">
        <v>11</v>
      </c>
      <c r="AA20" s="45">
        <f t="shared" si="3"/>
        <v>11</v>
      </c>
      <c r="AB20" s="52">
        <f>SUM(AA20:AA22)</f>
        <v>11</v>
      </c>
      <c r="AD20" s="44"/>
      <c r="AE20" s="45">
        <v>5</v>
      </c>
      <c r="AF20" s="45" t="s">
        <v>221</v>
      </c>
      <c r="AG20" s="45">
        <v>8</v>
      </c>
      <c r="AH20" s="45">
        <v>84</v>
      </c>
      <c r="AI20" s="45">
        <f t="shared" si="4"/>
        <v>92</v>
      </c>
      <c r="AJ20" s="52">
        <f>SUM(AI20:AI22)</f>
        <v>117</v>
      </c>
    </row>
    <row r="21" spans="1:47" x14ac:dyDescent="0.25">
      <c r="A21" s="44"/>
      <c r="B21" s="45"/>
      <c r="C21" s="45" t="s">
        <v>222</v>
      </c>
      <c r="D21" s="45">
        <v>1</v>
      </c>
      <c r="E21" s="45">
        <v>0</v>
      </c>
      <c r="F21" s="45">
        <f t="shared" si="0"/>
        <v>1</v>
      </c>
      <c r="G21" s="52"/>
      <c r="H21" s="45"/>
      <c r="I21" s="45" t="s">
        <v>222</v>
      </c>
      <c r="J21" s="45">
        <v>21</v>
      </c>
      <c r="K21" s="45">
        <v>65</v>
      </c>
      <c r="L21" s="45">
        <v>0</v>
      </c>
      <c r="M21" s="45">
        <f t="shared" si="1"/>
        <v>86</v>
      </c>
      <c r="N21" s="52"/>
      <c r="O21" s="45"/>
      <c r="P21" s="45" t="s">
        <v>222</v>
      </c>
      <c r="Q21" s="45">
        <v>21</v>
      </c>
      <c r="R21" s="45">
        <v>65</v>
      </c>
      <c r="S21" s="45">
        <v>0</v>
      </c>
      <c r="T21" s="45">
        <f t="shared" si="2"/>
        <v>86</v>
      </c>
      <c r="U21" s="52"/>
      <c r="V21" s="44"/>
      <c r="W21" s="45"/>
      <c r="X21" s="45" t="s">
        <v>222</v>
      </c>
      <c r="Y21" s="45">
        <v>0</v>
      </c>
      <c r="Z21" s="45">
        <v>0</v>
      </c>
      <c r="AA21" s="45">
        <f t="shared" si="3"/>
        <v>0</v>
      </c>
      <c r="AB21" s="52"/>
      <c r="AD21" s="44"/>
      <c r="AE21" s="45"/>
      <c r="AF21" s="45" t="s">
        <v>222</v>
      </c>
      <c r="AG21" s="45">
        <v>24</v>
      </c>
      <c r="AH21" s="45">
        <v>0</v>
      </c>
      <c r="AI21" s="45">
        <f t="shared" si="4"/>
        <v>24</v>
      </c>
      <c r="AJ21" s="52"/>
      <c r="AL21" s="10" t="s">
        <v>218</v>
      </c>
      <c r="AN21" s="10" t="s">
        <v>264</v>
      </c>
      <c r="AO21" s="10" t="s">
        <v>255</v>
      </c>
      <c r="AP21" s="10" t="s">
        <v>256</v>
      </c>
      <c r="AQ21" s="10" t="s">
        <v>257</v>
      </c>
      <c r="AR21" s="10" t="s">
        <v>258</v>
      </c>
      <c r="AS21" s="10" t="s">
        <v>259</v>
      </c>
      <c r="AT21" s="10" t="s">
        <v>260</v>
      </c>
      <c r="AU21" s="10" t="s">
        <v>261</v>
      </c>
    </row>
    <row r="22" spans="1:47" x14ac:dyDescent="0.25">
      <c r="A22" s="44"/>
      <c r="B22" s="45"/>
      <c r="C22" s="45" t="s">
        <v>223</v>
      </c>
      <c r="D22" s="45">
        <v>65</v>
      </c>
      <c r="E22" s="45">
        <v>0</v>
      </c>
      <c r="F22" s="45">
        <f t="shared" si="0"/>
        <v>65</v>
      </c>
      <c r="G22" s="52"/>
      <c r="H22" s="45"/>
      <c r="I22" s="45" t="s">
        <v>223</v>
      </c>
      <c r="J22" s="45">
        <v>0</v>
      </c>
      <c r="K22" s="45">
        <v>1</v>
      </c>
      <c r="L22" s="45">
        <v>0</v>
      </c>
      <c r="M22" s="45">
        <f t="shared" si="1"/>
        <v>1</v>
      </c>
      <c r="N22" s="52"/>
      <c r="O22" s="45"/>
      <c r="P22" s="45" t="s">
        <v>223</v>
      </c>
      <c r="Q22" s="45">
        <v>0</v>
      </c>
      <c r="R22" s="45">
        <v>1</v>
      </c>
      <c r="S22" s="45">
        <v>0</v>
      </c>
      <c r="T22" s="45">
        <f t="shared" si="2"/>
        <v>1</v>
      </c>
      <c r="U22" s="52"/>
      <c r="V22" s="44"/>
      <c r="W22" s="45"/>
      <c r="X22" s="45" t="s">
        <v>223</v>
      </c>
      <c r="Y22" s="45">
        <v>0</v>
      </c>
      <c r="Z22" s="45">
        <v>0</v>
      </c>
      <c r="AA22" s="45">
        <f t="shared" si="3"/>
        <v>0</v>
      </c>
      <c r="AB22" s="52"/>
      <c r="AD22" s="44"/>
      <c r="AE22" s="45"/>
      <c r="AF22" s="45" t="s">
        <v>223</v>
      </c>
      <c r="AG22" s="45">
        <v>1</v>
      </c>
      <c r="AH22" s="45">
        <v>0</v>
      </c>
      <c r="AI22" s="45">
        <f t="shared" si="4"/>
        <v>1</v>
      </c>
      <c r="AJ22" s="52"/>
      <c r="AL22" s="62" t="s">
        <v>263</v>
      </c>
      <c r="AM22" s="62"/>
    </row>
    <row r="23" spans="1:47" x14ac:dyDescent="0.25">
      <c r="A23" s="44"/>
      <c r="B23" s="45">
        <v>6</v>
      </c>
      <c r="C23" s="45" t="s">
        <v>221</v>
      </c>
      <c r="D23" s="45">
        <v>3</v>
      </c>
      <c r="E23" s="45">
        <v>28</v>
      </c>
      <c r="F23" s="45">
        <f t="shared" si="0"/>
        <v>31</v>
      </c>
      <c r="G23" s="52">
        <f>SUM(F23:F25)</f>
        <v>92</v>
      </c>
      <c r="H23" s="45">
        <v>6</v>
      </c>
      <c r="I23" s="45" t="s">
        <v>221</v>
      </c>
      <c r="J23" s="45">
        <v>6</v>
      </c>
      <c r="K23" s="45">
        <v>3</v>
      </c>
      <c r="L23" s="45">
        <v>28</v>
      </c>
      <c r="M23" s="45">
        <f t="shared" si="1"/>
        <v>37</v>
      </c>
      <c r="N23" s="52">
        <f>SUM(M23:M25)</f>
        <v>117</v>
      </c>
      <c r="O23" s="45">
        <v>6</v>
      </c>
      <c r="P23" s="45" t="s">
        <v>221</v>
      </c>
      <c r="Q23" s="45">
        <v>6</v>
      </c>
      <c r="R23" s="45">
        <v>3</v>
      </c>
      <c r="S23" s="45">
        <v>28</v>
      </c>
      <c r="T23" s="45">
        <f t="shared" si="2"/>
        <v>37</v>
      </c>
      <c r="U23" s="52">
        <f>SUM(T23:T25)</f>
        <v>117</v>
      </c>
      <c r="V23" s="44"/>
      <c r="W23" s="45">
        <v>6</v>
      </c>
      <c r="X23" s="45" t="s">
        <v>221</v>
      </c>
      <c r="Y23" s="45">
        <v>0</v>
      </c>
      <c r="Z23" s="45">
        <v>10</v>
      </c>
      <c r="AA23" s="45">
        <f t="shared" si="3"/>
        <v>10</v>
      </c>
      <c r="AB23" s="52">
        <f>SUM(AA23:AA25)</f>
        <v>10</v>
      </c>
      <c r="AD23" s="44"/>
      <c r="AE23" s="45">
        <v>6</v>
      </c>
      <c r="AF23" s="45" t="s">
        <v>221</v>
      </c>
      <c r="AG23" s="45">
        <v>7</v>
      </c>
      <c r="AH23" s="45">
        <v>81</v>
      </c>
      <c r="AI23" s="45">
        <f t="shared" si="4"/>
        <v>88</v>
      </c>
      <c r="AJ23" s="52">
        <f>SUM(AI23:AI25)</f>
        <v>112</v>
      </c>
      <c r="AN23" s="10" t="s">
        <v>240</v>
      </c>
      <c r="AO23" s="14">
        <f>AB8</f>
        <v>49</v>
      </c>
      <c r="AP23" s="14">
        <f>AB11</f>
        <v>30</v>
      </c>
      <c r="AQ23" s="14">
        <f>AB14</f>
        <v>22</v>
      </c>
      <c r="AR23" s="14">
        <f>AB17</f>
        <v>15</v>
      </c>
      <c r="AS23" s="14">
        <f>AB20</f>
        <v>11</v>
      </c>
      <c r="AT23" s="14">
        <f>AB23</f>
        <v>10</v>
      </c>
      <c r="AU23" s="14">
        <f>AB26</f>
        <v>9</v>
      </c>
    </row>
    <row r="24" spans="1:47" x14ac:dyDescent="0.25">
      <c r="A24" s="44"/>
      <c r="B24" s="45"/>
      <c r="C24" s="45" t="s">
        <v>222</v>
      </c>
      <c r="D24" s="45">
        <v>1</v>
      </c>
      <c r="E24" s="45">
        <v>0</v>
      </c>
      <c r="F24" s="45">
        <f t="shared" si="0"/>
        <v>1</v>
      </c>
      <c r="G24" s="52"/>
      <c r="H24" s="45"/>
      <c r="I24" s="45" t="s">
        <v>222</v>
      </c>
      <c r="J24" s="45">
        <v>19</v>
      </c>
      <c r="K24" s="45">
        <v>60</v>
      </c>
      <c r="L24" s="45">
        <v>0</v>
      </c>
      <c r="M24" s="45">
        <f t="shared" si="1"/>
        <v>79</v>
      </c>
      <c r="N24" s="52"/>
      <c r="O24" s="45"/>
      <c r="P24" s="45" t="s">
        <v>222</v>
      </c>
      <c r="Q24" s="45">
        <v>19</v>
      </c>
      <c r="R24" s="45">
        <v>60</v>
      </c>
      <c r="S24" s="45">
        <v>0</v>
      </c>
      <c r="T24" s="45">
        <f t="shared" si="2"/>
        <v>79</v>
      </c>
      <c r="U24" s="52"/>
      <c r="V24" s="44"/>
      <c r="W24" s="45"/>
      <c r="X24" s="45" t="s">
        <v>222</v>
      </c>
      <c r="Y24" s="45">
        <v>0</v>
      </c>
      <c r="Z24" s="45">
        <v>0</v>
      </c>
      <c r="AA24" s="45">
        <f t="shared" si="3"/>
        <v>0</v>
      </c>
      <c r="AB24" s="52"/>
      <c r="AD24" s="44"/>
      <c r="AE24" s="45"/>
      <c r="AF24" s="45" t="s">
        <v>222</v>
      </c>
      <c r="AG24" s="45">
        <v>23</v>
      </c>
      <c r="AH24" s="45">
        <v>0</v>
      </c>
      <c r="AI24" s="45">
        <f t="shared" si="4"/>
        <v>23</v>
      </c>
      <c r="AJ24" s="52"/>
      <c r="AM24" s="63" t="s">
        <v>232</v>
      </c>
      <c r="AN24" s="10" t="s">
        <v>252</v>
      </c>
      <c r="AO24" s="14">
        <f>N8</f>
        <v>173</v>
      </c>
      <c r="AP24" s="14">
        <f>N11</f>
        <v>160</v>
      </c>
      <c r="AQ24" s="14">
        <f>N14</f>
        <v>148</v>
      </c>
      <c r="AR24" s="14">
        <f>N17</f>
        <v>136</v>
      </c>
      <c r="AS24" s="14">
        <f>N20</f>
        <v>126</v>
      </c>
      <c r="AT24" s="14">
        <f>N23</f>
        <v>117</v>
      </c>
      <c r="AU24" s="14">
        <f>N26</f>
        <v>107</v>
      </c>
    </row>
    <row r="25" spans="1:47" x14ac:dyDescent="0.25">
      <c r="A25" s="44"/>
      <c r="B25" s="45"/>
      <c r="C25" s="45" t="s">
        <v>223</v>
      </c>
      <c r="D25" s="45">
        <v>60</v>
      </c>
      <c r="E25" s="45">
        <v>0</v>
      </c>
      <c r="F25" s="45">
        <f t="shared" si="0"/>
        <v>60</v>
      </c>
      <c r="G25" s="52"/>
      <c r="H25" s="45"/>
      <c r="I25" s="45" t="s">
        <v>223</v>
      </c>
      <c r="J25" s="45">
        <v>0</v>
      </c>
      <c r="K25" s="45">
        <v>1</v>
      </c>
      <c r="L25" s="45">
        <v>0</v>
      </c>
      <c r="M25" s="45">
        <f t="shared" si="1"/>
        <v>1</v>
      </c>
      <c r="N25" s="52"/>
      <c r="O25" s="45"/>
      <c r="P25" s="45" t="s">
        <v>223</v>
      </c>
      <c r="Q25" s="45">
        <v>0</v>
      </c>
      <c r="R25" s="45">
        <v>1</v>
      </c>
      <c r="S25" s="45">
        <v>0</v>
      </c>
      <c r="T25" s="45">
        <f t="shared" si="2"/>
        <v>1</v>
      </c>
      <c r="U25" s="52"/>
      <c r="V25" s="44"/>
      <c r="W25" s="45"/>
      <c r="X25" s="45" t="s">
        <v>223</v>
      </c>
      <c r="Y25" s="45">
        <v>0</v>
      </c>
      <c r="Z25" s="45">
        <v>0</v>
      </c>
      <c r="AA25" s="45">
        <f t="shared" si="3"/>
        <v>0</v>
      </c>
      <c r="AB25" s="52"/>
      <c r="AD25" s="44"/>
      <c r="AE25" s="45"/>
      <c r="AF25" s="45" t="s">
        <v>223</v>
      </c>
      <c r="AG25" s="45">
        <v>1</v>
      </c>
      <c r="AH25" s="45">
        <v>0</v>
      </c>
      <c r="AI25" s="45">
        <f t="shared" si="4"/>
        <v>1</v>
      </c>
      <c r="AJ25" s="52"/>
      <c r="AM25" s="64"/>
      <c r="AN25" s="10" t="s">
        <v>253</v>
      </c>
      <c r="AO25" s="14">
        <f>G8</f>
        <v>126</v>
      </c>
      <c r="AP25" s="14">
        <f>G11</f>
        <v>119</v>
      </c>
      <c r="AQ25" s="14">
        <f>G14</f>
        <v>112</v>
      </c>
      <c r="AR25" s="14">
        <f>G17</f>
        <v>105</v>
      </c>
      <c r="AS25" s="14">
        <f>G20</f>
        <v>98</v>
      </c>
      <c r="AT25" s="14">
        <f>G23</f>
        <v>92</v>
      </c>
      <c r="AU25" s="14">
        <f>G26</f>
        <v>86</v>
      </c>
    </row>
    <row r="26" spans="1:47" x14ac:dyDescent="0.25">
      <c r="A26" s="44"/>
      <c r="B26" s="45">
        <v>7</v>
      </c>
      <c r="C26" s="45" t="s">
        <v>221</v>
      </c>
      <c r="D26" s="45">
        <v>3</v>
      </c>
      <c r="E26" s="45">
        <v>27</v>
      </c>
      <c r="F26" s="45">
        <f t="shared" si="0"/>
        <v>30</v>
      </c>
      <c r="G26" s="52">
        <f>SUM(F26:F28)</f>
        <v>86</v>
      </c>
      <c r="H26" s="45">
        <v>7</v>
      </c>
      <c r="I26" s="45" t="s">
        <v>221</v>
      </c>
      <c r="J26" s="45">
        <v>5</v>
      </c>
      <c r="K26" s="45">
        <v>3</v>
      </c>
      <c r="L26" s="45">
        <v>27</v>
      </c>
      <c r="M26" s="45">
        <f t="shared" si="1"/>
        <v>35</v>
      </c>
      <c r="N26" s="52">
        <f>SUM(M26:M28)</f>
        <v>107</v>
      </c>
      <c r="O26" s="45">
        <v>7</v>
      </c>
      <c r="P26" s="45" t="s">
        <v>221</v>
      </c>
      <c r="Q26" s="45">
        <v>5</v>
      </c>
      <c r="R26" s="45">
        <v>3</v>
      </c>
      <c r="S26" s="45">
        <v>27</v>
      </c>
      <c r="T26" s="45">
        <f t="shared" si="2"/>
        <v>35</v>
      </c>
      <c r="U26" s="52">
        <f>SUM(T26:T28)</f>
        <v>107</v>
      </c>
      <c r="V26" s="44"/>
      <c r="W26" s="45">
        <v>7</v>
      </c>
      <c r="X26" s="45" t="s">
        <v>221</v>
      </c>
      <c r="Y26" s="45">
        <v>0</v>
      </c>
      <c r="Z26" s="45">
        <v>9</v>
      </c>
      <c r="AA26" s="45">
        <f t="shared" si="3"/>
        <v>9</v>
      </c>
      <c r="AB26" s="52">
        <f>SUM(AA26:AA28)</f>
        <v>9</v>
      </c>
      <c r="AD26" s="44"/>
      <c r="AE26" s="45">
        <v>7</v>
      </c>
      <c r="AF26" s="45" t="s">
        <v>221</v>
      </c>
      <c r="AG26" s="45">
        <v>6</v>
      </c>
      <c r="AH26" s="45">
        <v>78</v>
      </c>
      <c r="AI26" s="45">
        <f t="shared" si="4"/>
        <v>84</v>
      </c>
      <c r="AJ26" s="52">
        <f>SUM(AI26:AI28)</f>
        <v>106</v>
      </c>
      <c r="AM26" s="65"/>
      <c r="AN26" s="10" t="s">
        <v>254</v>
      </c>
      <c r="AO26" s="14">
        <f>U8</f>
        <v>173</v>
      </c>
      <c r="AP26" s="14">
        <f>U11</f>
        <v>160</v>
      </c>
      <c r="AQ26" s="14">
        <f>U14</f>
        <v>148</v>
      </c>
      <c r="AR26" s="14">
        <f>U17</f>
        <v>136</v>
      </c>
      <c r="AS26" s="14">
        <f>U20</f>
        <v>126</v>
      </c>
      <c r="AT26" s="14">
        <f>U23</f>
        <v>117</v>
      </c>
      <c r="AU26" s="14">
        <f>U26</f>
        <v>107</v>
      </c>
    </row>
    <row r="27" spans="1:47" x14ac:dyDescent="0.25">
      <c r="A27" s="44"/>
      <c r="B27" s="45"/>
      <c r="C27" s="45" t="s">
        <v>222</v>
      </c>
      <c r="D27" s="45">
        <v>55</v>
      </c>
      <c r="E27" s="45">
        <v>0</v>
      </c>
      <c r="F27" s="45">
        <f t="shared" si="0"/>
        <v>55</v>
      </c>
      <c r="G27" s="52"/>
      <c r="H27" s="45"/>
      <c r="I27" s="45" t="s">
        <v>222</v>
      </c>
      <c r="J27" s="45">
        <v>16</v>
      </c>
      <c r="K27" s="45">
        <v>55</v>
      </c>
      <c r="L27" s="45">
        <v>0</v>
      </c>
      <c r="M27" s="45">
        <f t="shared" si="1"/>
        <v>71</v>
      </c>
      <c r="N27" s="52"/>
      <c r="O27" s="45"/>
      <c r="P27" s="45" t="s">
        <v>222</v>
      </c>
      <c r="Q27" s="45">
        <v>16</v>
      </c>
      <c r="R27" s="45">
        <v>55</v>
      </c>
      <c r="S27" s="45">
        <v>0</v>
      </c>
      <c r="T27" s="45">
        <f t="shared" si="2"/>
        <v>71</v>
      </c>
      <c r="U27" s="52"/>
      <c r="V27" s="44"/>
      <c r="W27" s="45"/>
      <c r="X27" s="45" t="s">
        <v>222</v>
      </c>
      <c r="Y27" s="45">
        <v>0</v>
      </c>
      <c r="Z27" s="45">
        <v>0</v>
      </c>
      <c r="AA27" s="45">
        <f t="shared" si="3"/>
        <v>0</v>
      </c>
      <c r="AB27" s="52"/>
      <c r="AD27" s="44"/>
      <c r="AE27" s="45"/>
      <c r="AF27" s="45" t="s">
        <v>222</v>
      </c>
      <c r="AG27" s="45">
        <v>21</v>
      </c>
      <c r="AH27" s="45">
        <v>0</v>
      </c>
      <c r="AI27" s="45">
        <f t="shared" si="4"/>
        <v>21</v>
      </c>
      <c r="AJ27" s="52"/>
      <c r="AN27" s="10" t="s">
        <v>62</v>
      </c>
      <c r="AO27" s="14">
        <f>AJ8</f>
        <v>137</v>
      </c>
      <c r="AP27" s="14">
        <f>AJ11</f>
        <v>132</v>
      </c>
      <c r="AQ27" s="14">
        <f>AJ14</f>
        <v>127</v>
      </c>
      <c r="AR27" s="14">
        <f>AJ17</f>
        <v>122</v>
      </c>
      <c r="AS27" s="14">
        <f>AJ20</f>
        <v>117</v>
      </c>
      <c r="AT27" s="14">
        <f>AJ23</f>
        <v>112</v>
      </c>
      <c r="AU27" s="14">
        <f>AJ26</f>
        <v>106</v>
      </c>
    </row>
    <row r="28" spans="1:47" x14ac:dyDescent="0.25">
      <c r="A28" s="44"/>
      <c r="B28" s="45"/>
      <c r="C28" s="45" t="s">
        <v>223</v>
      </c>
      <c r="D28" s="45">
        <v>1</v>
      </c>
      <c r="E28" s="45">
        <v>0</v>
      </c>
      <c r="F28" s="45">
        <f t="shared" si="0"/>
        <v>1</v>
      </c>
      <c r="G28" s="52"/>
      <c r="H28" s="45"/>
      <c r="I28" s="45" t="s">
        <v>223</v>
      </c>
      <c r="J28" s="45">
        <v>0</v>
      </c>
      <c r="K28" s="45">
        <v>1</v>
      </c>
      <c r="L28" s="45">
        <v>0</v>
      </c>
      <c r="M28" s="45">
        <f t="shared" si="1"/>
        <v>1</v>
      </c>
      <c r="N28" s="52"/>
      <c r="O28" s="45"/>
      <c r="P28" s="45" t="s">
        <v>223</v>
      </c>
      <c r="Q28" s="45">
        <v>0</v>
      </c>
      <c r="R28" s="45">
        <v>1</v>
      </c>
      <c r="S28" s="45">
        <v>0</v>
      </c>
      <c r="T28" s="45">
        <f t="shared" si="2"/>
        <v>1</v>
      </c>
      <c r="U28" s="52"/>
      <c r="V28" s="44"/>
      <c r="W28" s="45"/>
      <c r="X28" s="45" t="s">
        <v>223</v>
      </c>
      <c r="Y28" s="45">
        <v>0</v>
      </c>
      <c r="Z28" s="45">
        <v>0</v>
      </c>
      <c r="AA28" s="45">
        <f t="shared" si="3"/>
        <v>0</v>
      </c>
      <c r="AB28" s="46"/>
      <c r="AD28" s="44"/>
      <c r="AE28" s="45"/>
      <c r="AF28" s="45" t="s">
        <v>223</v>
      </c>
      <c r="AG28" s="45">
        <v>1</v>
      </c>
      <c r="AH28" s="45">
        <v>0</v>
      </c>
      <c r="AI28" s="45">
        <f t="shared" si="4"/>
        <v>1</v>
      </c>
      <c r="AL28" s="66" t="s">
        <v>262</v>
      </c>
      <c r="AM28" s="66"/>
    </row>
    <row r="29" spans="1:47" x14ac:dyDescent="0.25">
      <c r="A29" s="44"/>
      <c r="B29" s="45"/>
      <c r="C29" s="45"/>
      <c r="D29" s="45"/>
      <c r="E29" s="45"/>
      <c r="F29" s="45"/>
      <c r="G29" s="52"/>
      <c r="H29" s="45"/>
      <c r="I29" s="45"/>
      <c r="J29" s="45"/>
      <c r="K29" s="45"/>
      <c r="L29" s="45"/>
      <c r="M29" s="45"/>
      <c r="N29" s="52"/>
      <c r="O29" s="45"/>
      <c r="P29" s="45"/>
      <c r="Q29" s="45"/>
      <c r="R29" s="45"/>
      <c r="S29" s="45"/>
      <c r="T29" s="45"/>
      <c r="V29" s="44"/>
      <c r="W29" s="45"/>
      <c r="X29" s="45"/>
      <c r="Y29" s="45"/>
      <c r="Z29" s="45"/>
      <c r="AA29" s="45"/>
      <c r="AB29" s="46"/>
      <c r="AD29" s="44"/>
      <c r="AE29" s="45"/>
      <c r="AF29" s="45"/>
      <c r="AG29" s="45"/>
      <c r="AH29" s="45"/>
      <c r="AN29" s="10" t="s">
        <v>240</v>
      </c>
      <c r="AO29" s="14">
        <f>AB36</f>
        <v>49</v>
      </c>
      <c r="AP29" s="14">
        <f>AB39</f>
        <v>30</v>
      </c>
      <c r="AQ29" s="14">
        <f>AB42</f>
        <v>22</v>
      </c>
      <c r="AR29" s="14">
        <f>AB45</f>
        <v>15</v>
      </c>
      <c r="AS29" s="14">
        <f>AB48</f>
        <v>11</v>
      </c>
      <c r="AT29" s="14">
        <f>AB51</f>
        <v>10</v>
      </c>
      <c r="AU29" s="14">
        <f>AB54</f>
        <v>9</v>
      </c>
    </row>
    <row r="30" spans="1:47" x14ac:dyDescent="0.25">
      <c r="A30" s="51" t="s">
        <v>233</v>
      </c>
      <c r="B30" s="45"/>
      <c r="C30" s="45"/>
      <c r="D30" s="45"/>
      <c r="E30" s="45"/>
      <c r="F30" s="45"/>
      <c r="G30" s="52"/>
      <c r="H30" s="45"/>
      <c r="I30" s="45"/>
      <c r="J30" s="45"/>
      <c r="K30" s="45"/>
      <c r="L30" s="45"/>
      <c r="M30" s="45"/>
      <c r="N30" s="52"/>
      <c r="O30" s="45"/>
      <c r="P30" s="45"/>
      <c r="Q30" s="45"/>
      <c r="R30" s="45"/>
      <c r="S30" s="45"/>
      <c r="T30" s="45"/>
      <c r="V30" s="51" t="s">
        <v>233</v>
      </c>
      <c r="W30" s="45"/>
      <c r="X30" s="45"/>
      <c r="Y30" s="45"/>
      <c r="Z30" s="45"/>
      <c r="AA30" s="45"/>
      <c r="AB30" s="46"/>
      <c r="AD30" s="51" t="s">
        <v>233</v>
      </c>
      <c r="AE30" s="45"/>
      <c r="AF30" s="45"/>
      <c r="AG30" s="45"/>
      <c r="AH30" s="45"/>
      <c r="AM30" s="63" t="s">
        <v>232</v>
      </c>
      <c r="AN30" s="10" t="s">
        <v>252</v>
      </c>
      <c r="AO30" s="14">
        <f>N36</f>
        <v>174</v>
      </c>
      <c r="AP30" s="14">
        <f>N39</f>
        <v>160</v>
      </c>
      <c r="AQ30" s="14">
        <f>N42</f>
        <v>148</v>
      </c>
      <c r="AR30" s="14">
        <f>N45</f>
        <v>136</v>
      </c>
      <c r="AS30" s="14">
        <f>N48</f>
        <v>126</v>
      </c>
      <c r="AT30" s="14">
        <f>N51</f>
        <v>117</v>
      </c>
      <c r="AU30" s="14">
        <f>N54</f>
        <v>107</v>
      </c>
    </row>
    <row r="31" spans="1:47" x14ac:dyDescent="0.25">
      <c r="A31" s="44"/>
      <c r="B31" s="45"/>
      <c r="C31" s="45"/>
      <c r="D31" s="45"/>
      <c r="E31" s="45"/>
      <c r="F31" s="45"/>
      <c r="G31" s="52"/>
      <c r="H31" s="45"/>
      <c r="I31" s="45"/>
      <c r="J31" s="45"/>
      <c r="K31" s="45"/>
      <c r="L31" s="45"/>
      <c r="M31" s="45"/>
      <c r="N31" s="52"/>
      <c r="O31" s="45"/>
      <c r="P31" s="45"/>
      <c r="Q31" s="45"/>
      <c r="R31" s="45"/>
      <c r="S31" s="45"/>
      <c r="T31" s="45"/>
      <c r="V31" s="44"/>
      <c r="W31" s="45"/>
      <c r="X31" s="45"/>
      <c r="Y31" s="45"/>
      <c r="Z31" s="45"/>
      <c r="AA31" s="45"/>
      <c r="AB31" s="46"/>
      <c r="AD31" s="44"/>
      <c r="AE31" s="45"/>
      <c r="AF31" s="45"/>
      <c r="AG31" s="45"/>
      <c r="AH31" s="45"/>
      <c r="AM31" s="64"/>
      <c r="AN31" s="10" t="s">
        <v>253</v>
      </c>
      <c r="AO31" s="14">
        <f>G36</f>
        <v>127</v>
      </c>
      <c r="AP31" s="14">
        <f>G39</f>
        <v>119</v>
      </c>
      <c r="AQ31" s="14">
        <f>G42</f>
        <v>112</v>
      </c>
      <c r="AR31" s="14">
        <f>G45</f>
        <v>105</v>
      </c>
      <c r="AS31" s="14">
        <f>G48</f>
        <v>98</v>
      </c>
      <c r="AT31" s="14">
        <f>G51</f>
        <v>92</v>
      </c>
      <c r="AU31" s="14">
        <f>G54</f>
        <v>86</v>
      </c>
    </row>
    <row r="32" spans="1:47" x14ac:dyDescent="0.25">
      <c r="A32" s="44"/>
      <c r="B32" s="45"/>
      <c r="C32" s="45"/>
      <c r="D32" s="45"/>
      <c r="E32" s="45"/>
      <c r="F32" s="45"/>
      <c r="G32" s="52"/>
      <c r="H32" s="45"/>
      <c r="I32" s="45"/>
      <c r="J32" s="45"/>
      <c r="K32" s="45"/>
      <c r="L32" s="45"/>
      <c r="M32" s="45"/>
      <c r="N32" s="52"/>
      <c r="O32" s="45"/>
      <c r="P32" s="45"/>
      <c r="Q32" s="45"/>
      <c r="R32" s="45"/>
      <c r="S32" s="45"/>
      <c r="T32" s="45"/>
      <c r="V32" s="44"/>
      <c r="W32" s="45"/>
      <c r="X32" s="45"/>
      <c r="Y32" s="45"/>
      <c r="Z32" s="45"/>
      <c r="AA32" s="45"/>
      <c r="AB32" s="46"/>
      <c r="AD32" s="44"/>
      <c r="AE32" s="45"/>
      <c r="AF32" s="45"/>
      <c r="AG32" s="45"/>
      <c r="AH32" s="45"/>
      <c r="AM32" s="65"/>
      <c r="AN32" s="10" t="s">
        <v>254</v>
      </c>
      <c r="AO32" s="14">
        <f>U36</f>
        <v>174</v>
      </c>
      <c r="AP32" s="14">
        <f>U39</f>
        <v>160</v>
      </c>
      <c r="AQ32" s="14">
        <f>U42</f>
        <v>148</v>
      </c>
      <c r="AR32" s="14">
        <f>U45</f>
        <v>136</v>
      </c>
      <c r="AS32" s="14">
        <f>U48</f>
        <v>126</v>
      </c>
      <c r="AT32" s="14">
        <f>U51</f>
        <v>117</v>
      </c>
      <c r="AU32" s="14">
        <f>U54</f>
        <v>107</v>
      </c>
    </row>
    <row r="33" spans="1:61" x14ac:dyDescent="0.25">
      <c r="A33" s="44"/>
      <c r="B33" s="45"/>
      <c r="C33" s="45" t="s">
        <v>226</v>
      </c>
      <c r="D33" s="45" t="s">
        <v>227</v>
      </c>
      <c r="E33" s="45" t="s">
        <v>217</v>
      </c>
      <c r="F33" s="45"/>
      <c r="G33" s="52"/>
      <c r="H33" s="45"/>
      <c r="I33" s="45" t="s">
        <v>226</v>
      </c>
      <c r="J33" s="45" t="s">
        <v>228</v>
      </c>
      <c r="K33" s="45" t="s">
        <v>217</v>
      </c>
      <c r="L33" s="45"/>
      <c r="M33" s="45"/>
      <c r="N33" s="52"/>
      <c r="O33" s="45"/>
      <c r="P33" s="45" t="s">
        <v>226</v>
      </c>
      <c r="Q33" s="45" t="s">
        <v>228</v>
      </c>
      <c r="R33" s="45" t="s">
        <v>217</v>
      </c>
      <c r="S33" s="45"/>
      <c r="T33" s="45"/>
      <c r="V33" s="44"/>
      <c r="W33" s="45"/>
      <c r="X33" s="45" t="s">
        <v>240</v>
      </c>
      <c r="Y33" s="45" t="s">
        <v>238</v>
      </c>
      <c r="Z33" s="45" t="s">
        <v>217</v>
      </c>
      <c r="AA33" s="45"/>
      <c r="AB33" s="46"/>
      <c r="AD33" s="44"/>
      <c r="AE33" s="45"/>
      <c r="AF33" s="45" t="s">
        <v>62</v>
      </c>
      <c r="AG33" s="45" t="s">
        <v>238</v>
      </c>
      <c r="AH33" s="45" t="s">
        <v>217</v>
      </c>
      <c r="AN33" s="10" t="s">
        <v>62</v>
      </c>
      <c r="AO33" s="14">
        <f>AJ36</f>
        <v>137</v>
      </c>
      <c r="AP33" s="14">
        <f>AJ39</f>
        <v>132</v>
      </c>
      <c r="AQ33" s="14">
        <f>AJ42</f>
        <v>127</v>
      </c>
      <c r="AR33" s="14">
        <f>AJ45</f>
        <v>122</v>
      </c>
      <c r="AS33" s="14">
        <f>AJ48</f>
        <v>117</v>
      </c>
      <c r="AT33" s="14">
        <f>AJ51</f>
        <v>112</v>
      </c>
      <c r="AU33" s="14">
        <f>AJ54</f>
        <v>106</v>
      </c>
    </row>
    <row r="34" spans="1:61" x14ac:dyDescent="0.25">
      <c r="A34" s="44"/>
      <c r="B34" s="45"/>
      <c r="C34" s="45"/>
      <c r="D34" s="45"/>
      <c r="E34" s="45"/>
      <c r="F34" s="45"/>
      <c r="G34" s="52"/>
      <c r="H34" s="45"/>
      <c r="I34" s="45"/>
      <c r="J34" s="45"/>
      <c r="K34" s="45"/>
      <c r="L34" s="45"/>
      <c r="M34" s="45"/>
      <c r="N34" s="52"/>
      <c r="O34" s="45"/>
      <c r="P34" s="45"/>
      <c r="Q34" s="45"/>
      <c r="R34" s="45"/>
      <c r="S34" s="45"/>
      <c r="T34" s="45"/>
      <c r="V34" s="44"/>
      <c r="W34" s="45"/>
      <c r="X34" s="45"/>
      <c r="Y34" s="45"/>
      <c r="Z34" s="45"/>
      <c r="AA34" s="45"/>
      <c r="AB34" s="46"/>
      <c r="AD34" s="44"/>
      <c r="AE34" s="45"/>
      <c r="AF34" s="45"/>
      <c r="AG34" s="45"/>
      <c r="AH34" s="45"/>
      <c r="AL34" s="62" t="s">
        <v>67</v>
      </c>
      <c r="AM34" s="62"/>
    </row>
    <row r="35" spans="1:61" x14ac:dyDescent="0.25">
      <c r="A35" s="44"/>
      <c r="B35" s="45" t="s">
        <v>224</v>
      </c>
      <c r="C35" s="45"/>
      <c r="D35" s="45" t="s">
        <v>220</v>
      </c>
      <c r="E35" s="45" t="s">
        <v>225</v>
      </c>
      <c r="F35" s="54" t="s">
        <v>265</v>
      </c>
      <c r="G35" s="52" t="s">
        <v>266</v>
      </c>
      <c r="H35" s="45" t="s">
        <v>224</v>
      </c>
      <c r="I35" s="45"/>
      <c r="J35" s="45" t="s">
        <v>229</v>
      </c>
      <c r="K35" s="45" t="s">
        <v>220</v>
      </c>
      <c r="L35" s="45" t="s">
        <v>225</v>
      </c>
      <c r="M35" s="54" t="s">
        <v>265</v>
      </c>
      <c r="N35" s="52" t="s">
        <v>266</v>
      </c>
      <c r="O35" s="45" t="s">
        <v>224</v>
      </c>
      <c r="P35" s="45"/>
      <c r="Q35" s="45" t="s">
        <v>229</v>
      </c>
      <c r="R35" s="45" t="s">
        <v>220</v>
      </c>
      <c r="S35" s="45" t="s">
        <v>225</v>
      </c>
      <c r="T35" s="54" t="s">
        <v>265</v>
      </c>
      <c r="U35" s="52" t="s">
        <v>266</v>
      </c>
      <c r="V35" s="44"/>
      <c r="W35" s="45" t="s">
        <v>224</v>
      </c>
      <c r="X35" s="45"/>
      <c r="Y35" s="45" t="s">
        <v>220</v>
      </c>
      <c r="Z35" s="45" t="s">
        <v>237</v>
      </c>
      <c r="AA35" s="54" t="s">
        <v>265</v>
      </c>
      <c r="AB35" s="52" t="s">
        <v>266</v>
      </c>
      <c r="AD35" s="44"/>
      <c r="AE35" s="45" t="s">
        <v>224</v>
      </c>
      <c r="AF35" s="45"/>
      <c r="AG35" s="45" t="s">
        <v>220</v>
      </c>
      <c r="AH35" s="45" t="s">
        <v>225</v>
      </c>
      <c r="AI35" s="54" t="s">
        <v>265</v>
      </c>
      <c r="AJ35" s="52" t="s">
        <v>266</v>
      </c>
      <c r="AN35" s="10" t="s">
        <v>240</v>
      </c>
      <c r="AO35" s="14">
        <v>2</v>
      </c>
      <c r="AP35" s="14">
        <v>1</v>
      </c>
      <c r="AQ35" s="14">
        <v>1</v>
      </c>
      <c r="AR35" s="14">
        <v>0</v>
      </c>
      <c r="AS35" s="14">
        <v>0</v>
      </c>
      <c r="AT35" s="14">
        <v>0</v>
      </c>
      <c r="AU35" s="14">
        <v>0</v>
      </c>
    </row>
    <row r="36" spans="1:61" x14ac:dyDescent="0.25">
      <c r="A36" s="44"/>
      <c r="B36" s="45">
        <v>1</v>
      </c>
      <c r="C36" s="45" t="s">
        <v>221</v>
      </c>
      <c r="D36" s="45">
        <v>76</v>
      </c>
      <c r="E36" s="45">
        <v>26</v>
      </c>
      <c r="F36" s="45">
        <f>SUM(D36:E36)</f>
        <v>102</v>
      </c>
      <c r="G36" s="52">
        <f>SUM(F36:F38)</f>
        <v>127</v>
      </c>
      <c r="H36" s="45">
        <v>1</v>
      </c>
      <c r="I36" s="45" t="s">
        <v>221</v>
      </c>
      <c r="J36" s="45">
        <v>44</v>
      </c>
      <c r="K36" s="45">
        <v>76</v>
      </c>
      <c r="L36" s="45">
        <v>26</v>
      </c>
      <c r="M36" s="45">
        <f>SUM(J36:L36)</f>
        <v>146</v>
      </c>
      <c r="N36" s="52">
        <f>SUM(M36:M38)</f>
        <v>174</v>
      </c>
      <c r="O36" s="45">
        <v>1</v>
      </c>
      <c r="P36" s="45" t="s">
        <v>221</v>
      </c>
      <c r="Q36" s="45">
        <v>44</v>
      </c>
      <c r="R36" s="45">
        <v>76</v>
      </c>
      <c r="S36" s="45">
        <v>26</v>
      </c>
      <c r="T36" s="45">
        <f>SUM(Q36:S36)</f>
        <v>146</v>
      </c>
      <c r="U36" s="52">
        <f>SUM(T36:T38)</f>
        <v>174</v>
      </c>
      <c r="V36" s="44"/>
      <c r="W36" s="45">
        <v>1</v>
      </c>
      <c r="X36" s="45" t="s">
        <v>221</v>
      </c>
      <c r="Y36" s="45">
        <v>29</v>
      </c>
      <c r="Z36" s="45">
        <v>15</v>
      </c>
      <c r="AA36" s="45">
        <f>SUM(Y36:Z36)</f>
        <v>44</v>
      </c>
      <c r="AB36" s="52">
        <f>SUM(AA36:AA38)</f>
        <v>49</v>
      </c>
      <c r="AD36" s="44"/>
      <c r="AE36" s="45">
        <v>1</v>
      </c>
      <c r="AF36" s="45" t="s">
        <v>221</v>
      </c>
      <c r="AG36" s="45">
        <v>37</v>
      </c>
      <c r="AH36" s="45">
        <v>88</v>
      </c>
      <c r="AI36" s="45">
        <f>SUM(AG36:AH36)</f>
        <v>125</v>
      </c>
      <c r="AJ36" s="52">
        <f>SUM(AI36:AI38)</f>
        <v>137</v>
      </c>
      <c r="AM36" s="63" t="s">
        <v>232</v>
      </c>
      <c r="AN36" s="10" t="s">
        <v>252</v>
      </c>
      <c r="AO36" s="14">
        <v>4</v>
      </c>
      <c r="AP36" s="14">
        <v>4</v>
      </c>
      <c r="AQ36" s="14">
        <v>4</v>
      </c>
      <c r="AR36" s="14">
        <v>4</v>
      </c>
      <c r="AS36" s="14">
        <v>4</v>
      </c>
      <c r="AT36" s="14">
        <v>4</v>
      </c>
      <c r="AU36" s="14">
        <v>4</v>
      </c>
    </row>
    <row r="37" spans="1:61" x14ac:dyDescent="0.25">
      <c r="A37" s="44"/>
      <c r="B37" s="45"/>
      <c r="C37" s="45" t="s">
        <v>222</v>
      </c>
      <c r="D37" s="45">
        <v>7</v>
      </c>
      <c r="E37" s="45">
        <v>0</v>
      </c>
      <c r="F37" s="45">
        <f t="shared" ref="F37:F56" si="5">SUM(D37:E37)</f>
        <v>7</v>
      </c>
      <c r="G37" s="52"/>
      <c r="H37" s="45"/>
      <c r="I37" s="45" t="s">
        <v>222</v>
      </c>
      <c r="J37" s="45">
        <v>1</v>
      </c>
      <c r="K37" s="45">
        <v>11</v>
      </c>
      <c r="L37" s="45">
        <v>7</v>
      </c>
      <c r="M37" s="45">
        <f t="shared" ref="M37:M55" si="6">SUM(J37:L37)</f>
        <v>19</v>
      </c>
      <c r="N37" s="52"/>
      <c r="O37" s="45"/>
      <c r="P37" s="45" t="s">
        <v>222</v>
      </c>
      <c r="Q37" s="45">
        <v>1</v>
      </c>
      <c r="R37" s="45">
        <v>11</v>
      </c>
      <c r="S37" s="45">
        <v>7</v>
      </c>
      <c r="T37" s="45">
        <f t="shared" ref="T37:T56" si="7">SUM(Q37:S37)</f>
        <v>19</v>
      </c>
      <c r="U37" s="52"/>
      <c r="V37" s="44"/>
      <c r="W37" s="45"/>
      <c r="X37" s="45" t="s">
        <v>222</v>
      </c>
      <c r="Y37" s="45">
        <v>3</v>
      </c>
      <c r="Z37" s="45">
        <v>0</v>
      </c>
      <c r="AA37" s="45">
        <f t="shared" ref="AA37:AA56" si="8">SUM(Y37:Z37)</f>
        <v>3</v>
      </c>
      <c r="AB37" s="52"/>
      <c r="AD37" s="44"/>
      <c r="AE37" s="45"/>
      <c r="AF37" s="45" t="s">
        <v>222</v>
      </c>
      <c r="AG37" s="45">
        <v>2</v>
      </c>
      <c r="AH37" s="45">
        <v>6</v>
      </c>
      <c r="AI37" s="45">
        <f t="shared" ref="AI37:AI56" si="9">SUM(AG37:AH37)</f>
        <v>8</v>
      </c>
      <c r="AJ37" s="52"/>
      <c r="AM37" s="64"/>
      <c r="AN37" s="10" t="s">
        <v>253</v>
      </c>
      <c r="AO37" s="14">
        <v>7</v>
      </c>
      <c r="AP37" s="14">
        <v>6</v>
      </c>
      <c r="AQ37" s="14">
        <v>6</v>
      </c>
      <c r="AR37" s="14">
        <v>5</v>
      </c>
      <c r="AS37" s="14">
        <v>5</v>
      </c>
      <c r="AT37" s="14">
        <v>5</v>
      </c>
      <c r="AU37" s="14">
        <v>5</v>
      </c>
    </row>
    <row r="38" spans="1:61" x14ac:dyDescent="0.25">
      <c r="A38" s="44"/>
      <c r="B38" s="45"/>
      <c r="C38" s="45" t="s">
        <v>223</v>
      </c>
      <c r="D38" s="45">
        <v>11</v>
      </c>
      <c r="E38" s="45">
        <v>7</v>
      </c>
      <c r="F38" s="45">
        <f t="shared" si="5"/>
        <v>18</v>
      </c>
      <c r="G38" s="52"/>
      <c r="H38" s="45"/>
      <c r="I38" s="45" t="s">
        <v>223</v>
      </c>
      <c r="J38" s="45">
        <v>2</v>
      </c>
      <c r="K38" s="45">
        <v>7</v>
      </c>
      <c r="L38" s="45">
        <v>0</v>
      </c>
      <c r="M38" s="45">
        <f t="shared" si="6"/>
        <v>9</v>
      </c>
      <c r="N38" s="52"/>
      <c r="O38" s="45"/>
      <c r="P38" s="45" t="s">
        <v>223</v>
      </c>
      <c r="Q38" s="45">
        <v>2</v>
      </c>
      <c r="R38" s="45">
        <v>7</v>
      </c>
      <c r="S38" s="45">
        <v>0</v>
      </c>
      <c r="T38" s="45">
        <f t="shared" si="7"/>
        <v>9</v>
      </c>
      <c r="U38" s="52"/>
      <c r="V38" s="44"/>
      <c r="W38" s="45"/>
      <c r="X38" s="45" t="s">
        <v>223</v>
      </c>
      <c r="Y38" s="45">
        <v>2</v>
      </c>
      <c r="Z38" s="45">
        <v>0</v>
      </c>
      <c r="AA38" s="45">
        <f t="shared" si="8"/>
        <v>2</v>
      </c>
      <c r="AB38" s="52"/>
      <c r="AD38" s="44"/>
      <c r="AE38" s="45"/>
      <c r="AF38" s="45" t="s">
        <v>223</v>
      </c>
      <c r="AG38" s="45">
        <v>2</v>
      </c>
      <c r="AH38" s="45">
        <v>2</v>
      </c>
      <c r="AI38" s="45">
        <f t="shared" si="9"/>
        <v>4</v>
      </c>
      <c r="AJ38" s="52"/>
      <c r="AM38" s="65"/>
      <c r="AN38" s="10" t="s">
        <v>254</v>
      </c>
      <c r="AO38" s="14">
        <v>7</v>
      </c>
      <c r="AP38" s="14">
        <v>6</v>
      </c>
      <c r="AQ38" s="14">
        <v>6</v>
      </c>
      <c r="AR38" s="14">
        <v>5</v>
      </c>
      <c r="AS38" s="14">
        <v>5</v>
      </c>
      <c r="AT38" s="14">
        <v>5</v>
      </c>
      <c r="AU38" s="14">
        <v>5</v>
      </c>
    </row>
    <row r="39" spans="1:61" x14ac:dyDescent="0.25">
      <c r="A39" s="44"/>
      <c r="B39" s="45">
        <v>2</v>
      </c>
      <c r="C39" s="45" t="s">
        <v>221</v>
      </c>
      <c r="D39" s="45">
        <v>71</v>
      </c>
      <c r="E39" s="45">
        <v>26</v>
      </c>
      <c r="F39" s="45">
        <f t="shared" si="5"/>
        <v>97</v>
      </c>
      <c r="G39" s="52">
        <f>SUM(F39:F41)</f>
        <v>119</v>
      </c>
      <c r="H39" s="45">
        <v>2</v>
      </c>
      <c r="I39" s="45" t="s">
        <v>221</v>
      </c>
      <c r="J39" s="45">
        <v>39</v>
      </c>
      <c r="K39" s="45">
        <v>71</v>
      </c>
      <c r="L39" s="45">
        <v>26</v>
      </c>
      <c r="M39" s="45">
        <f t="shared" si="6"/>
        <v>136</v>
      </c>
      <c r="N39" s="52">
        <f>SUM(M39:M41)</f>
        <v>160</v>
      </c>
      <c r="O39" s="45">
        <v>2</v>
      </c>
      <c r="P39" s="45" t="s">
        <v>221</v>
      </c>
      <c r="Q39" s="45">
        <v>39</v>
      </c>
      <c r="R39" s="45">
        <v>71</v>
      </c>
      <c r="S39" s="45">
        <v>26</v>
      </c>
      <c r="T39" s="45">
        <f t="shared" si="7"/>
        <v>136</v>
      </c>
      <c r="U39" s="52">
        <f>SUM(T39:T41)</f>
        <v>160</v>
      </c>
      <c r="V39" s="44"/>
      <c r="W39" s="45">
        <v>2</v>
      </c>
      <c r="X39" s="45" t="s">
        <v>221</v>
      </c>
      <c r="Y39" s="45">
        <v>13</v>
      </c>
      <c r="Z39" s="45">
        <v>14</v>
      </c>
      <c r="AA39" s="45">
        <f t="shared" si="8"/>
        <v>27</v>
      </c>
      <c r="AB39" s="52">
        <f>SUM(AA39:AA41)</f>
        <v>30</v>
      </c>
      <c r="AD39" s="44"/>
      <c r="AE39" s="45">
        <v>2</v>
      </c>
      <c r="AF39" s="45" t="s">
        <v>221</v>
      </c>
      <c r="AG39" s="45">
        <v>35</v>
      </c>
      <c r="AH39" s="45">
        <v>85</v>
      </c>
      <c r="AI39" s="45">
        <f t="shared" si="9"/>
        <v>120</v>
      </c>
      <c r="AJ39" s="52">
        <f>SUM(AI39:AI41)</f>
        <v>132</v>
      </c>
      <c r="AN39" s="10" t="s">
        <v>62</v>
      </c>
      <c r="AO39" s="14">
        <f>AJ65</f>
        <v>4</v>
      </c>
      <c r="AP39" s="14">
        <f>AJ68</f>
        <v>2</v>
      </c>
      <c r="AQ39" s="14">
        <f>AJ71</f>
        <v>2</v>
      </c>
      <c r="AR39" s="14">
        <f>AJ74</f>
        <v>2</v>
      </c>
      <c r="AS39" s="14">
        <f>AJ77</f>
        <v>1</v>
      </c>
      <c r="AT39" s="14">
        <f>AJ80</f>
        <v>1</v>
      </c>
      <c r="AU39" s="14">
        <f>AJ83</f>
        <v>1</v>
      </c>
    </row>
    <row r="40" spans="1:61" x14ac:dyDescent="0.25">
      <c r="A40" s="44"/>
      <c r="B40" s="45"/>
      <c r="C40" s="45" t="s">
        <v>222</v>
      </c>
      <c r="D40" s="45">
        <v>7</v>
      </c>
      <c r="E40" s="45">
        <v>0</v>
      </c>
      <c r="F40" s="45">
        <f t="shared" si="5"/>
        <v>7</v>
      </c>
      <c r="G40" s="52"/>
      <c r="H40" s="45"/>
      <c r="I40" s="45" t="s">
        <v>222</v>
      </c>
      <c r="J40" s="45">
        <v>0</v>
      </c>
      <c r="K40" s="45">
        <v>9</v>
      </c>
      <c r="L40" s="45">
        <v>6</v>
      </c>
      <c r="M40" s="45">
        <f t="shared" si="6"/>
        <v>15</v>
      </c>
      <c r="N40" s="52"/>
      <c r="O40" s="45"/>
      <c r="P40" s="45" t="s">
        <v>222</v>
      </c>
      <c r="Q40" s="45">
        <v>0</v>
      </c>
      <c r="R40" s="45">
        <v>9</v>
      </c>
      <c r="S40" s="45">
        <v>6</v>
      </c>
      <c r="T40" s="45">
        <f t="shared" si="7"/>
        <v>15</v>
      </c>
      <c r="U40" s="52"/>
      <c r="V40" s="44"/>
      <c r="W40" s="45"/>
      <c r="X40" s="45" t="s">
        <v>222</v>
      </c>
      <c r="Y40" s="45">
        <v>2</v>
      </c>
      <c r="Z40" s="45">
        <v>0</v>
      </c>
      <c r="AA40" s="45">
        <f t="shared" si="8"/>
        <v>2</v>
      </c>
      <c r="AB40" s="52"/>
      <c r="AD40" s="44"/>
      <c r="AE40" s="45"/>
      <c r="AF40" s="45" t="s">
        <v>222</v>
      </c>
      <c r="AG40" s="45">
        <v>2</v>
      </c>
      <c r="AH40" s="45">
        <v>6</v>
      </c>
      <c r="AI40" s="45">
        <f t="shared" si="9"/>
        <v>8</v>
      </c>
      <c r="AJ40" s="52"/>
    </row>
    <row r="41" spans="1:61" x14ac:dyDescent="0.25">
      <c r="A41" s="44"/>
      <c r="B41" s="45"/>
      <c r="C41" s="45" t="s">
        <v>223</v>
      </c>
      <c r="D41" s="45">
        <v>9</v>
      </c>
      <c r="E41" s="45">
        <v>6</v>
      </c>
      <c r="F41" s="45">
        <f t="shared" si="5"/>
        <v>15</v>
      </c>
      <c r="G41" s="52"/>
      <c r="H41" s="45"/>
      <c r="I41" s="45" t="s">
        <v>223</v>
      </c>
      <c r="J41" s="45">
        <v>2</v>
      </c>
      <c r="K41" s="45">
        <v>7</v>
      </c>
      <c r="L41" s="45">
        <v>0</v>
      </c>
      <c r="M41" s="45">
        <f t="shared" si="6"/>
        <v>9</v>
      </c>
      <c r="N41" s="52"/>
      <c r="O41" s="45"/>
      <c r="P41" s="45" t="s">
        <v>223</v>
      </c>
      <c r="Q41" s="45">
        <v>2</v>
      </c>
      <c r="R41" s="45">
        <v>7</v>
      </c>
      <c r="S41" s="45">
        <v>0</v>
      </c>
      <c r="T41" s="45">
        <f t="shared" si="7"/>
        <v>9</v>
      </c>
      <c r="U41" s="52"/>
      <c r="V41" s="44"/>
      <c r="W41" s="45"/>
      <c r="X41" s="45" t="s">
        <v>223</v>
      </c>
      <c r="Y41" s="45">
        <v>1</v>
      </c>
      <c r="Z41" s="45">
        <v>0</v>
      </c>
      <c r="AA41" s="45">
        <f t="shared" si="8"/>
        <v>1</v>
      </c>
      <c r="AB41" s="52"/>
      <c r="AD41" s="44"/>
      <c r="AE41" s="45"/>
      <c r="AF41" s="45" t="s">
        <v>223</v>
      </c>
      <c r="AG41" s="45">
        <v>2</v>
      </c>
      <c r="AH41" s="45">
        <v>2</v>
      </c>
      <c r="AI41" s="45">
        <f t="shared" si="9"/>
        <v>4</v>
      </c>
      <c r="AJ41" s="52"/>
    </row>
    <row r="42" spans="1:61" x14ac:dyDescent="0.25">
      <c r="A42" s="44"/>
      <c r="B42" s="45">
        <v>3</v>
      </c>
      <c r="C42" s="45" t="s">
        <v>221</v>
      </c>
      <c r="D42" s="45">
        <v>66</v>
      </c>
      <c r="E42" s="45">
        <v>26</v>
      </c>
      <c r="F42" s="45">
        <f t="shared" si="5"/>
        <v>92</v>
      </c>
      <c r="G42" s="52">
        <f>SUM(F42:F44)</f>
        <v>112</v>
      </c>
      <c r="H42" s="45">
        <v>3</v>
      </c>
      <c r="I42" s="45" t="s">
        <v>221</v>
      </c>
      <c r="J42" s="45">
        <v>34</v>
      </c>
      <c r="K42" s="45">
        <v>66</v>
      </c>
      <c r="L42" s="45">
        <v>26</v>
      </c>
      <c r="M42" s="45">
        <f t="shared" si="6"/>
        <v>126</v>
      </c>
      <c r="N42" s="52">
        <f>SUM(M42:M44)</f>
        <v>148</v>
      </c>
      <c r="O42" s="45">
        <v>3</v>
      </c>
      <c r="P42" s="45" t="s">
        <v>221</v>
      </c>
      <c r="Q42" s="45">
        <v>34</v>
      </c>
      <c r="R42" s="45">
        <v>66</v>
      </c>
      <c r="S42" s="45">
        <v>26</v>
      </c>
      <c r="T42" s="45">
        <f t="shared" si="7"/>
        <v>126</v>
      </c>
      <c r="U42" s="52">
        <f>SUM(T42:T44)</f>
        <v>148</v>
      </c>
      <c r="V42" s="44"/>
      <c r="W42" s="45">
        <v>3</v>
      </c>
      <c r="X42" s="45" t="s">
        <v>221</v>
      </c>
      <c r="Y42" s="45">
        <v>7</v>
      </c>
      <c r="Z42" s="45">
        <v>13</v>
      </c>
      <c r="AA42" s="45">
        <f t="shared" si="8"/>
        <v>20</v>
      </c>
      <c r="AB42" s="52">
        <f>SUM(AA42:AA44)</f>
        <v>22</v>
      </c>
      <c r="AD42" s="44"/>
      <c r="AE42" s="45">
        <v>3</v>
      </c>
      <c r="AF42" s="45" t="s">
        <v>221</v>
      </c>
      <c r="AG42" s="45">
        <v>33</v>
      </c>
      <c r="AH42" s="45">
        <v>82</v>
      </c>
      <c r="AI42" s="45">
        <f t="shared" si="9"/>
        <v>115</v>
      </c>
      <c r="AJ42" s="52">
        <f>SUM(AI42:AI44)</f>
        <v>127</v>
      </c>
    </row>
    <row r="43" spans="1:61" x14ac:dyDescent="0.25">
      <c r="A43" s="44"/>
      <c r="B43" s="45"/>
      <c r="C43" s="45" t="s">
        <v>222</v>
      </c>
      <c r="D43" s="45">
        <v>7</v>
      </c>
      <c r="E43" s="45">
        <v>0</v>
      </c>
      <c r="F43" s="45">
        <f t="shared" si="5"/>
        <v>7</v>
      </c>
      <c r="G43" s="52"/>
      <c r="H43" s="45"/>
      <c r="I43" s="45" t="s">
        <v>222</v>
      </c>
      <c r="J43" s="45">
        <v>0</v>
      </c>
      <c r="K43" s="45">
        <v>8</v>
      </c>
      <c r="L43" s="45">
        <v>5</v>
      </c>
      <c r="M43" s="45">
        <f t="shared" si="6"/>
        <v>13</v>
      </c>
      <c r="N43" s="52"/>
      <c r="O43" s="45"/>
      <c r="P43" s="45" t="s">
        <v>222</v>
      </c>
      <c r="Q43" s="45">
        <v>0</v>
      </c>
      <c r="R43" s="45">
        <v>8</v>
      </c>
      <c r="S43" s="45">
        <v>5</v>
      </c>
      <c r="T43" s="45">
        <f t="shared" si="7"/>
        <v>13</v>
      </c>
      <c r="U43" s="52"/>
      <c r="V43" s="44"/>
      <c r="W43" s="45"/>
      <c r="X43" s="45" t="s">
        <v>222</v>
      </c>
      <c r="Y43" s="45">
        <v>2</v>
      </c>
      <c r="Z43" s="45">
        <v>0</v>
      </c>
      <c r="AA43" s="45">
        <f t="shared" si="8"/>
        <v>2</v>
      </c>
      <c r="AB43" s="52"/>
      <c r="AD43" s="44"/>
      <c r="AE43" s="45"/>
      <c r="AF43" s="45" t="s">
        <v>222</v>
      </c>
      <c r="AG43" s="45">
        <v>2</v>
      </c>
      <c r="AH43" s="45">
        <v>6</v>
      </c>
      <c r="AI43" s="45">
        <f t="shared" si="9"/>
        <v>8</v>
      </c>
      <c r="AJ43" s="52"/>
    </row>
    <row r="44" spans="1:61" x14ac:dyDescent="0.25">
      <c r="A44" s="44"/>
      <c r="B44" s="45"/>
      <c r="C44" s="45" t="s">
        <v>223</v>
      </c>
      <c r="D44" s="45">
        <v>8</v>
      </c>
      <c r="E44" s="45">
        <v>5</v>
      </c>
      <c r="F44" s="45">
        <f t="shared" si="5"/>
        <v>13</v>
      </c>
      <c r="G44" s="52"/>
      <c r="H44" s="45"/>
      <c r="I44" s="45" t="s">
        <v>223</v>
      </c>
      <c r="J44" s="45">
        <v>2</v>
      </c>
      <c r="K44" s="45">
        <v>7</v>
      </c>
      <c r="L44" s="45">
        <v>0</v>
      </c>
      <c r="M44" s="45">
        <f t="shared" si="6"/>
        <v>9</v>
      </c>
      <c r="N44" s="52"/>
      <c r="O44" s="45"/>
      <c r="P44" s="45" t="s">
        <v>223</v>
      </c>
      <c r="Q44" s="45">
        <v>2</v>
      </c>
      <c r="R44" s="45">
        <v>7</v>
      </c>
      <c r="S44" s="45">
        <v>0</v>
      </c>
      <c r="T44" s="45">
        <f t="shared" si="7"/>
        <v>9</v>
      </c>
      <c r="U44" s="52"/>
      <c r="V44" s="44"/>
      <c r="W44" s="45"/>
      <c r="X44" s="45" t="s">
        <v>223</v>
      </c>
      <c r="Y44" s="45">
        <v>0</v>
      </c>
      <c r="Z44" s="45">
        <v>0</v>
      </c>
      <c r="AA44" s="45">
        <f t="shared" si="8"/>
        <v>0</v>
      </c>
      <c r="AB44" s="52"/>
      <c r="AD44" s="44"/>
      <c r="AE44" s="45"/>
      <c r="AF44" s="45" t="s">
        <v>223</v>
      </c>
      <c r="AG44" s="45">
        <v>2</v>
      </c>
      <c r="AH44" s="45">
        <v>2</v>
      </c>
      <c r="AI44" s="45">
        <f t="shared" si="9"/>
        <v>4</v>
      </c>
      <c r="AJ44" s="52"/>
    </row>
    <row r="45" spans="1:61" x14ac:dyDescent="0.25">
      <c r="A45" s="44"/>
      <c r="B45" s="45">
        <v>4</v>
      </c>
      <c r="C45" s="45" t="s">
        <v>221</v>
      </c>
      <c r="D45" s="45">
        <v>61</v>
      </c>
      <c r="E45" s="45">
        <v>26</v>
      </c>
      <c r="F45" s="45">
        <f t="shared" si="5"/>
        <v>87</v>
      </c>
      <c r="G45" s="52">
        <f>SUM(F45:F47)</f>
        <v>105</v>
      </c>
      <c r="H45" s="45">
        <v>4</v>
      </c>
      <c r="I45" s="45" t="s">
        <v>221</v>
      </c>
      <c r="J45" s="45">
        <v>29</v>
      </c>
      <c r="K45" s="45">
        <v>61</v>
      </c>
      <c r="L45" s="45">
        <v>26</v>
      </c>
      <c r="M45" s="45">
        <f t="shared" si="6"/>
        <v>116</v>
      </c>
      <c r="N45" s="52">
        <f>SUM(M45:M47)</f>
        <v>136</v>
      </c>
      <c r="O45" s="45">
        <v>4</v>
      </c>
      <c r="P45" s="45" t="s">
        <v>221</v>
      </c>
      <c r="Q45" s="45">
        <v>29</v>
      </c>
      <c r="R45" s="45">
        <v>61</v>
      </c>
      <c r="S45" s="45">
        <v>26</v>
      </c>
      <c r="T45" s="45">
        <f t="shared" si="7"/>
        <v>116</v>
      </c>
      <c r="U45" s="52">
        <f>SUM(T45:T47)</f>
        <v>136</v>
      </c>
      <c r="V45" s="44"/>
      <c r="W45" s="45">
        <v>4</v>
      </c>
      <c r="X45" s="45" t="s">
        <v>221</v>
      </c>
      <c r="Y45" s="45">
        <v>2</v>
      </c>
      <c r="Z45" s="45">
        <v>12</v>
      </c>
      <c r="AA45" s="45">
        <f t="shared" si="8"/>
        <v>14</v>
      </c>
      <c r="AB45" s="52">
        <f>SUM(AA45:AA47)</f>
        <v>15</v>
      </c>
      <c r="AD45" s="44"/>
      <c r="AE45" s="45">
        <v>4</v>
      </c>
      <c r="AF45" s="45" t="s">
        <v>221</v>
      </c>
      <c r="AG45" s="45">
        <v>31</v>
      </c>
      <c r="AH45" s="45">
        <v>79</v>
      </c>
      <c r="AI45" s="45">
        <f t="shared" si="9"/>
        <v>110</v>
      </c>
      <c r="AJ45" s="52">
        <f>SUM(AI45:AI47)</f>
        <v>122</v>
      </c>
    </row>
    <row r="46" spans="1:61" x14ac:dyDescent="0.25">
      <c r="A46" s="44"/>
      <c r="B46" s="45"/>
      <c r="C46" s="45" t="s">
        <v>222</v>
      </c>
      <c r="D46" s="45">
        <v>7</v>
      </c>
      <c r="E46" s="45">
        <v>0</v>
      </c>
      <c r="F46" s="45">
        <f t="shared" si="5"/>
        <v>7</v>
      </c>
      <c r="G46" s="52"/>
      <c r="H46" s="45"/>
      <c r="I46" s="45" t="s">
        <v>222</v>
      </c>
      <c r="J46" s="45">
        <v>0</v>
      </c>
      <c r="K46" s="45">
        <v>7</v>
      </c>
      <c r="L46" s="45">
        <v>4</v>
      </c>
      <c r="M46" s="45">
        <f t="shared" si="6"/>
        <v>11</v>
      </c>
      <c r="N46" s="52"/>
      <c r="O46" s="45"/>
      <c r="P46" s="45" t="s">
        <v>222</v>
      </c>
      <c r="Q46" s="45">
        <v>0</v>
      </c>
      <c r="R46" s="45">
        <v>7</v>
      </c>
      <c r="S46" s="45">
        <v>4</v>
      </c>
      <c r="T46" s="45">
        <f t="shared" si="7"/>
        <v>11</v>
      </c>
      <c r="U46" s="52"/>
      <c r="V46" s="44"/>
      <c r="W46" s="45"/>
      <c r="X46" s="45" t="s">
        <v>222</v>
      </c>
      <c r="Y46" s="45">
        <v>1</v>
      </c>
      <c r="Z46" s="45">
        <v>0</v>
      </c>
      <c r="AA46" s="45">
        <f t="shared" si="8"/>
        <v>1</v>
      </c>
      <c r="AB46" s="52"/>
      <c r="AD46" s="44"/>
      <c r="AE46" s="45"/>
      <c r="AF46" s="45" t="s">
        <v>222</v>
      </c>
      <c r="AG46" s="45">
        <v>2</v>
      </c>
      <c r="AH46" s="45">
        <v>6</v>
      </c>
      <c r="AI46" s="45">
        <f t="shared" si="9"/>
        <v>8</v>
      </c>
      <c r="AJ46" s="52"/>
    </row>
    <row r="47" spans="1:61" x14ac:dyDescent="0.25">
      <c r="A47" s="44"/>
      <c r="B47" s="45"/>
      <c r="C47" s="45" t="s">
        <v>223</v>
      </c>
      <c r="D47" s="45">
        <v>7</v>
      </c>
      <c r="E47" s="45">
        <v>4</v>
      </c>
      <c r="F47" s="45">
        <f t="shared" si="5"/>
        <v>11</v>
      </c>
      <c r="G47" s="52"/>
      <c r="H47" s="45"/>
      <c r="I47" s="45" t="s">
        <v>223</v>
      </c>
      <c r="J47" s="45">
        <v>2</v>
      </c>
      <c r="K47" s="45">
        <v>7</v>
      </c>
      <c r="L47" s="45">
        <v>0</v>
      </c>
      <c r="M47" s="45">
        <f t="shared" si="6"/>
        <v>9</v>
      </c>
      <c r="N47" s="52"/>
      <c r="O47" s="45"/>
      <c r="P47" s="45" t="s">
        <v>223</v>
      </c>
      <c r="Q47" s="45">
        <v>2</v>
      </c>
      <c r="R47" s="45">
        <v>7</v>
      </c>
      <c r="S47" s="45">
        <v>0</v>
      </c>
      <c r="T47" s="45">
        <f t="shared" si="7"/>
        <v>9</v>
      </c>
      <c r="U47" s="52"/>
      <c r="V47" s="44"/>
      <c r="W47" s="45"/>
      <c r="X47" s="45" t="s">
        <v>223</v>
      </c>
      <c r="Y47" s="45">
        <v>0</v>
      </c>
      <c r="Z47" s="45">
        <v>0</v>
      </c>
      <c r="AA47" s="45">
        <f t="shared" si="8"/>
        <v>0</v>
      </c>
      <c r="AB47" s="52"/>
      <c r="AD47" s="44"/>
      <c r="AE47" s="45"/>
      <c r="AF47" s="45" t="s">
        <v>223</v>
      </c>
      <c r="AG47" s="45">
        <v>2</v>
      </c>
      <c r="AH47" s="45">
        <v>2</v>
      </c>
      <c r="AI47" s="45">
        <f t="shared" si="9"/>
        <v>4</v>
      </c>
      <c r="AJ47" s="52"/>
    </row>
    <row r="48" spans="1:61" x14ac:dyDescent="0.25">
      <c r="A48" s="44"/>
      <c r="B48" s="45">
        <v>5</v>
      </c>
      <c r="C48" s="45" t="s">
        <v>221</v>
      </c>
      <c r="D48" s="45">
        <v>56</v>
      </c>
      <c r="E48" s="45">
        <v>25</v>
      </c>
      <c r="F48" s="45">
        <f t="shared" si="5"/>
        <v>81</v>
      </c>
      <c r="G48" s="52">
        <f>SUM(F48:F50)</f>
        <v>98</v>
      </c>
      <c r="H48" s="45">
        <v>5</v>
      </c>
      <c r="I48" s="45" t="s">
        <v>221</v>
      </c>
      <c r="J48" s="45">
        <v>26</v>
      </c>
      <c r="K48" s="45">
        <v>56</v>
      </c>
      <c r="L48" s="45">
        <v>25</v>
      </c>
      <c r="M48" s="45">
        <f t="shared" si="6"/>
        <v>107</v>
      </c>
      <c r="N48" s="52">
        <f>SUM(M48:M50)</f>
        <v>126</v>
      </c>
      <c r="O48" s="45">
        <v>5</v>
      </c>
      <c r="P48" s="45" t="s">
        <v>221</v>
      </c>
      <c r="Q48" s="45">
        <v>26</v>
      </c>
      <c r="R48" s="45">
        <v>56</v>
      </c>
      <c r="S48" s="45">
        <v>25</v>
      </c>
      <c r="T48" s="45">
        <f t="shared" si="7"/>
        <v>107</v>
      </c>
      <c r="U48" s="52">
        <f>SUM(T48:T50)</f>
        <v>126</v>
      </c>
      <c r="V48" s="44"/>
      <c r="W48" s="45">
        <v>5</v>
      </c>
      <c r="X48" s="45" t="s">
        <v>221</v>
      </c>
      <c r="Y48" s="45">
        <v>0</v>
      </c>
      <c r="Z48" s="45">
        <v>11</v>
      </c>
      <c r="AA48" s="45">
        <f t="shared" si="8"/>
        <v>11</v>
      </c>
      <c r="AB48" s="52">
        <f>SUM(AA48:AA50)</f>
        <v>11</v>
      </c>
      <c r="AD48" s="44"/>
      <c r="AE48" s="45">
        <v>5</v>
      </c>
      <c r="AF48" s="45" t="s">
        <v>221</v>
      </c>
      <c r="AG48" s="45">
        <v>29</v>
      </c>
      <c r="AH48" s="45">
        <v>76</v>
      </c>
      <c r="AI48" s="45">
        <f t="shared" si="9"/>
        <v>105</v>
      </c>
      <c r="AJ48" s="52">
        <f>SUM(AI48:AI50)</f>
        <v>117</v>
      </c>
      <c r="AN48" s="45"/>
      <c r="AO48" s="45" t="s">
        <v>221</v>
      </c>
      <c r="AP48" s="45" t="s">
        <v>222</v>
      </c>
      <c r="AQ48" s="45" t="s">
        <v>223</v>
      </c>
      <c r="AR48" s="45" t="s">
        <v>221</v>
      </c>
      <c r="AS48" s="45" t="s">
        <v>222</v>
      </c>
      <c r="AT48" s="45" t="s">
        <v>223</v>
      </c>
      <c r="AU48" s="45" t="s">
        <v>221</v>
      </c>
      <c r="AV48" s="45" t="s">
        <v>222</v>
      </c>
      <c r="AW48" s="45" t="s">
        <v>223</v>
      </c>
      <c r="AX48" s="45" t="s">
        <v>221</v>
      </c>
      <c r="AY48" s="45" t="s">
        <v>222</v>
      </c>
      <c r="AZ48" s="45" t="s">
        <v>223</v>
      </c>
      <c r="BA48" s="45" t="s">
        <v>221</v>
      </c>
      <c r="BB48" s="45" t="s">
        <v>222</v>
      </c>
      <c r="BC48" s="45" t="s">
        <v>223</v>
      </c>
      <c r="BD48" s="45" t="s">
        <v>221</v>
      </c>
      <c r="BE48" s="45" t="s">
        <v>222</v>
      </c>
      <c r="BF48" s="45" t="s">
        <v>223</v>
      </c>
      <c r="BG48" s="45" t="s">
        <v>221</v>
      </c>
      <c r="BH48" s="45" t="s">
        <v>222</v>
      </c>
      <c r="BI48" s="45" t="s">
        <v>223</v>
      </c>
    </row>
    <row r="49" spans="1:61" x14ac:dyDescent="0.25">
      <c r="A49" s="44"/>
      <c r="B49" s="45"/>
      <c r="C49" s="45" t="s">
        <v>222</v>
      </c>
      <c r="D49" s="45">
        <v>6</v>
      </c>
      <c r="E49" s="45">
        <v>0</v>
      </c>
      <c r="F49" s="45">
        <f t="shared" si="5"/>
        <v>6</v>
      </c>
      <c r="G49" s="52"/>
      <c r="H49" s="45"/>
      <c r="I49" s="45" t="s">
        <v>222</v>
      </c>
      <c r="J49" s="45">
        <v>0</v>
      </c>
      <c r="K49" s="45">
        <v>7</v>
      </c>
      <c r="L49" s="45">
        <v>4</v>
      </c>
      <c r="M49" s="45">
        <f t="shared" si="6"/>
        <v>11</v>
      </c>
      <c r="N49" s="52"/>
      <c r="O49" s="45"/>
      <c r="P49" s="45" t="s">
        <v>222</v>
      </c>
      <c r="Q49" s="45">
        <v>0</v>
      </c>
      <c r="R49" s="45">
        <v>7</v>
      </c>
      <c r="S49" s="45">
        <v>4</v>
      </c>
      <c r="T49" s="45">
        <f t="shared" si="7"/>
        <v>11</v>
      </c>
      <c r="U49" s="52"/>
      <c r="V49" s="44"/>
      <c r="W49" s="45"/>
      <c r="X49" s="45" t="s">
        <v>222</v>
      </c>
      <c r="Y49" s="45">
        <v>0</v>
      </c>
      <c r="Z49" s="45">
        <v>0</v>
      </c>
      <c r="AA49" s="45">
        <f t="shared" si="8"/>
        <v>0</v>
      </c>
      <c r="AB49" s="52"/>
      <c r="AD49" s="44"/>
      <c r="AE49" s="45"/>
      <c r="AF49" s="45" t="s">
        <v>222</v>
      </c>
      <c r="AG49" s="45">
        <v>2</v>
      </c>
      <c r="AH49" s="45">
        <v>6</v>
      </c>
      <c r="AI49" s="45">
        <f t="shared" si="9"/>
        <v>8</v>
      </c>
      <c r="AJ49" s="52"/>
      <c r="AN49" s="45" t="s">
        <v>229</v>
      </c>
      <c r="AO49" s="45">
        <v>12</v>
      </c>
      <c r="AP49" s="45">
        <v>28</v>
      </c>
      <c r="AQ49" s="45">
        <v>1</v>
      </c>
      <c r="AR49" s="55">
        <v>11</v>
      </c>
      <c r="AS49" s="45">
        <v>27</v>
      </c>
      <c r="AT49" s="45">
        <v>1</v>
      </c>
      <c r="AU49" s="45">
        <v>10</v>
      </c>
      <c r="AV49" s="45">
        <v>26</v>
      </c>
      <c r="AW49" s="45">
        <v>1</v>
      </c>
      <c r="AX49" s="45">
        <v>9</v>
      </c>
      <c r="AY49" s="45">
        <v>25</v>
      </c>
      <c r="AZ49" s="45">
        <v>1</v>
      </c>
      <c r="BA49" s="45">
        <v>8</v>
      </c>
      <c r="BB49" s="45">
        <v>24</v>
      </c>
      <c r="BC49" s="45">
        <v>1</v>
      </c>
      <c r="BD49" s="45">
        <v>7</v>
      </c>
      <c r="BE49" s="45">
        <v>23</v>
      </c>
      <c r="BF49" s="45">
        <v>1</v>
      </c>
      <c r="BG49" s="45">
        <v>6</v>
      </c>
      <c r="BH49" s="45">
        <v>21</v>
      </c>
      <c r="BI49" s="45">
        <v>1</v>
      </c>
    </row>
    <row r="50" spans="1:61" x14ac:dyDescent="0.25">
      <c r="A50" s="44"/>
      <c r="B50" s="45"/>
      <c r="C50" s="45" t="s">
        <v>223</v>
      </c>
      <c r="D50" s="45">
        <v>7</v>
      </c>
      <c r="E50" s="45">
        <v>4</v>
      </c>
      <c r="F50" s="45">
        <f t="shared" si="5"/>
        <v>11</v>
      </c>
      <c r="G50" s="52"/>
      <c r="H50" s="45"/>
      <c r="I50" s="45" t="s">
        <v>223</v>
      </c>
      <c r="J50" s="45">
        <v>2</v>
      </c>
      <c r="K50" s="45">
        <v>6</v>
      </c>
      <c r="L50" s="45">
        <v>0</v>
      </c>
      <c r="M50" s="45">
        <f t="shared" si="6"/>
        <v>8</v>
      </c>
      <c r="N50" s="52"/>
      <c r="O50" s="45"/>
      <c r="P50" s="45" t="s">
        <v>223</v>
      </c>
      <c r="Q50" s="45">
        <v>2</v>
      </c>
      <c r="R50" s="45">
        <v>6</v>
      </c>
      <c r="S50" s="45">
        <v>0</v>
      </c>
      <c r="T50" s="45">
        <f t="shared" si="7"/>
        <v>8</v>
      </c>
      <c r="U50" s="52"/>
      <c r="V50" s="44"/>
      <c r="W50" s="45"/>
      <c r="X50" s="45" t="s">
        <v>223</v>
      </c>
      <c r="Y50" s="45">
        <v>0</v>
      </c>
      <c r="Z50" s="45">
        <v>0</v>
      </c>
      <c r="AA50" s="45">
        <f t="shared" si="8"/>
        <v>0</v>
      </c>
      <c r="AB50" s="52"/>
      <c r="AD50" s="44"/>
      <c r="AE50" s="45"/>
      <c r="AF50" s="45" t="s">
        <v>223</v>
      </c>
      <c r="AG50" s="45">
        <v>2</v>
      </c>
      <c r="AH50" s="45">
        <v>2</v>
      </c>
      <c r="AI50" s="45">
        <f t="shared" si="9"/>
        <v>4</v>
      </c>
      <c r="AJ50" s="52"/>
      <c r="AN50" s="45" t="s">
        <v>237</v>
      </c>
      <c r="AO50" s="45">
        <v>96</v>
      </c>
      <c r="AP50" s="45">
        <v>0</v>
      </c>
      <c r="AQ50" s="45">
        <v>0</v>
      </c>
      <c r="AR50" s="45">
        <v>93</v>
      </c>
      <c r="AS50" s="45">
        <v>0</v>
      </c>
      <c r="AT50" s="45">
        <v>0</v>
      </c>
      <c r="AU50" s="45">
        <v>90</v>
      </c>
      <c r="AV50" s="45">
        <v>0</v>
      </c>
      <c r="AW50" s="45">
        <v>0</v>
      </c>
      <c r="AX50" s="45">
        <v>87</v>
      </c>
      <c r="AY50" s="45">
        <v>0</v>
      </c>
      <c r="AZ50" s="45">
        <v>0</v>
      </c>
      <c r="BA50" s="45">
        <v>84</v>
      </c>
      <c r="BB50" s="45">
        <v>0</v>
      </c>
      <c r="BC50" s="45">
        <v>0</v>
      </c>
      <c r="BD50" s="45">
        <v>81</v>
      </c>
      <c r="BE50" s="45">
        <v>0</v>
      </c>
      <c r="BF50" s="45">
        <v>0</v>
      </c>
      <c r="BG50" s="45">
        <v>78</v>
      </c>
      <c r="BH50" s="45">
        <v>0</v>
      </c>
      <c r="BI50" s="45">
        <v>0</v>
      </c>
    </row>
    <row r="51" spans="1:61" x14ac:dyDescent="0.25">
      <c r="A51" s="44"/>
      <c r="B51" s="45">
        <v>6</v>
      </c>
      <c r="C51" s="45" t="s">
        <v>221</v>
      </c>
      <c r="D51" s="45">
        <v>51</v>
      </c>
      <c r="E51" s="45">
        <v>24</v>
      </c>
      <c r="F51" s="45">
        <f t="shared" si="5"/>
        <v>75</v>
      </c>
      <c r="G51" s="52">
        <f>SUM(F51:F53)</f>
        <v>92</v>
      </c>
      <c r="H51" s="45">
        <v>6</v>
      </c>
      <c r="I51" s="45" t="s">
        <v>221</v>
      </c>
      <c r="J51" s="45">
        <v>23</v>
      </c>
      <c r="K51" s="45">
        <v>51</v>
      </c>
      <c r="L51" s="45">
        <v>24</v>
      </c>
      <c r="M51" s="45">
        <f t="shared" si="6"/>
        <v>98</v>
      </c>
      <c r="N51" s="52">
        <f>SUM(M51:M53)</f>
        <v>117</v>
      </c>
      <c r="O51" s="45">
        <v>6</v>
      </c>
      <c r="P51" s="45" t="s">
        <v>221</v>
      </c>
      <c r="Q51" s="45">
        <v>23</v>
      </c>
      <c r="R51" s="45">
        <v>51</v>
      </c>
      <c r="S51" s="45">
        <v>24</v>
      </c>
      <c r="T51" s="45">
        <f t="shared" si="7"/>
        <v>98</v>
      </c>
      <c r="U51" s="52">
        <f>SUM(T51:T53)</f>
        <v>117</v>
      </c>
      <c r="V51" s="44"/>
      <c r="W51" s="45">
        <v>6</v>
      </c>
      <c r="X51" s="45" t="s">
        <v>221</v>
      </c>
      <c r="Y51" s="45">
        <v>0</v>
      </c>
      <c r="Z51" s="45">
        <v>10</v>
      </c>
      <c r="AA51" s="45">
        <f t="shared" si="8"/>
        <v>10</v>
      </c>
      <c r="AB51" s="52">
        <f>SUM(AA51:AA53)</f>
        <v>10</v>
      </c>
      <c r="AD51" s="44"/>
      <c r="AE51" s="45">
        <v>6</v>
      </c>
      <c r="AF51" s="45" t="s">
        <v>221</v>
      </c>
      <c r="AG51" s="45">
        <v>27</v>
      </c>
      <c r="AH51" s="45">
        <v>73</v>
      </c>
      <c r="AI51" s="45">
        <f t="shared" si="9"/>
        <v>100</v>
      </c>
      <c r="AJ51" s="52">
        <f>SUM(AI51:AI53)</f>
        <v>112</v>
      </c>
      <c r="AN51" s="54" t="s">
        <v>230</v>
      </c>
      <c r="AO51" s="45">
        <f t="shared" ref="AO51:BI51" si="10">SUM(AO49:AO50)</f>
        <v>108</v>
      </c>
      <c r="AP51" s="45">
        <f t="shared" si="10"/>
        <v>28</v>
      </c>
      <c r="AQ51" s="45">
        <f t="shared" si="10"/>
        <v>1</v>
      </c>
      <c r="AR51" s="45">
        <f t="shared" si="10"/>
        <v>104</v>
      </c>
      <c r="AS51" s="45">
        <f t="shared" si="10"/>
        <v>27</v>
      </c>
      <c r="AT51" s="45">
        <f t="shared" si="10"/>
        <v>1</v>
      </c>
      <c r="AU51" s="45">
        <f t="shared" si="10"/>
        <v>100</v>
      </c>
      <c r="AV51" s="45">
        <f t="shared" si="10"/>
        <v>26</v>
      </c>
      <c r="AW51" s="45">
        <f t="shared" si="10"/>
        <v>1</v>
      </c>
      <c r="AX51" s="45">
        <f t="shared" si="10"/>
        <v>96</v>
      </c>
      <c r="AY51" s="45">
        <f t="shared" si="10"/>
        <v>25</v>
      </c>
      <c r="AZ51" s="45">
        <f t="shared" si="10"/>
        <v>1</v>
      </c>
      <c r="BA51" s="45">
        <f t="shared" si="10"/>
        <v>92</v>
      </c>
      <c r="BB51" s="45">
        <f t="shared" si="10"/>
        <v>24</v>
      </c>
      <c r="BC51" s="45">
        <f t="shared" si="10"/>
        <v>1</v>
      </c>
      <c r="BD51" s="45">
        <f t="shared" si="10"/>
        <v>88</v>
      </c>
      <c r="BE51" s="45">
        <f t="shared" si="10"/>
        <v>23</v>
      </c>
      <c r="BF51" s="45">
        <f t="shared" si="10"/>
        <v>1</v>
      </c>
      <c r="BG51" s="45">
        <f t="shared" si="10"/>
        <v>84</v>
      </c>
      <c r="BH51" s="45">
        <f t="shared" si="10"/>
        <v>21</v>
      </c>
      <c r="BI51" s="45">
        <f t="shared" si="10"/>
        <v>1</v>
      </c>
    </row>
    <row r="52" spans="1:61" x14ac:dyDescent="0.25">
      <c r="A52" s="44"/>
      <c r="B52" s="45"/>
      <c r="C52" s="45" t="s">
        <v>222</v>
      </c>
      <c r="D52" s="45">
        <v>6</v>
      </c>
      <c r="E52" s="45">
        <v>0</v>
      </c>
      <c r="F52" s="45">
        <f t="shared" si="5"/>
        <v>6</v>
      </c>
      <c r="G52" s="52"/>
      <c r="H52" s="45"/>
      <c r="I52" s="45" t="s">
        <v>222</v>
      </c>
      <c r="J52" s="45">
        <v>0</v>
      </c>
      <c r="K52" s="45">
        <v>7</v>
      </c>
      <c r="L52" s="45">
        <v>4</v>
      </c>
      <c r="M52" s="45">
        <f t="shared" si="6"/>
        <v>11</v>
      </c>
      <c r="N52" s="52"/>
      <c r="O52" s="45"/>
      <c r="P52" s="45" t="s">
        <v>222</v>
      </c>
      <c r="Q52" s="45">
        <v>0</v>
      </c>
      <c r="R52" s="45">
        <v>7</v>
      </c>
      <c r="S52" s="45">
        <v>4</v>
      </c>
      <c r="T52" s="45">
        <f t="shared" si="7"/>
        <v>11</v>
      </c>
      <c r="U52" s="52"/>
      <c r="V52" s="44"/>
      <c r="W52" s="45"/>
      <c r="X52" s="45" t="s">
        <v>222</v>
      </c>
      <c r="Y52" s="45">
        <v>0</v>
      </c>
      <c r="Z52" s="45">
        <v>0</v>
      </c>
      <c r="AA52" s="45">
        <f t="shared" si="8"/>
        <v>0</v>
      </c>
      <c r="AB52" s="52"/>
      <c r="AD52" s="44"/>
      <c r="AE52" s="45"/>
      <c r="AF52" s="45" t="s">
        <v>222</v>
      </c>
      <c r="AG52" s="45">
        <v>2</v>
      </c>
      <c r="AH52" s="45">
        <v>6</v>
      </c>
      <c r="AI52" s="45">
        <f t="shared" si="9"/>
        <v>8</v>
      </c>
      <c r="AJ52" s="52"/>
    </row>
    <row r="53" spans="1:61" x14ac:dyDescent="0.25">
      <c r="A53" s="44"/>
      <c r="B53" s="45"/>
      <c r="C53" s="45" t="s">
        <v>223</v>
      </c>
      <c r="D53" s="45">
        <v>7</v>
      </c>
      <c r="E53" s="45">
        <v>4</v>
      </c>
      <c r="F53" s="45">
        <f t="shared" si="5"/>
        <v>11</v>
      </c>
      <c r="G53" s="52"/>
      <c r="H53" s="45"/>
      <c r="I53" s="45" t="s">
        <v>223</v>
      </c>
      <c r="J53" s="45">
        <v>2</v>
      </c>
      <c r="K53" s="45">
        <v>6</v>
      </c>
      <c r="L53" s="45">
        <v>0</v>
      </c>
      <c r="M53" s="45">
        <f t="shared" si="6"/>
        <v>8</v>
      </c>
      <c r="N53" s="52"/>
      <c r="O53" s="45"/>
      <c r="P53" s="45" t="s">
        <v>223</v>
      </c>
      <c r="Q53" s="45">
        <v>2</v>
      </c>
      <c r="R53" s="45">
        <v>6</v>
      </c>
      <c r="S53" s="45">
        <v>0</v>
      </c>
      <c r="T53" s="45">
        <f t="shared" si="7"/>
        <v>8</v>
      </c>
      <c r="U53" s="52"/>
      <c r="V53" s="44"/>
      <c r="W53" s="45"/>
      <c r="X53" s="45" t="s">
        <v>223</v>
      </c>
      <c r="Y53" s="45">
        <v>0</v>
      </c>
      <c r="Z53" s="45">
        <v>0</v>
      </c>
      <c r="AA53" s="45">
        <f t="shared" si="8"/>
        <v>0</v>
      </c>
      <c r="AB53" s="52"/>
      <c r="AD53" s="44"/>
      <c r="AE53" s="45"/>
      <c r="AF53" s="45" t="s">
        <v>223</v>
      </c>
      <c r="AG53" s="45">
        <v>2</v>
      </c>
      <c r="AH53" s="45">
        <v>2</v>
      </c>
      <c r="AI53" s="45">
        <f t="shared" si="9"/>
        <v>4</v>
      </c>
      <c r="AJ53" s="52"/>
    </row>
    <row r="54" spans="1:61" x14ac:dyDescent="0.25">
      <c r="A54" s="44"/>
      <c r="B54" s="45">
        <v>7</v>
      </c>
      <c r="C54" s="45" t="s">
        <v>221</v>
      </c>
      <c r="D54" s="45">
        <v>48</v>
      </c>
      <c r="E54" s="45">
        <v>23</v>
      </c>
      <c r="F54" s="45">
        <f t="shared" si="5"/>
        <v>71</v>
      </c>
      <c r="G54" s="52">
        <f>SUM(F54:F56)</f>
        <v>86</v>
      </c>
      <c r="H54" s="45">
        <v>7</v>
      </c>
      <c r="I54" s="45" t="s">
        <v>221</v>
      </c>
      <c r="J54" s="45">
        <v>20</v>
      </c>
      <c r="K54" s="45">
        <v>48</v>
      </c>
      <c r="L54" s="45">
        <v>23</v>
      </c>
      <c r="M54" s="45">
        <f>SUM(J54:L54)</f>
        <v>91</v>
      </c>
      <c r="N54" s="52">
        <f>SUM(M54:M56)</f>
        <v>107</v>
      </c>
      <c r="O54" s="45">
        <v>7</v>
      </c>
      <c r="P54" s="45" t="s">
        <v>221</v>
      </c>
      <c r="Q54" s="45">
        <v>20</v>
      </c>
      <c r="R54" s="45">
        <v>48</v>
      </c>
      <c r="S54" s="45">
        <v>23</v>
      </c>
      <c r="T54" s="45">
        <f t="shared" si="7"/>
        <v>91</v>
      </c>
      <c r="U54" s="52">
        <f>SUM(T54:T56)</f>
        <v>107</v>
      </c>
      <c r="V54" s="44"/>
      <c r="W54" s="45">
        <v>7</v>
      </c>
      <c r="X54" s="45" t="s">
        <v>221</v>
      </c>
      <c r="Y54" s="45">
        <v>0</v>
      </c>
      <c r="Z54" s="45">
        <v>9</v>
      </c>
      <c r="AA54" s="45">
        <f t="shared" si="8"/>
        <v>9</v>
      </c>
      <c r="AB54" s="52">
        <f>SUM(AA54:AA56)</f>
        <v>9</v>
      </c>
      <c r="AD54" s="44"/>
      <c r="AE54" s="45">
        <v>7</v>
      </c>
      <c r="AF54" s="45" t="s">
        <v>221</v>
      </c>
      <c r="AG54" s="45">
        <v>25</v>
      </c>
      <c r="AH54" s="45">
        <v>70</v>
      </c>
      <c r="AI54" s="45">
        <f t="shared" si="9"/>
        <v>95</v>
      </c>
      <c r="AJ54" s="52">
        <f>SUM(AI54:AI56)</f>
        <v>106</v>
      </c>
    </row>
    <row r="55" spans="1:61" x14ac:dyDescent="0.25">
      <c r="A55" s="44"/>
      <c r="B55" s="45"/>
      <c r="C55" s="45" t="s">
        <v>222</v>
      </c>
      <c r="D55" s="45">
        <v>5</v>
      </c>
      <c r="E55" s="45">
        <v>0</v>
      </c>
      <c r="F55" s="45">
        <f t="shared" si="5"/>
        <v>5</v>
      </c>
      <c r="G55" s="52"/>
      <c r="H55" s="45"/>
      <c r="I55" s="45" t="s">
        <v>222</v>
      </c>
      <c r="J55" s="45">
        <v>0</v>
      </c>
      <c r="K55" s="45">
        <v>6</v>
      </c>
      <c r="L55" s="45">
        <v>4</v>
      </c>
      <c r="M55" s="45">
        <f t="shared" si="6"/>
        <v>10</v>
      </c>
      <c r="N55" s="52"/>
      <c r="O55" s="45"/>
      <c r="P55" s="45" t="s">
        <v>222</v>
      </c>
      <c r="Q55" s="45">
        <v>0</v>
      </c>
      <c r="R55" s="45">
        <v>6</v>
      </c>
      <c r="S55" s="45">
        <v>4</v>
      </c>
      <c r="T55" s="45">
        <f t="shared" si="7"/>
        <v>10</v>
      </c>
      <c r="U55" s="52"/>
      <c r="V55" s="44"/>
      <c r="W55" s="45"/>
      <c r="X55" s="45" t="s">
        <v>222</v>
      </c>
      <c r="Y55" s="45">
        <v>0</v>
      </c>
      <c r="Z55" s="45">
        <v>0</v>
      </c>
      <c r="AA55" s="45">
        <f t="shared" si="8"/>
        <v>0</v>
      </c>
      <c r="AB55" s="52"/>
      <c r="AD55" s="44"/>
      <c r="AE55" s="45"/>
      <c r="AF55" s="45" t="s">
        <v>222</v>
      </c>
      <c r="AG55" s="45">
        <v>2</v>
      </c>
      <c r="AH55" s="45">
        <v>6</v>
      </c>
      <c r="AI55" s="45">
        <f t="shared" si="9"/>
        <v>8</v>
      </c>
      <c r="AJ55" s="52"/>
    </row>
    <row r="56" spans="1:61" x14ac:dyDescent="0.25">
      <c r="A56" s="44"/>
      <c r="B56" s="45"/>
      <c r="C56" s="45" t="s">
        <v>223</v>
      </c>
      <c r="D56" s="45">
        <v>6</v>
      </c>
      <c r="E56" s="45">
        <v>4</v>
      </c>
      <c r="F56" s="45">
        <f t="shared" si="5"/>
        <v>10</v>
      </c>
      <c r="G56" s="52"/>
      <c r="H56" s="45"/>
      <c r="I56" s="45" t="s">
        <v>223</v>
      </c>
      <c r="J56" s="45">
        <v>1</v>
      </c>
      <c r="K56" s="45">
        <v>5</v>
      </c>
      <c r="L56" s="45">
        <v>0</v>
      </c>
      <c r="M56" s="45">
        <f>SUM(J56:L56)</f>
        <v>6</v>
      </c>
      <c r="N56" s="52"/>
      <c r="O56" s="45"/>
      <c r="P56" s="45" t="s">
        <v>223</v>
      </c>
      <c r="Q56" s="45">
        <v>1</v>
      </c>
      <c r="R56" s="45">
        <v>5</v>
      </c>
      <c r="S56" s="45">
        <v>0</v>
      </c>
      <c r="T56" s="45">
        <f t="shared" si="7"/>
        <v>6</v>
      </c>
      <c r="U56" s="52"/>
      <c r="V56" s="44"/>
      <c r="W56" s="45"/>
      <c r="X56" s="45" t="s">
        <v>223</v>
      </c>
      <c r="Y56" s="45">
        <v>0</v>
      </c>
      <c r="Z56" s="45">
        <v>0</v>
      </c>
      <c r="AA56" s="45">
        <f t="shared" si="8"/>
        <v>0</v>
      </c>
      <c r="AB56" s="46"/>
      <c r="AD56" s="44"/>
      <c r="AE56" s="45"/>
      <c r="AF56" s="45" t="s">
        <v>223</v>
      </c>
      <c r="AG56" s="45">
        <v>1</v>
      </c>
      <c r="AH56" s="45">
        <v>2</v>
      </c>
      <c r="AI56" s="45">
        <f t="shared" si="9"/>
        <v>3</v>
      </c>
      <c r="AJ56" s="52"/>
    </row>
    <row r="57" spans="1:61" x14ac:dyDescent="0.25">
      <c r="A57" s="44"/>
      <c r="B57" s="45"/>
      <c r="C57" s="45"/>
      <c r="D57" s="45"/>
      <c r="E57" s="45"/>
      <c r="F57" s="45"/>
      <c r="G57" s="52"/>
      <c r="H57" s="45"/>
      <c r="I57" s="45"/>
      <c r="J57" s="45"/>
      <c r="K57" s="45"/>
      <c r="L57" s="45"/>
      <c r="M57" s="45"/>
      <c r="N57" s="52"/>
      <c r="O57" s="45"/>
      <c r="P57" s="45"/>
      <c r="Q57" s="45"/>
      <c r="R57" s="45"/>
      <c r="S57" s="45"/>
      <c r="T57" s="45"/>
      <c r="V57" s="44"/>
      <c r="W57" s="45"/>
      <c r="X57" s="45"/>
      <c r="Y57" s="45"/>
      <c r="Z57" s="45"/>
      <c r="AA57" s="45"/>
      <c r="AB57" s="46"/>
      <c r="AD57" s="44"/>
      <c r="AE57" s="45"/>
      <c r="AF57" s="45"/>
      <c r="AG57" s="45"/>
      <c r="AH57" s="45"/>
    </row>
    <row r="58" spans="1:61" x14ac:dyDescent="0.25">
      <c r="A58" s="44"/>
      <c r="B58" s="45"/>
      <c r="C58" s="45"/>
      <c r="D58" s="45"/>
      <c r="E58" s="45"/>
      <c r="F58" s="45"/>
      <c r="G58" s="52"/>
      <c r="H58" s="45"/>
      <c r="I58" s="45"/>
      <c r="J58" s="45"/>
      <c r="K58" s="45"/>
      <c r="L58" s="45"/>
      <c r="M58" s="45"/>
      <c r="N58" s="52"/>
      <c r="O58" s="45"/>
      <c r="P58" s="45"/>
      <c r="Q58" s="45"/>
      <c r="R58" s="45"/>
      <c r="S58" s="45"/>
      <c r="T58" s="45"/>
      <c r="V58" s="44"/>
      <c r="W58" s="45"/>
      <c r="X58" s="45"/>
      <c r="Y58" s="45"/>
      <c r="Z58" s="45"/>
      <c r="AA58" s="45"/>
      <c r="AB58" s="46"/>
      <c r="AD58" s="44"/>
      <c r="AE58" s="45"/>
      <c r="AF58" s="45"/>
      <c r="AG58" s="45"/>
      <c r="AH58" s="45"/>
    </row>
    <row r="59" spans="1:61" x14ac:dyDescent="0.25">
      <c r="A59" s="51" t="s">
        <v>234</v>
      </c>
      <c r="B59" s="45"/>
      <c r="C59" s="45"/>
      <c r="D59" s="45"/>
      <c r="E59" s="45"/>
      <c r="F59" s="45"/>
      <c r="G59" s="52"/>
      <c r="H59" s="45"/>
      <c r="I59" s="45"/>
      <c r="J59" s="45"/>
      <c r="K59" s="45"/>
      <c r="L59" s="45"/>
      <c r="M59" s="45"/>
      <c r="N59" s="52"/>
      <c r="O59" s="45"/>
      <c r="P59" s="45"/>
      <c r="Q59" s="45"/>
      <c r="R59" s="45"/>
      <c r="S59" s="45"/>
      <c r="T59" s="45"/>
      <c r="V59" s="51" t="s">
        <v>234</v>
      </c>
      <c r="W59" s="45"/>
      <c r="X59" s="45"/>
      <c r="Y59" s="45"/>
      <c r="Z59" s="45"/>
      <c r="AA59" s="45"/>
      <c r="AB59" s="46"/>
      <c r="AD59" s="51" t="s">
        <v>234</v>
      </c>
      <c r="AE59" s="45"/>
      <c r="AF59" s="45"/>
      <c r="AG59" s="45"/>
      <c r="AH59" s="45"/>
    </row>
    <row r="60" spans="1:61" x14ac:dyDescent="0.25">
      <c r="A60" s="44"/>
      <c r="B60" s="45"/>
      <c r="C60" s="45"/>
      <c r="D60" s="45"/>
      <c r="E60" s="45"/>
      <c r="F60" s="45"/>
      <c r="G60" s="52"/>
      <c r="H60" s="45"/>
      <c r="I60" s="45"/>
      <c r="J60" s="45"/>
      <c r="K60" s="45"/>
      <c r="L60" s="45"/>
      <c r="M60" s="45"/>
      <c r="N60" s="52"/>
      <c r="O60" s="45"/>
      <c r="P60" s="45"/>
      <c r="Q60" s="45"/>
      <c r="R60" s="45"/>
      <c r="S60" s="45"/>
      <c r="T60" s="45"/>
      <c r="V60" s="44"/>
      <c r="W60" s="45"/>
      <c r="X60" s="45"/>
      <c r="Y60" s="45"/>
      <c r="Z60" s="45"/>
      <c r="AA60" s="45"/>
      <c r="AB60" s="46"/>
      <c r="AD60" s="44"/>
      <c r="AE60" s="45"/>
      <c r="AF60" s="45"/>
      <c r="AG60" s="45"/>
      <c r="AH60" s="45"/>
    </row>
    <row r="61" spans="1:61" x14ac:dyDescent="0.25">
      <c r="A61" s="44"/>
      <c r="B61" s="45"/>
      <c r="C61" s="45"/>
      <c r="D61" s="45"/>
      <c r="E61" s="45"/>
      <c r="F61" s="45"/>
      <c r="G61" s="52"/>
      <c r="H61" s="45"/>
      <c r="I61" s="45"/>
      <c r="J61" s="45"/>
      <c r="K61" s="45"/>
      <c r="L61" s="45"/>
      <c r="M61" s="45"/>
      <c r="N61" s="52"/>
      <c r="O61" s="45"/>
      <c r="P61" s="45"/>
      <c r="Q61" s="45"/>
      <c r="R61" s="45"/>
      <c r="S61" s="45"/>
      <c r="T61" s="45"/>
      <c r="V61" s="44"/>
      <c r="W61" s="45"/>
      <c r="X61" s="45"/>
      <c r="Y61" s="45"/>
      <c r="Z61" s="45"/>
      <c r="AA61" s="45"/>
      <c r="AB61" s="46"/>
      <c r="AD61" s="44"/>
      <c r="AE61" s="45"/>
      <c r="AF61" s="45"/>
      <c r="AG61" s="45"/>
      <c r="AH61" s="45"/>
    </row>
    <row r="62" spans="1:61" x14ac:dyDescent="0.25">
      <c r="A62" s="44"/>
      <c r="B62" s="45"/>
      <c r="C62" s="45" t="s">
        <v>226</v>
      </c>
      <c r="D62" s="45" t="s">
        <v>227</v>
      </c>
      <c r="E62" s="45" t="s">
        <v>239</v>
      </c>
      <c r="F62" s="45"/>
      <c r="G62" s="52"/>
      <c r="H62" s="45"/>
      <c r="I62" s="45" t="s">
        <v>226</v>
      </c>
      <c r="J62" s="45" t="s">
        <v>228</v>
      </c>
      <c r="K62" s="45" t="s">
        <v>239</v>
      </c>
      <c r="L62" s="45"/>
      <c r="M62" s="45"/>
      <c r="N62" s="52"/>
      <c r="O62" s="45"/>
      <c r="P62" s="45" t="s">
        <v>226</v>
      </c>
      <c r="Q62" s="45" t="s">
        <v>66</v>
      </c>
      <c r="R62" s="45" t="s">
        <v>239</v>
      </c>
      <c r="S62" s="45"/>
      <c r="T62" s="45"/>
      <c r="V62" s="44"/>
      <c r="W62" s="45"/>
      <c r="X62" s="45" t="s">
        <v>240</v>
      </c>
      <c r="Y62" s="45" t="s">
        <v>238</v>
      </c>
      <c r="Z62" s="45" t="s">
        <v>239</v>
      </c>
      <c r="AA62" s="45"/>
      <c r="AB62" s="46"/>
      <c r="AD62" s="44"/>
      <c r="AE62" s="45"/>
      <c r="AF62" s="45" t="s">
        <v>62</v>
      </c>
      <c r="AG62" s="45" t="s">
        <v>238</v>
      </c>
      <c r="AH62" s="45" t="s">
        <v>239</v>
      </c>
    </row>
    <row r="63" spans="1:61" x14ac:dyDescent="0.25">
      <c r="A63" s="44"/>
      <c r="B63" s="45"/>
      <c r="C63" s="45"/>
      <c r="D63" s="45"/>
      <c r="E63" s="45"/>
      <c r="F63" s="45"/>
      <c r="G63" s="52"/>
      <c r="H63" s="45"/>
      <c r="I63" s="45"/>
      <c r="J63" s="45"/>
      <c r="K63" s="45"/>
      <c r="L63" s="45"/>
      <c r="M63" s="45"/>
      <c r="N63" s="52"/>
      <c r="O63" s="45"/>
      <c r="P63" s="45"/>
      <c r="Q63" s="45"/>
      <c r="R63" s="45"/>
      <c r="S63" s="45"/>
      <c r="T63" s="45"/>
      <c r="V63" s="44"/>
      <c r="W63" s="45"/>
      <c r="X63" s="45"/>
      <c r="Y63" s="45"/>
      <c r="Z63" s="45"/>
      <c r="AA63" s="45"/>
      <c r="AB63" s="46"/>
      <c r="AD63" s="44"/>
      <c r="AE63" s="45"/>
      <c r="AF63" s="45"/>
      <c r="AG63" s="45"/>
      <c r="AH63" s="45"/>
    </row>
    <row r="64" spans="1:61" x14ac:dyDescent="0.25">
      <c r="A64" s="44"/>
      <c r="B64" s="45" t="s">
        <v>224</v>
      </c>
      <c r="C64" s="45"/>
      <c r="D64" s="45" t="s">
        <v>220</v>
      </c>
      <c r="E64" s="45" t="s">
        <v>225</v>
      </c>
      <c r="F64" s="54" t="s">
        <v>265</v>
      </c>
      <c r="G64" s="52" t="s">
        <v>266</v>
      </c>
      <c r="H64" s="45" t="s">
        <v>224</v>
      </c>
      <c r="I64" s="45"/>
      <c r="J64" s="45" t="s">
        <v>229</v>
      </c>
      <c r="K64" s="45" t="s">
        <v>220</v>
      </c>
      <c r="L64" s="45" t="s">
        <v>225</v>
      </c>
      <c r="M64" s="54" t="s">
        <v>265</v>
      </c>
      <c r="N64" s="52" t="s">
        <v>266</v>
      </c>
      <c r="O64" s="45" t="s">
        <v>224</v>
      </c>
      <c r="P64" s="45"/>
      <c r="Q64" s="45" t="s">
        <v>229</v>
      </c>
      <c r="R64" s="45" t="s">
        <v>220</v>
      </c>
      <c r="S64" s="45" t="s">
        <v>225</v>
      </c>
      <c r="T64" s="54" t="s">
        <v>265</v>
      </c>
      <c r="U64" s="52" t="s">
        <v>266</v>
      </c>
      <c r="V64" s="44"/>
      <c r="W64" s="45" t="s">
        <v>224</v>
      </c>
      <c r="X64" s="45"/>
      <c r="Y64" s="45" t="s">
        <v>220</v>
      </c>
      <c r="Z64" s="45" t="s">
        <v>237</v>
      </c>
      <c r="AA64" s="54" t="s">
        <v>265</v>
      </c>
      <c r="AB64" s="52" t="s">
        <v>266</v>
      </c>
      <c r="AD64" s="44"/>
      <c r="AE64" s="45" t="s">
        <v>224</v>
      </c>
      <c r="AF64" s="45"/>
      <c r="AG64" s="45" t="s">
        <v>229</v>
      </c>
      <c r="AH64" s="45" t="s">
        <v>237</v>
      </c>
      <c r="AI64" s="54" t="s">
        <v>265</v>
      </c>
      <c r="AJ64" s="52" t="s">
        <v>266</v>
      </c>
    </row>
    <row r="65" spans="1:36" x14ac:dyDescent="0.25">
      <c r="A65" s="44"/>
      <c r="B65" s="45">
        <v>1</v>
      </c>
      <c r="C65" s="45">
        <v>0</v>
      </c>
      <c r="D65" s="45">
        <v>0</v>
      </c>
      <c r="E65" s="45">
        <v>2</v>
      </c>
      <c r="F65" s="45">
        <f>SUM(D65:E65)</f>
        <v>2</v>
      </c>
      <c r="G65" s="52">
        <f>SUM(F65:F67)</f>
        <v>4</v>
      </c>
      <c r="H65" s="45">
        <v>1</v>
      </c>
      <c r="I65" s="45">
        <v>0</v>
      </c>
      <c r="J65" s="45">
        <v>1</v>
      </c>
      <c r="K65" s="45">
        <v>0</v>
      </c>
      <c r="L65" s="45">
        <v>2</v>
      </c>
      <c r="M65" s="53">
        <f t="shared" ref="M65:M84" si="11">SUM(J65:L65)</f>
        <v>3</v>
      </c>
      <c r="N65" s="52">
        <f>SUM(M65:M67)</f>
        <v>7</v>
      </c>
      <c r="O65" s="45">
        <v>1</v>
      </c>
      <c r="P65" s="45">
        <v>0</v>
      </c>
      <c r="Q65" s="45">
        <v>1</v>
      </c>
      <c r="R65" s="45">
        <v>0</v>
      </c>
      <c r="S65" s="45">
        <v>2</v>
      </c>
      <c r="T65" s="45">
        <f>SUM(Q65:S65)</f>
        <v>3</v>
      </c>
      <c r="U65" s="52">
        <f>SUM(T65:T67)</f>
        <v>7</v>
      </c>
      <c r="V65" s="44"/>
      <c r="W65" s="45">
        <v>1</v>
      </c>
      <c r="X65" s="45">
        <v>0</v>
      </c>
      <c r="Y65" s="45">
        <v>0</v>
      </c>
      <c r="Z65" s="45">
        <v>2</v>
      </c>
      <c r="AA65" s="45">
        <f>SUM(Y65:Z65)</f>
        <v>2</v>
      </c>
      <c r="AB65" s="52">
        <f>SUM(AA65:AA67)</f>
        <v>2</v>
      </c>
      <c r="AD65" s="44"/>
      <c r="AE65" s="45">
        <v>1</v>
      </c>
      <c r="AF65" s="45">
        <v>0</v>
      </c>
      <c r="AG65" s="45">
        <v>2</v>
      </c>
      <c r="AH65" s="45">
        <v>0</v>
      </c>
      <c r="AI65" s="45">
        <f t="shared" ref="AI65:AI85" si="12">SUM(AG65:AH65)</f>
        <v>2</v>
      </c>
      <c r="AJ65" s="52">
        <f>SUM(AI65:AI67)</f>
        <v>4</v>
      </c>
    </row>
    <row r="66" spans="1:36" x14ac:dyDescent="0.25">
      <c r="A66" s="44"/>
      <c r="B66" s="45"/>
      <c r="C66" s="45">
        <v>1</v>
      </c>
      <c r="D66" s="45">
        <v>1</v>
      </c>
      <c r="E66" s="45">
        <v>0</v>
      </c>
      <c r="F66" s="45">
        <f t="shared" ref="F66:F85" si="13">SUM(D66:E66)</f>
        <v>1</v>
      </c>
      <c r="G66" s="52"/>
      <c r="H66" s="45"/>
      <c r="I66" s="45">
        <v>1</v>
      </c>
      <c r="J66" s="45">
        <v>2</v>
      </c>
      <c r="K66" s="45">
        <v>1</v>
      </c>
      <c r="L66" s="45">
        <v>0</v>
      </c>
      <c r="M66" s="53">
        <f t="shared" si="11"/>
        <v>3</v>
      </c>
      <c r="N66" s="52"/>
      <c r="O66" s="45"/>
      <c r="P66" s="45">
        <v>1</v>
      </c>
      <c r="Q66" s="45">
        <v>2</v>
      </c>
      <c r="R66" s="45">
        <v>1</v>
      </c>
      <c r="S66" s="45">
        <v>0</v>
      </c>
      <c r="T66" s="45">
        <f t="shared" ref="T66:T84" si="14">SUM(Q66:S66)</f>
        <v>3</v>
      </c>
      <c r="U66" s="52"/>
      <c r="V66" s="44"/>
      <c r="W66" s="45"/>
      <c r="X66" s="45">
        <v>1</v>
      </c>
      <c r="Y66" s="45">
        <v>0</v>
      </c>
      <c r="Z66" s="45">
        <v>0</v>
      </c>
      <c r="AA66" s="45">
        <f t="shared" ref="AA66:AA85" si="15">SUM(Y66:Z66)</f>
        <v>0</v>
      </c>
      <c r="AB66" s="52"/>
      <c r="AD66" s="44"/>
      <c r="AE66" s="45"/>
      <c r="AF66" s="45">
        <v>1</v>
      </c>
      <c r="AG66" s="45">
        <v>1</v>
      </c>
      <c r="AH66" s="45">
        <v>1</v>
      </c>
      <c r="AI66" s="45">
        <f t="shared" si="12"/>
        <v>2</v>
      </c>
      <c r="AJ66" s="52"/>
    </row>
    <row r="67" spans="1:36" x14ac:dyDescent="0.25">
      <c r="A67" s="44"/>
      <c r="B67" s="45"/>
      <c r="C67" s="45">
        <v>2</v>
      </c>
      <c r="D67" s="45">
        <v>1</v>
      </c>
      <c r="E67" s="45">
        <v>0</v>
      </c>
      <c r="F67" s="45">
        <f t="shared" si="13"/>
        <v>1</v>
      </c>
      <c r="G67" s="52"/>
      <c r="H67" s="45"/>
      <c r="I67" s="45">
        <v>2</v>
      </c>
      <c r="J67" s="45">
        <v>0</v>
      </c>
      <c r="K67" s="45">
        <v>1</v>
      </c>
      <c r="L67" s="45">
        <v>0</v>
      </c>
      <c r="M67" s="53">
        <f t="shared" si="11"/>
        <v>1</v>
      </c>
      <c r="N67" s="52"/>
      <c r="O67" s="45"/>
      <c r="P67" s="45">
        <v>2</v>
      </c>
      <c r="Q67" s="45">
        <v>0</v>
      </c>
      <c r="R67" s="45">
        <v>1</v>
      </c>
      <c r="S67" s="45">
        <v>0</v>
      </c>
      <c r="T67" s="45">
        <f t="shared" si="14"/>
        <v>1</v>
      </c>
      <c r="U67" s="52"/>
      <c r="V67" s="44"/>
      <c r="W67" s="45"/>
      <c r="X67" s="45">
        <v>2</v>
      </c>
      <c r="Y67" s="45">
        <v>0</v>
      </c>
      <c r="Z67" s="45">
        <v>0</v>
      </c>
      <c r="AA67" s="45">
        <f t="shared" si="15"/>
        <v>0</v>
      </c>
      <c r="AB67" s="52"/>
      <c r="AD67" s="44"/>
      <c r="AE67" s="45"/>
      <c r="AF67" s="45">
        <v>2</v>
      </c>
      <c r="AG67" s="45">
        <v>0</v>
      </c>
      <c r="AH67" s="45">
        <v>0</v>
      </c>
      <c r="AI67" s="45">
        <f t="shared" si="12"/>
        <v>0</v>
      </c>
      <c r="AJ67" s="52"/>
    </row>
    <row r="68" spans="1:36" x14ac:dyDescent="0.25">
      <c r="A68" s="44"/>
      <c r="B68" s="45">
        <v>2</v>
      </c>
      <c r="C68" s="45">
        <v>0</v>
      </c>
      <c r="D68" s="45">
        <v>0</v>
      </c>
      <c r="E68" s="45">
        <v>2</v>
      </c>
      <c r="F68" s="45">
        <f t="shared" si="13"/>
        <v>2</v>
      </c>
      <c r="G68" s="52">
        <f>SUM(F68:F70)</f>
        <v>4</v>
      </c>
      <c r="H68" s="45">
        <v>2</v>
      </c>
      <c r="I68" s="45">
        <v>0</v>
      </c>
      <c r="J68" s="45">
        <v>0</v>
      </c>
      <c r="K68" s="45">
        <v>0</v>
      </c>
      <c r="L68" s="45">
        <v>2</v>
      </c>
      <c r="M68" s="53">
        <f t="shared" si="11"/>
        <v>2</v>
      </c>
      <c r="N68" s="52">
        <f>SUM(M68:M70)</f>
        <v>6</v>
      </c>
      <c r="O68" s="45">
        <v>2</v>
      </c>
      <c r="P68" s="45">
        <v>0</v>
      </c>
      <c r="Q68" s="45">
        <v>0</v>
      </c>
      <c r="R68" s="45">
        <v>0</v>
      </c>
      <c r="S68" s="45">
        <v>2</v>
      </c>
      <c r="T68" s="45">
        <f t="shared" si="14"/>
        <v>2</v>
      </c>
      <c r="U68" s="52">
        <f>SUM(T68:T70)</f>
        <v>6</v>
      </c>
      <c r="V68" s="44"/>
      <c r="W68" s="45">
        <v>2</v>
      </c>
      <c r="X68" s="45">
        <v>0</v>
      </c>
      <c r="Y68" s="45">
        <v>0</v>
      </c>
      <c r="Z68" s="45">
        <v>1</v>
      </c>
      <c r="AA68" s="45">
        <f t="shared" si="15"/>
        <v>1</v>
      </c>
      <c r="AB68" s="52">
        <f>SUM(AA68:AA70)</f>
        <v>1</v>
      </c>
      <c r="AD68" s="44"/>
      <c r="AE68" s="45">
        <v>2</v>
      </c>
      <c r="AF68" s="45">
        <v>0</v>
      </c>
      <c r="AG68" s="45">
        <v>1</v>
      </c>
      <c r="AH68" s="45">
        <v>0</v>
      </c>
      <c r="AI68" s="45">
        <f t="shared" si="12"/>
        <v>1</v>
      </c>
      <c r="AJ68" s="52">
        <f>SUM(AI68:AI70)</f>
        <v>2</v>
      </c>
    </row>
    <row r="69" spans="1:36" x14ac:dyDescent="0.25">
      <c r="A69" s="44"/>
      <c r="B69" s="45"/>
      <c r="C69" s="45">
        <v>1</v>
      </c>
      <c r="D69" s="45">
        <v>1</v>
      </c>
      <c r="E69" s="45">
        <v>0</v>
      </c>
      <c r="F69" s="45">
        <f t="shared" si="13"/>
        <v>1</v>
      </c>
      <c r="G69" s="52"/>
      <c r="H69" s="45"/>
      <c r="I69" s="45">
        <v>1</v>
      </c>
      <c r="J69" s="45">
        <v>2</v>
      </c>
      <c r="K69" s="45">
        <v>1</v>
      </c>
      <c r="L69" s="45">
        <v>0</v>
      </c>
      <c r="M69" s="53">
        <f>SUM(J69:L69)</f>
        <v>3</v>
      </c>
      <c r="N69" s="52"/>
      <c r="O69" s="45"/>
      <c r="P69" s="45">
        <v>1</v>
      </c>
      <c r="Q69" s="45">
        <v>2</v>
      </c>
      <c r="R69" s="45">
        <v>1</v>
      </c>
      <c r="S69" s="45">
        <v>0</v>
      </c>
      <c r="T69" s="45">
        <f t="shared" si="14"/>
        <v>3</v>
      </c>
      <c r="U69" s="52"/>
      <c r="V69" s="44"/>
      <c r="W69" s="45"/>
      <c r="X69" s="45">
        <v>1</v>
      </c>
      <c r="Y69" s="45">
        <v>0</v>
      </c>
      <c r="Z69" s="45">
        <v>0</v>
      </c>
      <c r="AA69" s="45">
        <f t="shared" si="15"/>
        <v>0</v>
      </c>
      <c r="AB69" s="52"/>
      <c r="AD69" s="44"/>
      <c r="AE69" s="45"/>
      <c r="AF69" s="45">
        <v>1</v>
      </c>
      <c r="AG69" s="45">
        <v>0</v>
      </c>
      <c r="AH69" s="45">
        <v>1</v>
      </c>
      <c r="AI69" s="45">
        <f t="shared" si="12"/>
        <v>1</v>
      </c>
      <c r="AJ69" s="52"/>
    </row>
    <row r="70" spans="1:36" x14ac:dyDescent="0.25">
      <c r="A70" s="44"/>
      <c r="B70" s="45"/>
      <c r="C70" s="45">
        <v>2</v>
      </c>
      <c r="D70" s="45">
        <v>1</v>
      </c>
      <c r="E70" s="45">
        <v>0</v>
      </c>
      <c r="F70" s="45">
        <f t="shared" si="13"/>
        <v>1</v>
      </c>
      <c r="G70" s="52"/>
      <c r="H70" s="45"/>
      <c r="I70" s="45">
        <v>2</v>
      </c>
      <c r="J70" s="45">
        <v>0</v>
      </c>
      <c r="K70" s="45">
        <v>1</v>
      </c>
      <c r="L70" s="45">
        <v>0</v>
      </c>
      <c r="M70" s="53">
        <f t="shared" si="11"/>
        <v>1</v>
      </c>
      <c r="N70" s="52"/>
      <c r="O70" s="45"/>
      <c r="P70" s="45">
        <v>2</v>
      </c>
      <c r="Q70" s="45">
        <v>0</v>
      </c>
      <c r="R70" s="45">
        <v>1</v>
      </c>
      <c r="S70" s="45">
        <v>0</v>
      </c>
      <c r="T70" s="45">
        <f t="shared" si="14"/>
        <v>1</v>
      </c>
      <c r="U70" s="52"/>
      <c r="V70" s="44"/>
      <c r="W70" s="45"/>
      <c r="X70" s="45">
        <v>2</v>
      </c>
      <c r="Y70" s="45">
        <v>0</v>
      </c>
      <c r="Z70" s="45">
        <v>0</v>
      </c>
      <c r="AA70" s="45">
        <f t="shared" si="15"/>
        <v>0</v>
      </c>
      <c r="AB70" s="52"/>
      <c r="AD70" s="44"/>
      <c r="AE70" s="45"/>
      <c r="AF70" s="45">
        <v>2</v>
      </c>
      <c r="AG70" s="45">
        <v>0</v>
      </c>
      <c r="AH70" s="45">
        <v>0</v>
      </c>
      <c r="AI70" s="45">
        <f t="shared" si="12"/>
        <v>0</v>
      </c>
      <c r="AJ70" s="52"/>
    </row>
    <row r="71" spans="1:36" x14ac:dyDescent="0.25">
      <c r="A71" s="44"/>
      <c r="B71" s="45">
        <v>3</v>
      </c>
      <c r="C71" s="45">
        <v>0</v>
      </c>
      <c r="D71" s="45">
        <v>0</v>
      </c>
      <c r="E71" s="45">
        <v>2</v>
      </c>
      <c r="F71" s="45">
        <f t="shared" si="13"/>
        <v>2</v>
      </c>
      <c r="G71" s="52">
        <f>SUM(F71:F73)</f>
        <v>4</v>
      </c>
      <c r="H71" s="45">
        <v>3</v>
      </c>
      <c r="I71" s="45">
        <v>0</v>
      </c>
      <c r="J71" s="45">
        <v>0</v>
      </c>
      <c r="K71" s="45">
        <v>0</v>
      </c>
      <c r="L71" s="45">
        <v>2</v>
      </c>
      <c r="M71" s="53">
        <f>SUM(J71:L71)</f>
        <v>2</v>
      </c>
      <c r="N71" s="52">
        <f>SUM(M71:M73)</f>
        <v>6</v>
      </c>
      <c r="O71" s="45">
        <v>3</v>
      </c>
      <c r="P71" s="45">
        <v>0</v>
      </c>
      <c r="Q71" s="45">
        <v>0</v>
      </c>
      <c r="R71" s="45">
        <v>0</v>
      </c>
      <c r="S71" s="45">
        <v>2</v>
      </c>
      <c r="T71" s="45">
        <f t="shared" si="14"/>
        <v>2</v>
      </c>
      <c r="U71" s="52">
        <f>SUM(T71:T73)</f>
        <v>6</v>
      </c>
      <c r="V71" s="44"/>
      <c r="W71" s="45">
        <v>3</v>
      </c>
      <c r="X71" s="45">
        <v>0</v>
      </c>
      <c r="Y71" s="45">
        <v>0</v>
      </c>
      <c r="Z71" s="45">
        <v>1</v>
      </c>
      <c r="AA71" s="45">
        <f t="shared" si="15"/>
        <v>1</v>
      </c>
      <c r="AB71" s="52">
        <f>SUM(AA71:AA73)</f>
        <v>1</v>
      </c>
      <c r="AD71" s="44"/>
      <c r="AE71" s="45">
        <v>3</v>
      </c>
      <c r="AF71" s="45">
        <v>0</v>
      </c>
      <c r="AG71" s="45">
        <v>1</v>
      </c>
      <c r="AH71" s="45">
        <v>0</v>
      </c>
      <c r="AI71" s="45">
        <f t="shared" si="12"/>
        <v>1</v>
      </c>
      <c r="AJ71" s="52">
        <f>SUM(AI71:AI73)</f>
        <v>2</v>
      </c>
    </row>
    <row r="72" spans="1:36" x14ac:dyDescent="0.25">
      <c r="A72" s="44"/>
      <c r="B72" s="45"/>
      <c r="C72" s="45">
        <v>1</v>
      </c>
      <c r="D72" s="45">
        <v>1</v>
      </c>
      <c r="E72" s="45">
        <v>0</v>
      </c>
      <c r="F72" s="45">
        <f t="shared" si="13"/>
        <v>1</v>
      </c>
      <c r="G72" s="52"/>
      <c r="H72" s="45"/>
      <c r="I72" s="45">
        <v>1</v>
      </c>
      <c r="J72" s="45">
        <v>2</v>
      </c>
      <c r="K72" s="45">
        <v>1</v>
      </c>
      <c r="L72" s="45">
        <v>0</v>
      </c>
      <c r="M72" s="53">
        <f t="shared" si="11"/>
        <v>3</v>
      </c>
      <c r="N72" s="52"/>
      <c r="O72" s="45"/>
      <c r="P72" s="45">
        <v>1</v>
      </c>
      <c r="Q72" s="45">
        <v>2</v>
      </c>
      <c r="R72" s="45">
        <v>1</v>
      </c>
      <c r="S72" s="45">
        <v>0</v>
      </c>
      <c r="T72" s="45">
        <f t="shared" si="14"/>
        <v>3</v>
      </c>
      <c r="U72" s="52"/>
      <c r="V72" s="44"/>
      <c r="W72" s="45"/>
      <c r="X72" s="45">
        <v>1</v>
      </c>
      <c r="Y72" s="45">
        <v>0</v>
      </c>
      <c r="Z72" s="45">
        <v>0</v>
      </c>
      <c r="AA72" s="45">
        <f t="shared" si="15"/>
        <v>0</v>
      </c>
      <c r="AB72" s="52"/>
      <c r="AD72" s="44"/>
      <c r="AE72" s="45"/>
      <c r="AF72" s="45">
        <v>1</v>
      </c>
      <c r="AG72" s="45">
        <v>0</v>
      </c>
      <c r="AH72" s="45">
        <v>1</v>
      </c>
      <c r="AI72" s="45">
        <f t="shared" si="12"/>
        <v>1</v>
      </c>
      <c r="AJ72" s="52"/>
    </row>
    <row r="73" spans="1:36" x14ac:dyDescent="0.25">
      <c r="A73" s="44"/>
      <c r="B73" s="45"/>
      <c r="C73" s="45">
        <v>2</v>
      </c>
      <c r="D73" s="45">
        <v>1</v>
      </c>
      <c r="E73" s="45">
        <v>0</v>
      </c>
      <c r="F73" s="45">
        <f t="shared" si="13"/>
        <v>1</v>
      </c>
      <c r="G73" s="52"/>
      <c r="H73" s="45"/>
      <c r="I73" s="45">
        <v>2</v>
      </c>
      <c r="J73" s="45">
        <v>0</v>
      </c>
      <c r="K73" s="45">
        <v>1</v>
      </c>
      <c r="L73" s="45">
        <v>0</v>
      </c>
      <c r="M73" s="53">
        <f t="shared" si="11"/>
        <v>1</v>
      </c>
      <c r="N73" s="52"/>
      <c r="O73" s="45"/>
      <c r="P73" s="45">
        <v>2</v>
      </c>
      <c r="Q73" s="45">
        <v>0</v>
      </c>
      <c r="R73" s="45">
        <v>1</v>
      </c>
      <c r="S73" s="45">
        <v>0</v>
      </c>
      <c r="T73" s="45">
        <f t="shared" si="14"/>
        <v>1</v>
      </c>
      <c r="U73" s="52"/>
      <c r="V73" s="44"/>
      <c r="W73" s="45"/>
      <c r="X73" s="45">
        <v>2</v>
      </c>
      <c r="Y73" s="45">
        <v>0</v>
      </c>
      <c r="Z73" s="45">
        <v>0</v>
      </c>
      <c r="AA73" s="45">
        <f t="shared" si="15"/>
        <v>0</v>
      </c>
      <c r="AB73" s="52"/>
      <c r="AD73" s="44"/>
      <c r="AE73" s="45"/>
      <c r="AF73" s="45">
        <v>2</v>
      </c>
      <c r="AG73" s="45">
        <v>0</v>
      </c>
      <c r="AH73" s="45">
        <v>0</v>
      </c>
      <c r="AI73" s="45">
        <f t="shared" si="12"/>
        <v>0</v>
      </c>
      <c r="AJ73" s="52"/>
    </row>
    <row r="74" spans="1:36" x14ac:dyDescent="0.25">
      <c r="A74" s="44"/>
      <c r="B74" s="45">
        <v>4</v>
      </c>
      <c r="C74" s="45">
        <v>0</v>
      </c>
      <c r="D74" s="45">
        <v>0</v>
      </c>
      <c r="E74" s="45">
        <v>2</v>
      </c>
      <c r="F74" s="45">
        <f t="shared" si="13"/>
        <v>2</v>
      </c>
      <c r="G74" s="52">
        <f>SUM(F74:F76)</f>
        <v>4</v>
      </c>
      <c r="H74" s="45">
        <v>4</v>
      </c>
      <c r="I74" s="45">
        <v>0</v>
      </c>
      <c r="J74" s="45">
        <v>0</v>
      </c>
      <c r="K74" s="45">
        <v>0</v>
      </c>
      <c r="L74" s="45">
        <v>2</v>
      </c>
      <c r="M74" s="53">
        <f t="shared" si="11"/>
        <v>2</v>
      </c>
      <c r="N74" s="52">
        <f>SUM(M74:M76)</f>
        <v>5</v>
      </c>
      <c r="O74" s="45">
        <v>4</v>
      </c>
      <c r="P74" s="45">
        <v>0</v>
      </c>
      <c r="Q74" s="45">
        <v>0</v>
      </c>
      <c r="R74" s="45">
        <v>0</v>
      </c>
      <c r="S74" s="45">
        <v>2</v>
      </c>
      <c r="T74" s="45">
        <f>SUM(Q74:S74)</f>
        <v>2</v>
      </c>
      <c r="U74" s="52">
        <f>SUM(T74:T76)</f>
        <v>5</v>
      </c>
      <c r="V74" s="44"/>
      <c r="W74" s="45">
        <v>4</v>
      </c>
      <c r="X74" s="45">
        <v>0</v>
      </c>
      <c r="Y74" s="45">
        <v>0</v>
      </c>
      <c r="Z74" s="45">
        <v>0</v>
      </c>
      <c r="AA74" s="45">
        <f t="shared" si="15"/>
        <v>0</v>
      </c>
      <c r="AB74" s="52">
        <f>SUM(AA74:AA76)</f>
        <v>0</v>
      </c>
      <c r="AD74" s="44"/>
      <c r="AE74" s="45">
        <v>4</v>
      </c>
      <c r="AF74" s="45">
        <v>0</v>
      </c>
      <c r="AG74" s="45">
        <v>1</v>
      </c>
      <c r="AH74" s="45">
        <v>0</v>
      </c>
      <c r="AI74" s="45">
        <f t="shared" si="12"/>
        <v>1</v>
      </c>
      <c r="AJ74" s="52">
        <f>SUM(AI74:AI76)</f>
        <v>2</v>
      </c>
    </row>
    <row r="75" spans="1:36" x14ac:dyDescent="0.25">
      <c r="A75" s="44"/>
      <c r="B75" s="45"/>
      <c r="C75" s="45">
        <v>1</v>
      </c>
      <c r="D75" s="45">
        <v>1</v>
      </c>
      <c r="E75" s="45">
        <v>0</v>
      </c>
      <c r="F75" s="45">
        <f t="shared" si="13"/>
        <v>1</v>
      </c>
      <c r="G75" s="52"/>
      <c r="H75" s="45"/>
      <c r="I75" s="45">
        <v>1</v>
      </c>
      <c r="J75" s="45">
        <v>1</v>
      </c>
      <c r="K75" s="45">
        <v>1</v>
      </c>
      <c r="L75" s="45">
        <v>0</v>
      </c>
      <c r="M75" s="53">
        <f t="shared" si="11"/>
        <v>2</v>
      </c>
      <c r="N75" s="52"/>
      <c r="O75" s="45"/>
      <c r="P75" s="45">
        <v>1</v>
      </c>
      <c r="Q75" s="45">
        <v>1</v>
      </c>
      <c r="R75" s="45">
        <v>1</v>
      </c>
      <c r="S75" s="45">
        <v>0</v>
      </c>
      <c r="T75" s="45">
        <f t="shared" si="14"/>
        <v>2</v>
      </c>
      <c r="U75" s="52"/>
      <c r="V75" s="44"/>
      <c r="W75" s="45"/>
      <c r="X75" s="45">
        <v>1</v>
      </c>
      <c r="Y75" s="45">
        <v>0</v>
      </c>
      <c r="Z75" s="45">
        <v>0</v>
      </c>
      <c r="AA75" s="45">
        <f t="shared" si="15"/>
        <v>0</v>
      </c>
      <c r="AB75" s="52"/>
      <c r="AD75" s="44"/>
      <c r="AE75" s="45"/>
      <c r="AF75" s="45">
        <v>1</v>
      </c>
      <c r="AG75" s="45">
        <v>0</v>
      </c>
      <c r="AH75" s="45">
        <v>1</v>
      </c>
      <c r="AI75" s="45">
        <f t="shared" si="12"/>
        <v>1</v>
      </c>
      <c r="AJ75" s="52"/>
    </row>
    <row r="76" spans="1:36" x14ac:dyDescent="0.25">
      <c r="A76" s="44"/>
      <c r="B76" s="45"/>
      <c r="C76" s="45">
        <v>2</v>
      </c>
      <c r="D76" s="45">
        <v>1</v>
      </c>
      <c r="E76" s="45">
        <v>0</v>
      </c>
      <c r="F76" s="45">
        <f t="shared" si="13"/>
        <v>1</v>
      </c>
      <c r="G76" s="52"/>
      <c r="H76" s="45"/>
      <c r="I76" s="45">
        <v>2</v>
      </c>
      <c r="J76" s="45">
        <v>0</v>
      </c>
      <c r="K76" s="45">
        <v>1</v>
      </c>
      <c r="L76" s="45">
        <v>0</v>
      </c>
      <c r="M76" s="53">
        <f t="shared" si="11"/>
        <v>1</v>
      </c>
      <c r="N76" s="52"/>
      <c r="O76" s="45"/>
      <c r="P76" s="45">
        <v>2</v>
      </c>
      <c r="Q76" s="45">
        <v>0</v>
      </c>
      <c r="R76" s="45">
        <v>1</v>
      </c>
      <c r="S76" s="45">
        <v>0</v>
      </c>
      <c r="T76" s="45">
        <f t="shared" si="14"/>
        <v>1</v>
      </c>
      <c r="U76" s="52"/>
      <c r="V76" s="44"/>
      <c r="W76" s="45"/>
      <c r="X76" s="45">
        <v>2</v>
      </c>
      <c r="Y76" s="45">
        <v>0</v>
      </c>
      <c r="Z76" s="45">
        <v>0</v>
      </c>
      <c r="AA76" s="45">
        <f t="shared" si="15"/>
        <v>0</v>
      </c>
      <c r="AB76" s="52"/>
      <c r="AD76" s="44"/>
      <c r="AE76" s="45"/>
      <c r="AF76" s="45">
        <v>2</v>
      </c>
      <c r="AG76" s="45">
        <v>0</v>
      </c>
      <c r="AH76" s="45">
        <v>0</v>
      </c>
      <c r="AI76" s="45">
        <f t="shared" si="12"/>
        <v>0</v>
      </c>
      <c r="AJ76" s="52"/>
    </row>
    <row r="77" spans="1:36" x14ac:dyDescent="0.25">
      <c r="A77" s="44"/>
      <c r="B77" s="45">
        <v>5</v>
      </c>
      <c r="C77" s="45">
        <v>0</v>
      </c>
      <c r="D77" s="45">
        <v>0</v>
      </c>
      <c r="E77" s="45">
        <v>2</v>
      </c>
      <c r="F77" s="45">
        <f t="shared" si="13"/>
        <v>2</v>
      </c>
      <c r="G77" s="52">
        <f>SUM(F77:F79)</f>
        <v>4</v>
      </c>
      <c r="H77" s="45">
        <v>5</v>
      </c>
      <c r="I77" s="45">
        <v>0</v>
      </c>
      <c r="J77" s="45">
        <v>0</v>
      </c>
      <c r="K77" s="45">
        <v>0</v>
      </c>
      <c r="L77" s="45">
        <v>2</v>
      </c>
      <c r="M77" s="53">
        <f t="shared" si="11"/>
        <v>2</v>
      </c>
      <c r="N77" s="52">
        <f>SUM(M77:M79)</f>
        <v>5</v>
      </c>
      <c r="O77" s="45">
        <v>5</v>
      </c>
      <c r="P77" s="45">
        <v>0</v>
      </c>
      <c r="Q77" s="45">
        <v>0</v>
      </c>
      <c r="R77" s="45">
        <v>0</v>
      </c>
      <c r="S77" s="45">
        <v>2</v>
      </c>
      <c r="T77" s="45">
        <f t="shared" si="14"/>
        <v>2</v>
      </c>
      <c r="U77" s="52">
        <f>SUM(T77:T79)</f>
        <v>5</v>
      </c>
      <c r="V77" s="44"/>
      <c r="W77" s="45">
        <v>5</v>
      </c>
      <c r="X77" s="45">
        <v>0</v>
      </c>
      <c r="Y77" s="45">
        <v>0</v>
      </c>
      <c r="Z77" s="45">
        <v>0</v>
      </c>
      <c r="AA77" s="45">
        <f t="shared" si="15"/>
        <v>0</v>
      </c>
      <c r="AB77" s="52">
        <f>SUM(AA77:AA79)</f>
        <v>0</v>
      </c>
      <c r="AD77" s="44"/>
      <c r="AE77" s="45">
        <v>5</v>
      </c>
      <c r="AF77" s="45">
        <v>0</v>
      </c>
      <c r="AG77" s="45">
        <v>0</v>
      </c>
      <c r="AH77" s="45">
        <v>0</v>
      </c>
      <c r="AI77" s="45">
        <f t="shared" si="12"/>
        <v>0</v>
      </c>
      <c r="AJ77" s="52">
        <f>SUM(AI77:AI79)</f>
        <v>1</v>
      </c>
    </row>
    <row r="78" spans="1:36" x14ac:dyDescent="0.25">
      <c r="A78" s="44"/>
      <c r="B78" s="45"/>
      <c r="C78" s="45">
        <v>1</v>
      </c>
      <c r="D78" s="45">
        <v>1</v>
      </c>
      <c r="E78" s="45">
        <v>0</v>
      </c>
      <c r="F78" s="45">
        <f t="shared" si="13"/>
        <v>1</v>
      </c>
      <c r="G78" s="52"/>
      <c r="H78" s="45"/>
      <c r="I78" s="45">
        <v>1</v>
      </c>
      <c r="J78" s="45">
        <v>1</v>
      </c>
      <c r="K78" s="45">
        <v>1</v>
      </c>
      <c r="L78" s="45">
        <v>0</v>
      </c>
      <c r="M78" s="53">
        <f t="shared" si="11"/>
        <v>2</v>
      </c>
      <c r="N78" s="52"/>
      <c r="O78" s="45"/>
      <c r="P78" s="45">
        <v>1</v>
      </c>
      <c r="Q78" s="45">
        <v>1</v>
      </c>
      <c r="R78" s="45">
        <v>1</v>
      </c>
      <c r="S78" s="45">
        <v>0</v>
      </c>
      <c r="T78" s="45">
        <f t="shared" si="14"/>
        <v>2</v>
      </c>
      <c r="U78" s="52"/>
      <c r="V78" s="44"/>
      <c r="W78" s="45"/>
      <c r="X78" s="45">
        <v>1</v>
      </c>
      <c r="Y78" s="45">
        <v>0</v>
      </c>
      <c r="Z78" s="45">
        <v>0</v>
      </c>
      <c r="AA78" s="45">
        <f t="shared" si="15"/>
        <v>0</v>
      </c>
      <c r="AB78" s="52"/>
      <c r="AD78" s="44"/>
      <c r="AE78" s="45"/>
      <c r="AF78" s="45">
        <v>1</v>
      </c>
      <c r="AG78" s="45">
        <v>0</v>
      </c>
      <c r="AH78" s="45">
        <v>1</v>
      </c>
      <c r="AI78" s="45">
        <f t="shared" si="12"/>
        <v>1</v>
      </c>
      <c r="AJ78" s="52"/>
    </row>
    <row r="79" spans="1:36" x14ac:dyDescent="0.25">
      <c r="A79" s="44"/>
      <c r="B79" s="45"/>
      <c r="C79" s="45">
        <v>2</v>
      </c>
      <c r="D79" s="45">
        <v>1</v>
      </c>
      <c r="E79" s="45">
        <v>0</v>
      </c>
      <c r="F79" s="45">
        <f t="shared" si="13"/>
        <v>1</v>
      </c>
      <c r="G79" s="52"/>
      <c r="H79" s="45"/>
      <c r="I79" s="45">
        <v>2</v>
      </c>
      <c r="J79" s="45">
        <v>0</v>
      </c>
      <c r="K79" s="45">
        <v>1</v>
      </c>
      <c r="L79" s="45">
        <v>0</v>
      </c>
      <c r="M79" s="53">
        <f t="shared" si="11"/>
        <v>1</v>
      </c>
      <c r="N79" s="52"/>
      <c r="O79" s="45"/>
      <c r="P79" s="45">
        <v>2</v>
      </c>
      <c r="Q79" s="45">
        <v>0</v>
      </c>
      <c r="R79" s="45">
        <v>1</v>
      </c>
      <c r="S79" s="45">
        <v>0</v>
      </c>
      <c r="T79" s="45">
        <f t="shared" si="14"/>
        <v>1</v>
      </c>
      <c r="U79" s="52"/>
      <c r="V79" s="44"/>
      <c r="W79" s="45"/>
      <c r="X79" s="45">
        <v>2</v>
      </c>
      <c r="Y79" s="45">
        <v>0</v>
      </c>
      <c r="Z79" s="45">
        <v>0</v>
      </c>
      <c r="AA79" s="45">
        <f t="shared" si="15"/>
        <v>0</v>
      </c>
      <c r="AB79" s="52"/>
      <c r="AD79" s="44"/>
      <c r="AE79" s="45"/>
      <c r="AF79" s="45">
        <v>2</v>
      </c>
      <c r="AG79" s="45">
        <v>0</v>
      </c>
      <c r="AH79" s="45">
        <v>0</v>
      </c>
      <c r="AI79" s="45">
        <f t="shared" si="12"/>
        <v>0</v>
      </c>
      <c r="AJ79" s="52"/>
    </row>
    <row r="80" spans="1:36" x14ac:dyDescent="0.25">
      <c r="A80" s="44"/>
      <c r="B80" s="45">
        <v>6</v>
      </c>
      <c r="C80" s="45">
        <v>0</v>
      </c>
      <c r="D80" s="45">
        <v>0</v>
      </c>
      <c r="E80" s="45">
        <v>2</v>
      </c>
      <c r="F80" s="45">
        <f t="shared" si="13"/>
        <v>2</v>
      </c>
      <c r="G80" s="52">
        <f>SUM(F80:F82)</f>
        <v>4</v>
      </c>
      <c r="H80" s="45">
        <v>6</v>
      </c>
      <c r="I80" s="45">
        <v>0</v>
      </c>
      <c r="J80" s="45">
        <v>0</v>
      </c>
      <c r="K80" s="45">
        <v>0</v>
      </c>
      <c r="L80" s="45">
        <v>2</v>
      </c>
      <c r="M80" s="53">
        <f t="shared" si="11"/>
        <v>2</v>
      </c>
      <c r="N80" s="52">
        <f>SUM(M80:M82)</f>
        <v>5</v>
      </c>
      <c r="O80" s="45">
        <v>6</v>
      </c>
      <c r="P80" s="45">
        <v>0</v>
      </c>
      <c r="Q80" s="45">
        <v>0</v>
      </c>
      <c r="R80" s="45">
        <v>0</v>
      </c>
      <c r="S80" s="45">
        <v>2</v>
      </c>
      <c r="T80" s="45">
        <f t="shared" si="14"/>
        <v>2</v>
      </c>
      <c r="U80" s="52">
        <f>SUM(T80:T82)</f>
        <v>5</v>
      </c>
      <c r="V80" s="44"/>
      <c r="W80" s="45">
        <v>6</v>
      </c>
      <c r="X80" s="45">
        <v>0</v>
      </c>
      <c r="Y80" s="45">
        <v>0</v>
      </c>
      <c r="Z80" s="45">
        <v>0</v>
      </c>
      <c r="AA80" s="45">
        <f t="shared" si="15"/>
        <v>0</v>
      </c>
      <c r="AB80" s="52">
        <f>SUM(AA80:AA82)</f>
        <v>0</v>
      </c>
      <c r="AD80" s="44"/>
      <c r="AE80" s="45">
        <v>6</v>
      </c>
      <c r="AF80" s="45">
        <v>0</v>
      </c>
      <c r="AG80" s="45">
        <v>0</v>
      </c>
      <c r="AH80" s="45">
        <v>0</v>
      </c>
      <c r="AI80" s="45">
        <f t="shared" si="12"/>
        <v>0</v>
      </c>
      <c r="AJ80" s="52">
        <f>SUM(AI80:AI82)</f>
        <v>1</v>
      </c>
    </row>
    <row r="81" spans="1:36" x14ac:dyDescent="0.25">
      <c r="A81" s="44"/>
      <c r="B81" s="45"/>
      <c r="C81" s="45">
        <v>1</v>
      </c>
      <c r="D81" s="45">
        <v>1</v>
      </c>
      <c r="E81" s="45">
        <v>0</v>
      </c>
      <c r="F81" s="45">
        <f t="shared" si="13"/>
        <v>1</v>
      </c>
      <c r="G81" s="52"/>
      <c r="H81" s="45"/>
      <c r="I81" s="45">
        <v>1</v>
      </c>
      <c r="J81" s="45">
        <v>1</v>
      </c>
      <c r="K81" s="45">
        <v>1</v>
      </c>
      <c r="L81" s="45">
        <v>0</v>
      </c>
      <c r="M81" s="53">
        <f t="shared" si="11"/>
        <v>2</v>
      </c>
      <c r="N81" s="52"/>
      <c r="O81" s="45"/>
      <c r="P81" s="45">
        <v>1</v>
      </c>
      <c r="Q81" s="45">
        <v>1</v>
      </c>
      <c r="R81" s="45">
        <v>1</v>
      </c>
      <c r="S81" s="45">
        <v>0</v>
      </c>
      <c r="T81" s="45">
        <f t="shared" si="14"/>
        <v>2</v>
      </c>
      <c r="U81" s="52"/>
      <c r="V81" s="44"/>
      <c r="W81" s="45"/>
      <c r="X81" s="45">
        <v>1</v>
      </c>
      <c r="Y81" s="45">
        <v>0</v>
      </c>
      <c r="Z81" s="45">
        <v>0</v>
      </c>
      <c r="AA81" s="45">
        <f t="shared" si="15"/>
        <v>0</v>
      </c>
      <c r="AB81" s="52"/>
      <c r="AD81" s="44"/>
      <c r="AE81" s="45"/>
      <c r="AF81" s="45">
        <v>1</v>
      </c>
      <c r="AG81" s="45">
        <v>0</v>
      </c>
      <c r="AH81" s="45">
        <v>1</v>
      </c>
      <c r="AI81" s="45">
        <f t="shared" si="12"/>
        <v>1</v>
      </c>
      <c r="AJ81" s="52"/>
    </row>
    <row r="82" spans="1:36" x14ac:dyDescent="0.25">
      <c r="A82" s="44"/>
      <c r="B82" s="45"/>
      <c r="C82" s="45">
        <v>2</v>
      </c>
      <c r="D82" s="45">
        <v>1</v>
      </c>
      <c r="E82" s="45">
        <v>0</v>
      </c>
      <c r="F82" s="45">
        <f t="shared" si="13"/>
        <v>1</v>
      </c>
      <c r="G82" s="52"/>
      <c r="H82" s="45"/>
      <c r="I82" s="45">
        <v>2</v>
      </c>
      <c r="J82" s="45">
        <v>0</v>
      </c>
      <c r="K82" s="45">
        <v>1</v>
      </c>
      <c r="L82" s="45">
        <v>0</v>
      </c>
      <c r="M82" s="53">
        <f t="shared" si="11"/>
        <v>1</v>
      </c>
      <c r="N82" s="52"/>
      <c r="O82" s="45"/>
      <c r="P82" s="45">
        <v>2</v>
      </c>
      <c r="Q82" s="45">
        <v>0</v>
      </c>
      <c r="R82" s="45">
        <v>1</v>
      </c>
      <c r="S82" s="45">
        <v>0</v>
      </c>
      <c r="T82" s="45">
        <f t="shared" si="14"/>
        <v>1</v>
      </c>
      <c r="U82" s="52"/>
      <c r="V82" s="44"/>
      <c r="W82" s="45"/>
      <c r="X82" s="45">
        <v>2</v>
      </c>
      <c r="Y82" s="45">
        <v>0</v>
      </c>
      <c r="Z82" s="45">
        <v>0</v>
      </c>
      <c r="AA82" s="45">
        <f t="shared" si="15"/>
        <v>0</v>
      </c>
      <c r="AB82" s="52"/>
      <c r="AD82" s="44"/>
      <c r="AE82" s="45"/>
      <c r="AF82" s="45">
        <v>2</v>
      </c>
      <c r="AG82" s="45">
        <v>0</v>
      </c>
      <c r="AH82" s="45">
        <v>0</v>
      </c>
      <c r="AI82" s="45">
        <f t="shared" si="12"/>
        <v>0</v>
      </c>
      <c r="AJ82" s="52"/>
    </row>
    <row r="83" spans="1:36" x14ac:dyDescent="0.25">
      <c r="A83" s="44"/>
      <c r="B83" s="45">
        <v>7</v>
      </c>
      <c r="C83" s="45">
        <v>0</v>
      </c>
      <c r="D83" s="45">
        <v>0</v>
      </c>
      <c r="E83" s="45">
        <v>2</v>
      </c>
      <c r="F83" s="45">
        <f t="shared" si="13"/>
        <v>2</v>
      </c>
      <c r="G83" s="52">
        <f>SUM(F83:F85)</f>
        <v>4</v>
      </c>
      <c r="H83" s="45">
        <v>7</v>
      </c>
      <c r="I83" s="45">
        <v>0</v>
      </c>
      <c r="J83" s="45">
        <v>0</v>
      </c>
      <c r="K83" s="45"/>
      <c r="L83" s="45">
        <v>2</v>
      </c>
      <c r="M83" s="53">
        <f t="shared" si="11"/>
        <v>2</v>
      </c>
      <c r="N83" s="52">
        <f>SUM(M83:M85)</f>
        <v>5</v>
      </c>
      <c r="O83" s="45">
        <v>7</v>
      </c>
      <c r="P83" s="45">
        <v>0</v>
      </c>
      <c r="Q83" s="45">
        <v>0</v>
      </c>
      <c r="R83" s="45">
        <v>0</v>
      </c>
      <c r="S83" s="45">
        <v>2</v>
      </c>
      <c r="T83" s="45">
        <f t="shared" si="14"/>
        <v>2</v>
      </c>
      <c r="U83" s="52">
        <f>SUM(T83:T85)</f>
        <v>5</v>
      </c>
      <c r="V83" s="44"/>
      <c r="W83" s="45">
        <v>7</v>
      </c>
      <c r="X83" s="45">
        <v>0</v>
      </c>
      <c r="Y83" s="45">
        <v>0</v>
      </c>
      <c r="Z83" s="45">
        <v>0</v>
      </c>
      <c r="AA83" s="45">
        <f t="shared" si="15"/>
        <v>0</v>
      </c>
      <c r="AB83" s="52">
        <f>SUM(AA83:AA85)</f>
        <v>0</v>
      </c>
      <c r="AD83" s="44"/>
      <c r="AE83" s="45">
        <v>7</v>
      </c>
      <c r="AF83" s="45">
        <v>0</v>
      </c>
      <c r="AG83" s="45">
        <v>0</v>
      </c>
      <c r="AH83" s="45">
        <v>0</v>
      </c>
      <c r="AI83" s="45">
        <f t="shared" si="12"/>
        <v>0</v>
      </c>
      <c r="AJ83" s="52">
        <f>SUM(AI83:AI85)</f>
        <v>1</v>
      </c>
    </row>
    <row r="84" spans="1:36" x14ac:dyDescent="0.25">
      <c r="A84" s="44"/>
      <c r="B84" s="45"/>
      <c r="C84" s="45">
        <v>1</v>
      </c>
      <c r="D84" s="45">
        <v>1</v>
      </c>
      <c r="E84" s="45">
        <v>0</v>
      </c>
      <c r="F84" s="45">
        <f t="shared" si="13"/>
        <v>1</v>
      </c>
      <c r="G84" s="52"/>
      <c r="H84" s="45"/>
      <c r="I84" s="45">
        <v>1</v>
      </c>
      <c r="J84" s="45">
        <v>1</v>
      </c>
      <c r="K84" s="45">
        <v>1</v>
      </c>
      <c r="L84" s="45">
        <v>0</v>
      </c>
      <c r="M84" s="53">
        <f t="shared" si="11"/>
        <v>2</v>
      </c>
      <c r="N84" s="52"/>
      <c r="O84" s="45"/>
      <c r="P84" s="45">
        <v>1</v>
      </c>
      <c r="Q84" s="45">
        <v>1</v>
      </c>
      <c r="R84" s="45">
        <v>1</v>
      </c>
      <c r="S84" s="45">
        <v>0</v>
      </c>
      <c r="T84" s="45">
        <f t="shared" si="14"/>
        <v>2</v>
      </c>
      <c r="U84" s="52"/>
      <c r="V84" s="44"/>
      <c r="W84" s="45"/>
      <c r="X84" s="45">
        <v>1</v>
      </c>
      <c r="Y84" s="45">
        <v>0</v>
      </c>
      <c r="Z84" s="45">
        <v>0</v>
      </c>
      <c r="AA84" s="45">
        <f t="shared" si="15"/>
        <v>0</v>
      </c>
      <c r="AB84" s="52"/>
      <c r="AD84" s="44"/>
      <c r="AE84" s="45"/>
      <c r="AF84" s="45">
        <v>1</v>
      </c>
      <c r="AG84" s="45">
        <v>0</v>
      </c>
      <c r="AH84" s="45">
        <v>1</v>
      </c>
      <c r="AI84" s="45">
        <f t="shared" si="12"/>
        <v>1</v>
      </c>
      <c r="AJ84" s="52"/>
    </row>
    <row r="85" spans="1:36" x14ac:dyDescent="0.25">
      <c r="A85" s="44"/>
      <c r="B85" s="45"/>
      <c r="C85" s="45">
        <v>2</v>
      </c>
      <c r="D85" s="45">
        <v>1</v>
      </c>
      <c r="E85" s="45">
        <v>0</v>
      </c>
      <c r="F85" s="45">
        <f t="shared" si="13"/>
        <v>1</v>
      </c>
      <c r="G85" s="52"/>
      <c r="H85" s="45"/>
      <c r="I85" s="45">
        <v>2</v>
      </c>
      <c r="J85" s="45">
        <v>0</v>
      </c>
      <c r="K85" s="45">
        <v>1</v>
      </c>
      <c r="L85" s="55">
        <v>0</v>
      </c>
      <c r="M85" s="53">
        <f>SUM(J85:L85)</f>
        <v>1</v>
      </c>
      <c r="N85" s="52"/>
      <c r="O85" s="45"/>
      <c r="P85" s="45">
        <v>2</v>
      </c>
      <c r="Q85" s="45">
        <v>0</v>
      </c>
      <c r="R85" s="45">
        <v>1</v>
      </c>
      <c r="S85" s="45">
        <v>0</v>
      </c>
      <c r="T85" s="45">
        <f>SUM(Q85:S85)</f>
        <v>1</v>
      </c>
      <c r="U85" s="52"/>
      <c r="V85" s="44"/>
      <c r="W85" s="45"/>
      <c r="X85" s="45">
        <v>2</v>
      </c>
      <c r="Y85" s="45">
        <v>0</v>
      </c>
      <c r="Z85" s="45">
        <v>0</v>
      </c>
      <c r="AA85" s="45">
        <f t="shared" si="15"/>
        <v>0</v>
      </c>
      <c r="AB85" s="52"/>
      <c r="AD85" s="44"/>
      <c r="AE85" s="45"/>
      <c r="AF85" s="45">
        <v>2</v>
      </c>
      <c r="AG85" s="45">
        <v>0</v>
      </c>
      <c r="AH85" s="45">
        <v>0</v>
      </c>
      <c r="AI85" s="45">
        <f t="shared" si="12"/>
        <v>0</v>
      </c>
      <c r="AJ85" s="52"/>
    </row>
    <row r="86" spans="1:36" x14ac:dyDescent="0.25">
      <c r="A86" s="44"/>
      <c r="B86" s="45"/>
      <c r="C86" s="45"/>
      <c r="D86" s="45"/>
      <c r="E86" s="45"/>
      <c r="F86" s="45"/>
      <c r="G86" s="45"/>
      <c r="H86" s="45"/>
      <c r="I86" s="45"/>
      <c r="J86" s="45"/>
      <c r="K86" s="45"/>
      <c r="L86" s="45"/>
      <c r="M86" s="45"/>
      <c r="N86" s="45"/>
      <c r="O86" s="45"/>
      <c r="P86" s="45"/>
      <c r="Q86" s="45"/>
      <c r="R86" s="45"/>
      <c r="S86" s="45"/>
      <c r="T86" s="45"/>
      <c r="V86" s="44"/>
      <c r="W86" s="45"/>
      <c r="X86" s="45"/>
      <c r="Y86" s="45"/>
      <c r="Z86" s="45"/>
      <c r="AA86" s="45"/>
      <c r="AB86" s="46"/>
      <c r="AD86" s="44"/>
      <c r="AE86" s="45"/>
      <c r="AF86" s="45"/>
      <c r="AG86" s="45"/>
      <c r="AH86" s="45"/>
    </row>
    <row r="87" spans="1:36" ht="16.5" thickBot="1" x14ac:dyDescent="0.3">
      <c r="A87" s="44"/>
      <c r="B87" s="45"/>
      <c r="C87" s="45"/>
      <c r="D87" s="45"/>
      <c r="E87" s="45"/>
      <c r="F87" s="45"/>
      <c r="G87" s="45"/>
      <c r="H87" s="45"/>
      <c r="I87" s="45"/>
      <c r="J87" s="45"/>
      <c r="K87" s="45"/>
      <c r="L87" s="45"/>
      <c r="M87" s="45"/>
      <c r="N87" s="45"/>
      <c r="O87" s="45"/>
      <c r="P87" s="45"/>
      <c r="Q87" s="45"/>
      <c r="R87" s="45"/>
      <c r="S87" s="45"/>
      <c r="T87" s="46"/>
      <c r="V87" s="47"/>
      <c r="W87" s="48"/>
      <c r="X87" s="48"/>
      <c r="Y87" s="48"/>
      <c r="Z87" s="48"/>
      <c r="AA87" s="48"/>
      <c r="AB87" s="49"/>
      <c r="AD87" s="47"/>
      <c r="AE87" s="48"/>
      <c r="AF87" s="48"/>
      <c r="AG87" s="48"/>
      <c r="AH87" s="48"/>
    </row>
    <row r="88" spans="1:36" ht="16.5" thickBot="1" x14ac:dyDescent="0.3">
      <c r="A88" s="47"/>
      <c r="B88" s="48"/>
      <c r="C88" s="48"/>
      <c r="D88" s="48"/>
      <c r="E88" s="48"/>
      <c r="F88" s="48"/>
      <c r="G88" s="48"/>
      <c r="H88" s="48"/>
      <c r="I88" s="48"/>
      <c r="J88" s="48"/>
      <c r="K88" s="48"/>
      <c r="L88" s="48"/>
      <c r="M88" s="48"/>
      <c r="N88" s="48"/>
      <c r="O88" s="48"/>
      <c r="P88" s="48"/>
      <c r="Q88" s="48"/>
      <c r="R88" s="48"/>
      <c r="S88" s="48"/>
      <c r="T88" s="49"/>
    </row>
    <row r="175" spans="1:7" x14ac:dyDescent="0.25">
      <c r="A175" s="44"/>
      <c r="B175" s="45"/>
      <c r="C175" s="45"/>
      <c r="D175" s="45"/>
      <c r="E175" s="45"/>
      <c r="F175" s="45"/>
      <c r="G175" s="45"/>
    </row>
    <row r="176" spans="1:7" x14ac:dyDescent="0.25">
      <c r="A176" s="44"/>
      <c r="B176" s="45"/>
      <c r="C176" s="45"/>
      <c r="D176" s="45"/>
      <c r="E176" s="45"/>
      <c r="F176" s="45"/>
      <c r="G176" s="45"/>
    </row>
    <row r="177" spans="1:7" ht="16.5" thickBot="1" x14ac:dyDescent="0.3">
      <c r="A177" s="47"/>
      <c r="B177" s="48"/>
      <c r="C177" s="48"/>
      <c r="D177" s="48"/>
      <c r="E177" s="48"/>
      <c r="F177" s="48"/>
      <c r="G177" s="48"/>
    </row>
  </sheetData>
  <mergeCells count="6">
    <mergeCell ref="AL22:AM22"/>
    <mergeCell ref="AL34:AM34"/>
    <mergeCell ref="AM24:AM26"/>
    <mergeCell ref="AM30:AM32"/>
    <mergeCell ref="AM36:AM38"/>
    <mergeCell ref="AL28:AM28"/>
  </mergeCells>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9DED-B3FB-6B46-A379-254F5B67583E}">
  <dimension ref="A1:AL163"/>
  <sheetViews>
    <sheetView zoomScale="55" zoomScaleNormal="55" workbookViewId="0">
      <selection activeCell="S43" sqref="S43:V50"/>
    </sheetView>
  </sheetViews>
  <sheetFormatPr defaultColWidth="11" defaultRowHeight="15.75" x14ac:dyDescent="0.25"/>
  <cols>
    <col min="1" max="1" width="20" bestFit="1" customWidth="1"/>
    <col min="2" max="2" width="25.875" customWidth="1"/>
    <col min="3" max="3" width="21.5" bestFit="1" customWidth="1"/>
    <col min="4" max="4" width="17" bestFit="1" customWidth="1"/>
    <col min="5" max="5" width="20" bestFit="1" customWidth="1"/>
    <col min="6" max="6" width="16.5" bestFit="1" customWidth="1"/>
    <col min="7" max="7" width="16.875" bestFit="1" customWidth="1"/>
    <col min="8" max="8" width="16.375" bestFit="1" customWidth="1"/>
    <col min="9" max="9" width="16.5" bestFit="1" customWidth="1"/>
    <col min="10" max="10" width="17.875" bestFit="1" customWidth="1"/>
    <col min="11" max="11" width="19.5" bestFit="1" customWidth="1"/>
    <col min="12" max="12" width="20" bestFit="1" customWidth="1"/>
    <col min="13" max="13" width="17.5" bestFit="1" customWidth="1"/>
    <col min="14" max="14" width="21.5" bestFit="1" customWidth="1"/>
    <col min="15" max="15" width="17" bestFit="1" customWidth="1"/>
    <col min="16" max="16" width="14.375" bestFit="1" customWidth="1"/>
    <col min="17" max="17" width="16.5" bestFit="1" customWidth="1"/>
    <col min="18" max="18" width="22" bestFit="1" customWidth="1"/>
    <col min="19" max="19" width="22.875" bestFit="1" customWidth="1"/>
    <col min="20" max="20" width="24.625" bestFit="1" customWidth="1"/>
    <col min="21" max="21" width="25.375" bestFit="1" customWidth="1"/>
    <col min="22" max="23" width="27.625" bestFit="1" customWidth="1"/>
    <col min="24" max="24" width="21.5" bestFit="1" customWidth="1"/>
    <col min="25" max="25" width="20.375" bestFit="1" customWidth="1"/>
  </cols>
  <sheetData>
    <row r="1" spans="1:19" x14ac:dyDescent="0.25">
      <c r="A1" t="s">
        <v>62</v>
      </c>
    </row>
    <row r="2" spans="1:19" x14ac:dyDescent="0.25">
      <c r="A2" s="1" t="s">
        <v>1</v>
      </c>
      <c r="B2" s="1" t="s">
        <v>2</v>
      </c>
      <c r="C2" s="1" t="s">
        <v>3</v>
      </c>
      <c r="D2" s="1" t="s">
        <v>4</v>
      </c>
      <c r="E2" s="1" t="s">
        <v>5</v>
      </c>
      <c r="F2" s="1" t="s">
        <v>6</v>
      </c>
      <c r="G2" s="1" t="s">
        <v>7</v>
      </c>
      <c r="H2" s="1" t="s">
        <v>8</v>
      </c>
    </row>
    <row r="3" spans="1:19" x14ac:dyDescent="0.25">
      <c r="A3" s="3" t="s">
        <v>34</v>
      </c>
      <c r="B3" s="3" t="s">
        <v>34</v>
      </c>
      <c r="C3" s="2" t="s">
        <v>35</v>
      </c>
      <c r="D3" s="2" t="s">
        <v>35</v>
      </c>
      <c r="E3" s="2" t="s">
        <v>35</v>
      </c>
      <c r="F3" s="2" t="s">
        <v>36</v>
      </c>
      <c r="G3" s="2" t="s">
        <v>36</v>
      </c>
      <c r="H3" s="2" t="s">
        <v>36</v>
      </c>
    </row>
    <row r="4" spans="1:19" x14ac:dyDescent="0.25">
      <c r="A4" s="1" t="s">
        <v>9</v>
      </c>
      <c r="B4" s="1" t="s">
        <v>10</v>
      </c>
      <c r="C4" s="1" t="s">
        <v>11</v>
      </c>
      <c r="D4" s="1" t="s">
        <v>12</v>
      </c>
      <c r="E4" s="1" t="s">
        <v>13</v>
      </c>
      <c r="F4" s="1" t="s">
        <v>14</v>
      </c>
      <c r="G4" s="1" t="s">
        <v>15</v>
      </c>
      <c r="H4" s="1" t="s">
        <v>16</v>
      </c>
    </row>
    <row r="5" spans="1:19" x14ac:dyDescent="0.25">
      <c r="A5" s="2" t="s">
        <v>36</v>
      </c>
      <c r="B5" s="2" t="s">
        <v>36</v>
      </c>
      <c r="C5" s="2" t="s">
        <v>36</v>
      </c>
      <c r="D5" s="2" t="s">
        <v>36</v>
      </c>
      <c r="E5" s="2" t="s">
        <v>36</v>
      </c>
      <c r="F5" s="2" t="s">
        <v>36</v>
      </c>
      <c r="G5" s="2" t="s">
        <v>36</v>
      </c>
      <c r="H5" s="2" t="s">
        <v>36</v>
      </c>
    </row>
    <row r="6" spans="1:19" x14ac:dyDescent="0.25">
      <c r="A6" s="1" t="s">
        <v>17</v>
      </c>
      <c r="B6" s="1" t="s">
        <v>18</v>
      </c>
      <c r="C6" s="1" t="s">
        <v>29</v>
      </c>
    </row>
    <row r="7" spans="1:19" x14ac:dyDescent="0.25">
      <c r="A7" s="2" t="s">
        <v>36</v>
      </c>
      <c r="B7" s="2" t="s">
        <v>36</v>
      </c>
      <c r="C7" s="2" t="s">
        <v>35</v>
      </c>
    </row>
    <row r="12" spans="1:19" x14ac:dyDescent="0.25">
      <c r="B12" s="9" t="s">
        <v>65</v>
      </c>
      <c r="C12" s="10" t="s">
        <v>64</v>
      </c>
      <c r="D12" s="10" t="s">
        <v>93</v>
      </c>
      <c r="E12" s="10" t="s">
        <v>94</v>
      </c>
      <c r="F12" s="10" t="s">
        <v>95</v>
      </c>
      <c r="G12" s="10" t="s">
        <v>96</v>
      </c>
      <c r="H12" s="10" t="s">
        <v>97</v>
      </c>
      <c r="I12" s="10" t="s">
        <v>98</v>
      </c>
    </row>
    <row r="13" spans="1:19" x14ac:dyDescent="0.25">
      <c r="B13" s="13">
        <v>1</v>
      </c>
      <c r="C13" s="14">
        <v>309</v>
      </c>
      <c r="D13" s="14">
        <v>1</v>
      </c>
      <c r="E13" s="14">
        <v>3</v>
      </c>
      <c r="F13" s="14">
        <v>2.0299999999999998</v>
      </c>
      <c r="G13" s="14">
        <v>2</v>
      </c>
      <c r="H13" s="14">
        <v>2</v>
      </c>
      <c r="I13" s="14">
        <v>0.59</v>
      </c>
    </row>
    <row r="14" spans="1:19" x14ac:dyDescent="0.25">
      <c r="B14" s="13">
        <v>2</v>
      </c>
      <c r="C14" s="14">
        <v>248</v>
      </c>
      <c r="D14" s="14">
        <v>1</v>
      </c>
      <c r="E14" s="14">
        <v>3</v>
      </c>
      <c r="F14" s="14">
        <v>1.1599999999999999</v>
      </c>
      <c r="G14" s="14">
        <v>1</v>
      </c>
      <c r="H14" s="14">
        <v>1</v>
      </c>
      <c r="I14" s="14">
        <v>0.46</v>
      </c>
      <c r="Q14" s="32" t="s">
        <v>119</v>
      </c>
      <c r="R14" s="32" t="s">
        <v>120</v>
      </c>
      <c r="S14" s="32" t="s">
        <v>121</v>
      </c>
    </row>
    <row r="15" spans="1:19" ht="16.5" thickBot="1" x14ac:dyDescent="0.3">
      <c r="B15" s="13">
        <v>7</v>
      </c>
      <c r="C15" s="25">
        <v>136</v>
      </c>
      <c r="D15" s="25">
        <v>1</v>
      </c>
      <c r="E15" s="25">
        <v>2</v>
      </c>
      <c r="F15" s="25">
        <v>1.99</v>
      </c>
      <c r="G15" s="25">
        <v>2</v>
      </c>
      <c r="H15" s="25">
        <v>2</v>
      </c>
      <c r="I15" s="25">
        <v>0.08</v>
      </c>
      <c r="K15" s="1"/>
      <c r="L15" s="1"/>
      <c r="M15" s="1"/>
      <c r="N15" s="1"/>
      <c r="Q15" s="33" t="s">
        <v>1</v>
      </c>
      <c r="R15" s="31">
        <v>38296.133611111109</v>
      </c>
      <c r="S15" t="s">
        <v>122</v>
      </c>
    </row>
    <row r="16" spans="1:19" x14ac:dyDescent="0.25">
      <c r="B16" s="23" t="s">
        <v>104</v>
      </c>
      <c r="C16" s="24">
        <f t="shared" ref="C16:I16" si="0">AVERAGE(C13:C15)</f>
        <v>231</v>
      </c>
      <c r="D16" s="24">
        <f t="shared" si="0"/>
        <v>1</v>
      </c>
      <c r="E16" s="24">
        <f t="shared" si="0"/>
        <v>2.6666666666666665</v>
      </c>
      <c r="F16" s="24">
        <f t="shared" si="0"/>
        <v>1.7266666666666666</v>
      </c>
      <c r="G16" s="24">
        <f t="shared" si="0"/>
        <v>1.6666666666666667</v>
      </c>
      <c r="H16" s="24">
        <f t="shared" si="0"/>
        <v>1.6666666666666667</v>
      </c>
      <c r="I16" s="24">
        <f t="shared" si="0"/>
        <v>0.37666666666666671</v>
      </c>
      <c r="J16" s="38">
        <f>G29/60/60</f>
        <v>11.610972222222221</v>
      </c>
      <c r="K16" s="2"/>
      <c r="L16" s="2"/>
      <c r="M16" s="2"/>
      <c r="N16" s="2"/>
      <c r="Q16" s="33" t="s">
        <v>3</v>
      </c>
      <c r="R16">
        <v>75.2</v>
      </c>
      <c r="S16" t="s">
        <v>35</v>
      </c>
    </row>
    <row r="17" spans="2:19" x14ac:dyDescent="0.25">
      <c r="B17" s="22" t="s">
        <v>66</v>
      </c>
      <c r="C17" s="14">
        <f>SUM(C13:C15)</f>
        <v>693</v>
      </c>
      <c r="Q17" s="33" t="s">
        <v>4</v>
      </c>
      <c r="R17">
        <v>15.6</v>
      </c>
      <c r="S17" t="s">
        <v>35</v>
      </c>
    </row>
    <row r="18" spans="2:19" x14ac:dyDescent="0.25">
      <c r="Q18" s="33" t="s">
        <v>11</v>
      </c>
      <c r="R18">
        <v>8210</v>
      </c>
      <c r="S18" t="s">
        <v>36</v>
      </c>
    </row>
    <row r="19" spans="2:19" x14ac:dyDescent="0.25">
      <c r="Q19" s="33" t="s">
        <v>6</v>
      </c>
      <c r="R19">
        <v>68</v>
      </c>
      <c r="S19" t="s">
        <v>36</v>
      </c>
    </row>
    <row r="20" spans="2:19" x14ac:dyDescent="0.25">
      <c r="Q20" s="33" t="s">
        <v>29</v>
      </c>
      <c r="R20">
        <v>104.2</v>
      </c>
      <c r="S20" t="s">
        <v>35</v>
      </c>
    </row>
    <row r="21" spans="2:19" x14ac:dyDescent="0.25">
      <c r="B21" s="29" t="s">
        <v>112</v>
      </c>
      <c r="C21" s="30" t="s">
        <v>3</v>
      </c>
      <c r="D21" s="30" t="s">
        <v>4</v>
      </c>
      <c r="E21" s="30" t="s">
        <v>5</v>
      </c>
      <c r="F21" s="30" t="s">
        <v>6</v>
      </c>
      <c r="G21" s="30" t="s">
        <v>7</v>
      </c>
      <c r="H21" s="30" t="s">
        <v>8</v>
      </c>
      <c r="I21" s="30" t="s">
        <v>9</v>
      </c>
      <c r="J21" s="30" t="s">
        <v>10</v>
      </c>
      <c r="K21" s="30" t="s">
        <v>11</v>
      </c>
      <c r="L21" s="30" t="s">
        <v>12</v>
      </c>
      <c r="M21" s="30" t="s">
        <v>13</v>
      </c>
      <c r="N21" s="30" t="s">
        <v>14</v>
      </c>
      <c r="O21" s="30" t="s">
        <v>15</v>
      </c>
      <c r="Q21" s="33" t="s">
        <v>24</v>
      </c>
      <c r="R21">
        <v>12</v>
      </c>
      <c r="S21" t="s">
        <v>36</v>
      </c>
    </row>
    <row r="22" spans="2:19" x14ac:dyDescent="0.25">
      <c r="B22" s="13" t="s">
        <v>116</v>
      </c>
      <c r="C22">
        <v>36</v>
      </c>
      <c r="D22">
        <v>36</v>
      </c>
      <c r="E22">
        <v>36</v>
      </c>
      <c r="F22">
        <v>36</v>
      </c>
      <c r="G22">
        <v>36</v>
      </c>
      <c r="H22">
        <v>36</v>
      </c>
      <c r="I22">
        <v>36</v>
      </c>
      <c r="J22">
        <v>36</v>
      </c>
      <c r="K22">
        <v>36</v>
      </c>
      <c r="L22">
        <v>36</v>
      </c>
      <c r="M22">
        <v>36</v>
      </c>
      <c r="N22">
        <v>36</v>
      </c>
      <c r="O22">
        <v>36</v>
      </c>
    </row>
    <row r="23" spans="2:19" x14ac:dyDescent="0.25">
      <c r="B23" s="13" t="s">
        <v>95</v>
      </c>
      <c r="C23">
        <v>59.283333333333303</v>
      </c>
      <c r="D23">
        <v>15.1444444444444</v>
      </c>
      <c r="E23">
        <v>67.363888888888894</v>
      </c>
      <c r="F23">
        <v>96.7777777777777</v>
      </c>
      <c r="G23">
        <v>37452.111111111102</v>
      </c>
      <c r="H23">
        <v>36306.166666666599</v>
      </c>
      <c r="I23">
        <v>5643.3333333333303</v>
      </c>
      <c r="J23">
        <v>31805.833333333299</v>
      </c>
      <c r="K23">
        <v>8010</v>
      </c>
      <c r="L23">
        <v>18235</v>
      </c>
      <c r="M23">
        <v>5560.8333333333303</v>
      </c>
      <c r="N23">
        <v>2590.8333333333298</v>
      </c>
      <c r="O23">
        <v>1145.94444444444</v>
      </c>
      <c r="Q23" t="s">
        <v>123</v>
      </c>
    </row>
    <row r="24" spans="2:19" x14ac:dyDescent="0.25">
      <c r="B24" s="13" t="s">
        <v>117</v>
      </c>
      <c r="C24">
        <v>1.74118186462939</v>
      </c>
      <c r="D24">
        <v>0.93730447696555996</v>
      </c>
      <c r="E24">
        <v>17.335498720054598</v>
      </c>
      <c r="F24">
        <v>19.7384485004862</v>
      </c>
      <c r="G24">
        <v>7189.4797736604696</v>
      </c>
      <c r="H24">
        <v>6741.1818315273304</v>
      </c>
      <c r="I24">
        <v>2421.9366512890301</v>
      </c>
      <c r="J24">
        <v>6227.7317012582598</v>
      </c>
      <c r="K24">
        <v>2238.8581273242198</v>
      </c>
      <c r="L24">
        <v>3606.4977075114998</v>
      </c>
      <c r="M24">
        <v>1423.37099872099</v>
      </c>
      <c r="N24">
        <v>1130.3991077743899</v>
      </c>
      <c r="O24">
        <v>974.29168247485404</v>
      </c>
    </row>
    <row r="25" spans="2:19" x14ac:dyDescent="0.25">
      <c r="B25" s="13" t="s">
        <v>93</v>
      </c>
      <c r="C25">
        <v>56.3</v>
      </c>
      <c r="D25">
        <v>13</v>
      </c>
      <c r="E25">
        <v>48.3</v>
      </c>
      <c r="F25">
        <v>24</v>
      </c>
      <c r="G25">
        <v>11671</v>
      </c>
      <c r="H25">
        <v>11671</v>
      </c>
      <c r="I25">
        <v>1980</v>
      </c>
      <c r="J25">
        <v>7680</v>
      </c>
      <c r="K25">
        <v>0</v>
      </c>
      <c r="L25">
        <v>4740</v>
      </c>
      <c r="M25">
        <v>2850</v>
      </c>
      <c r="N25">
        <v>330</v>
      </c>
      <c r="O25">
        <v>0</v>
      </c>
    </row>
    <row r="26" spans="2:19" x14ac:dyDescent="0.25">
      <c r="B26" s="12" t="s">
        <v>118</v>
      </c>
    </row>
    <row r="27" spans="2:19" x14ac:dyDescent="0.25">
      <c r="B27" s="13">
        <v>0.25</v>
      </c>
      <c r="C27">
        <v>57.975000000000001</v>
      </c>
      <c r="D27">
        <v>14.6</v>
      </c>
      <c r="E27">
        <v>58.65</v>
      </c>
      <c r="F27">
        <v>88.75</v>
      </c>
      <c r="G27">
        <v>34191.5</v>
      </c>
      <c r="H27">
        <v>33718.75</v>
      </c>
      <c r="I27">
        <v>3952.5</v>
      </c>
      <c r="J27">
        <v>29587.5</v>
      </c>
      <c r="K27">
        <v>7020</v>
      </c>
      <c r="L27">
        <v>16882.5</v>
      </c>
      <c r="M27">
        <v>4440</v>
      </c>
      <c r="N27">
        <v>1815</v>
      </c>
      <c r="O27">
        <v>428.75</v>
      </c>
    </row>
    <row r="28" spans="2:19" x14ac:dyDescent="0.25">
      <c r="B28" s="13">
        <v>0.5</v>
      </c>
      <c r="C28">
        <v>58.95</v>
      </c>
      <c r="D28">
        <v>15</v>
      </c>
      <c r="E28">
        <v>64.55</v>
      </c>
      <c r="F28">
        <v>97.5</v>
      </c>
      <c r="G28">
        <v>38668.5</v>
      </c>
      <c r="H28">
        <v>37017.5</v>
      </c>
      <c r="I28">
        <v>5670</v>
      </c>
      <c r="J28">
        <v>32490</v>
      </c>
      <c r="K28">
        <v>8265</v>
      </c>
      <c r="L28">
        <v>18840</v>
      </c>
      <c r="M28">
        <v>5625</v>
      </c>
      <c r="N28">
        <v>2700</v>
      </c>
      <c r="O28">
        <v>987.5</v>
      </c>
    </row>
    <row r="29" spans="2:19" x14ac:dyDescent="0.25">
      <c r="B29" s="13">
        <v>0.75</v>
      </c>
      <c r="C29">
        <v>60.449999999999903</v>
      </c>
      <c r="D29">
        <v>15.749999999999901</v>
      </c>
      <c r="E29">
        <v>71.375</v>
      </c>
      <c r="F29">
        <v>109</v>
      </c>
      <c r="G29">
        <v>41799.5</v>
      </c>
      <c r="H29">
        <v>41003.25</v>
      </c>
      <c r="I29">
        <v>6712.5</v>
      </c>
      <c r="J29">
        <v>35017.5</v>
      </c>
      <c r="K29">
        <v>9622.5</v>
      </c>
      <c r="L29">
        <v>20520</v>
      </c>
      <c r="M29">
        <v>6255</v>
      </c>
      <c r="N29">
        <v>3270</v>
      </c>
      <c r="O29">
        <v>1604.25</v>
      </c>
    </row>
    <row r="30" spans="2:19" x14ac:dyDescent="0.25">
      <c r="B30" s="13" t="s">
        <v>94</v>
      </c>
      <c r="C30">
        <v>62.7</v>
      </c>
      <c r="D30">
        <v>17.600000000000001</v>
      </c>
      <c r="E30">
        <v>146.4</v>
      </c>
      <c r="F30">
        <v>130</v>
      </c>
      <c r="G30">
        <v>47371</v>
      </c>
      <c r="H30">
        <v>45516</v>
      </c>
      <c r="I30">
        <v>11370</v>
      </c>
      <c r="J30">
        <v>41460</v>
      </c>
      <c r="K30">
        <v>11460</v>
      </c>
      <c r="L30">
        <v>24930</v>
      </c>
      <c r="M30">
        <v>8430</v>
      </c>
      <c r="N30">
        <v>4470</v>
      </c>
      <c r="O30">
        <v>3891</v>
      </c>
    </row>
    <row r="31" spans="2:19" x14ac:dyDescent="0.25">
      <c r="C31" s="30" t="s">
        <v>19</v>
      </c>
      <c r="D31" s="30" t="s">
        <v>20</v>
      </c>
      <c r="E31" s="30" t="s">
        <v>21</v>
      </c>
      <c r="F31" s="30" t="s">
        <v>22</v>
      </c>
      <c r="G31" s="30" t="s">
        <v>23</v>
      </c>
      <c r="H31" s="30" t="s">
        <v>24</v>
      </c>
      <c r="I31" s="30" t="s">
        <v>25</v>
      </c>
      <c r="J31" s="30" t="s">
        <v>26</v>
      </c>
      <c r="K31" s="30" t="s">
        <v>27</v>
      </c>
      <c r="L31" s="30" t="s">
        <v>28</v>
      </c>
      <c r="M31" s="30" t="s">
        <v>29</v>
      </c>
      <c r="N31" s="30" t="s">
        <v>16</v>
      </c>
      <c r="O31" s="30" t="s">
        <v>17</v>
      </c>
    </row>
    <row r="32" spans="2:19" x14ac:dyDescent="0.25">
      <c r="B32" s="9" t="s">
        <v>116</v>
      </c>
      <c r="C32">
        <v>36</v>
      </c>
      <c r="D32">
        <v>36</v>
      </c>
      <c r="E32">
        <v>36</v>
      </c>
      <c r="F32">
        <v>36</v>
      </c>
      <c r="G32">
        <v>36</v>
      </c>
      <c r="H32">
        <v>36</v>
      </c>
      <c r="I32">
        <v>36</v>
      </c>
      <c r="J32">
        <v>36</v>
      </c>
      <c r="K32">
        <v>36</v>
      </c>
      <c r="L32">
        <v>27</v>
      </c>
      <c r="M32">
        <v>27</v>
      </c>
      <c r="N32">
        <v>36</v>
      </c>
      <c r="O32">
        <v>36</v>
      </c>
    </row>
    <row r="33" spans="2:22" x14ac:dyDescent="0.25">
      <c r="B33" s="9" t="s">
        <v>95</v>
      </c>
      <c r="C33">
        <v>44.2222222222222</v>
      </c>
      <c r="D33">
        <v>98.25</v>
      </c>
      <c r="E33">
        <v>5</v>
      </c>
      <c r="F33">
        <v>24.8611111111111</v>
      </c>
      <c r="G33">
        <v>0.13888888888888801</v>
      </c>
      <c r="H33">
        <v>1.4722222222222201</v>
      </c>
      <c r="I33">
        <v>48.0277777777777</v>
      </c>
      <c r="J33">
        <v>31.5833333333333</v>
      </c>
      <c r="K33">
        <v>43.4166666666666</v>
      </c>
      <c r="L33">
        <v>43.603703703703701</v>
      </c>
      <c r="M33">
        <v>40.414814814814797</v>
      </c>
      <c r="N33">
        <v>2.55555555555555</v>
      </c>
      <c r="O33">
        <v>48.8333333333333</v>
      </c>
    </row>
    <row r="34" spans="2:22" x14ac:dyDescent="0.25">
      <c r="B34" s="9" t="s">
        <v>117</v>
      </c>
      <c r="C34">
        <v>2.4390994955528802</v>
      </c>
      <c r="D34">
        <v>11.755545803698601</v>
      </c>
      <c r="E34">
        <v>1.1212238211627701</v>
      </c>
      <c r="F34">
        <v>1.69288895556472</v>
      </c>
      <c r="G34">
        <v>0.42445109277598703</v>
      </c>
      <c r="H34">
        <v>1.42400062421958</v>
      </c>
      <c r="I34">
        <v>43.583408449357101</v>
      </c>
      <c r="J34">
        <v>19.168985366993201</v>
      </c>
      <c r="K34">
        <v>25.9178647709589</v>
      </c>
      <c r="L34">
        <v>25.537159674022501</v>
      </c>
      <c r="M34">
        <v>16.64647580406</v>
      </c>
      <c r="N34">
        <v>2.1306530782092401</v>
      </c>
      <c r="O34">
        <v>11.5052782917854</v>
      </c>
    </row>
    <row r="35" spans="2:22" x14ac:dyDescent="0.25">
      <c r="B35" s="9" t="s">
        <v>93</v>
      </c>
      <c r="C35">
        <v>39</v>
      </c>
      <c r="D35">
        <v>74</v>
      </c>
      <c r="E35">
        <v>4</v>
      </c>
      <c r="F35">
        <v>20</v>
      </c>
      <c r="G35">
        <v>0</v>
      </c>
      <c r="H35">
        <v>0</v>
      </c>
      <c r="I35">
        <v>0</v>
      </c>
      <c r="J35">
        <v>0</v>
      </c>
      <c r="K35">
        <v>0</v>
      </c>
      <c r="L35">
        <v>13.3</v>
      </c>
      <c r="M35">
        <v>7.8</v>
      </c>
      <c r="N35">
        <v>0</v>
      </c>
      <c r="O35">
        <v>28</v>
      </c>
    </row>
    <row r="36" spans="2:22" x14ac:dyDescent="0.25">
      <c r="B36" s="12" t="s">
        <v>118</v>
      </c>
    </row>
    <row r="37" spans="2:22" x14ac:dyDescent="0.25">
      <c r="B37" s="9">
        <v>0.25</v>
      </c>
      <c r="C37">
        <v>43</v>
      </c>
      <c r="D37">
        <v>88.5</v>
      </c>
      <c r="E37">
        <v>4</v>
      </c>
      <c r="F37">
        <v>23.75</v>
      </c>
      <c r="G37">
        <v>0</v>
      </c>
      <c r="H37">
        <v>1</v>
      </c>
      <c r="I37">
        <v>21</v>
      </c>
      <c r="J37">
        <v>21.75</v>
      </c>
      <c r="K37">
        <v>32.25</v>
      </c>
      <c r="L37">
        <v>26.7</v>
      </c>
      <c r="M37">
        <v>29.35</v>
      </c>
      <c r="N37">
        <v>1</v>
      </c>
      <c r="O37">
        <v>41</v>
      </c>
    </row>
    <row r="38" spans="2:22" x14ac:dyDescent="0.25">
      <c r="B38" s="9">
        <v>0.5</v>
      </c>
      <c r="C38">
        <v>44</v>
      </c>
      <c r="D38">
        <v>99</v>
      </c>
      <c r="E38">
        <v>5</v>
      </c>
      <c r="F38">
        <v>26</v>
      </c>
      <c r="G38">
        <v>0</v>
      </c>
      <c r="H38">
        <v>1</v>
      </c>
      <c r="I38">
        <v>45</v>
      </c>
      <c r="J38">
        <v>40</v>
      </c>
      <c r="K38">
        <v>57</v>
      </c>
      <c r="L38">
        <v>36.9</v>
      </c>
      <c r="M38">
        <v>40.1</v>
      </c>
      <c r="N38">
        <v>2</v>
      </c>
      <c r="O38">
        <v>48.5</v>
      </c>
    </row>
    <row r="39" spans="2:22" x14ac:dyDescent="0.25">
      <c r="B39" s="9">
        <v>0.75</v>
      </c>
      <c r="C39">
        <v>45.25</v>
      </c>
      <c r="D39">
        <v>106.25</v>
      </c>
      <c r="E39">
        <v>5</v>
      </c>
      <c r="F39">
        <v>26</v>
      </c>
      <c r="G39">
        <v>0</v>
      </c>
      <c r="H39">
        <v>2</v>
      </c>
      <c r="I39">
        <v>57.25</v>
      </c>
      <c r="J39">
        <v>43</v>
      </c>
      <c r="K39">
        <v>60</v>
      </c>
      <c r="L39">
        <v>57.65</v>
      </c>
      <c r="M39">
        <v>55.1</v>
      </c>
      <c r="N39">
        <v>3.25</v>
      </c>
      <c r="O39">
        <v>55</v>
      </c>
    </row>
    <row r="40" spans="2:22" x14ac:dyDescent="0.25">
      <c r="B40" s="9" t="s">
        <v>94</v>
      </c>
      <c r="C40">
        <v>50</v>
      </c>
      <c r="D40">
        <v>120</v>
      </c>
      <c r="E40">
        <v>9</v>
      </c>
      <c r="F40">
        <v>26</v>
      </c>
      <c r="G40">
        <v>2</v>
      </c>
      <c r="H40">
        <v>5</v>
      </c>
      <c r="I40">
        <v>201</v>
      </c>
      <c r="J40">
        <v>57</v>
      </c>
      <c r="K40">
        <v>71</v>
      </c>
      <c r="L40">
        <v>132.19999999999999</v>
      </c>
      <c r="M40">
        <v>72.7</v>
      </c>
      <c r="N40">
        <v>10</v>
      </c>
      <c r="O40">
        <v>76</v>
      </c>
    </row>
    <row r="41" spans="2:22" x14ac:dyDescent="0.25">
      <c r="D41" s="2"/>
      <c r="E41" s="2"/>
      <c r="F41" s="2"/>
      <c r="G41" s="2"/>
      <c r="H41" s="2"/>
    </row>
    <row r="43" spans="2:22" ht="21" x14ac:dyDescent="0.35">
      <c r="B43" s="29" t="s">
        <v>107</v>
      </c>
      <c r="C43" s="30" t="s">
        <v>3</v>
      </c>
      <c r="D43" s="30" t="s">
        <v>4</v>
      </c>
      <c r="E43" s="30" t="s">
        <v>5</v>
      </c>
      <c r="F43" s="30" t="s">
        <v>6</v>
      </c>
      <c r="G43" s="30" t="s">
        <v>7</v>
      </c>
      <c r="H43" s="30" t="s">
        <v>8</v>
      </c>
      <c r="I43" s="30" t="s">
        <v>9</v>
      </c>
      <c r="J43" s="30" t="s">
        <v>10</v>
      </c>
      <c r="K43" s="30" t="s">
        <v>11</v>
      </c>
      <c r="L43" s="30" t="s">
        <v>12</v>
      </c>
      <c r="M43" s="30" t="s">
        <v>13</v>
      </c>
      <c r="N43" s="30" t="s">
        <v>14</v>
      </c>
      <c r="O43" s="30" t="s">
        <v>15</v>
      </c>
      <c r="S43" s="67" t="s">
        <v>267</v>
      </c>
      <c r="T43" s="67"/>
      <c r="U43" s="67"/>
      <c r="V43" s="67"/>
    </row>
    <row r="44" spans="2:22" x14ac:dyDescent="0.25">
      <c r="B44" s="9" t="s">
        <v>116</v>
      </c>
      <c r="C44">
        <v>100</v>
      </c>
      <c r="D44">
        <v>100</v>
      </c>
      <c r="E44">
        <v>100</v>
      </c>
      <c r="F44">
        <v>99</v>
      </c>
      <c r="G44">
        <v>100</v>
      </c>
      <c r="H44">
        <v>100</v>
      </c>
      <c r="I44">
        <v>99</v>
      </c>
      <c r="J44">
        <v>99</v>
      </c>
      <c r="K44">
        <v>99</v>
      </c>
      <c r="L44">
        <v>99</v>
      </c>
      <c r="M44">
        <v>99</v>
      </c>
      <c r="N44">
        <v>99</v>
      </c>
      <c r="O44">
        <v>100</v>
      </c>
      <c r="S44" s="59" t="s">
        <v>3</v>
      </c>
      <c r="T44" s="59" t="s">
        <v>4</v>
      </c>
      <c r="U44" s="59" t="s">
        <v>5</v>
      </c>
      <c r="V44" s="59" t="s">
        <v>6</v>
      </c>
    </row>
    <row r="45" spans="2:22" x14ac:dyDescent="0.25">
      <c r="B45" s="9" t="s">
        <v>95</v>
      </c>
      <c r="C45">
        <v>62.557678176346997</v>
      </c>
      <c r="D45">
        <v>21.591422981836999</v>
      </c>
      <c r="E45">
        <v>152.37329147706299</v>
      </c>
      <c r="F45">
        <v>72.858585858585798</v>
      </c>
      <c r="G45">
        <v>31117.8838382871</v>
      </c>
      <c r="H45">
        <v>30139.8507290282</v>
      </c>
      <c r="I45">
        <v>5636.0606060605996</v>
      </c>
      <c r="J45">
        <v>25130.606060605998</v>
      </c>
      <c r="K45">
        <v>6364.2424242424204</v>
      </c>
      <c r="L45">
        <v>14700.303030302999</v>
      </c>
      <c r="M45">
        <v>4066.0606060606001</v>
      </c>
      <c r="N45">
        <v>1558.1818181818101</v>
      </c>
      <c r="O45">
        <v>978.03310925897802</v>
      </c>
      <c r="S45" s="59" t="s">
        <v>7</v>
      </c>
      <c r="T45" s="59" t="s">
        <v>8</v>
      </c>
      <c r="U45" s="59" t="s">
        <v>9</v>
      </c>
      <c r="V45" s="59" t="s">
        <v>10</v>
      </c>
    </row>
    <row r="46" spans="2:22" x14ac:dyDescent="0.25">
      <c r="B46" s="9" t="s">
        <v>117</v>
      </c>
      <c r="C46">
        <v>1.49643124986237</v>
      </c>
      <c r="D46">
        <v>0.88167810131356905</v>
      </c>
      <c r="E46">
        <v>19.2796015361494</v>
      </c>
      <c r="F46">
        <v>14.2878641960903</v>
      </c>
      <c r="G46">
        <v>6027.9466070973904</v>
      </c>
      <c r="H46">
        <v>5924.1983222032704</v>
      </c>
      <c r="I46">
        <v>1509.9931194476401</v>
      </c>
      <c r="J46">
        <v>4367.4154824437501</v>
      </c>
      <c r="K46">
        <v>1553.2152898259601</v>
      </c>
      <c r="L46">
        <v>2768.0323279290101</v>
      </c>
      <c r="M46">
        <v>1298.0219002128899</v>
      </c>
      <c r="N46">
        <v>545.07509993028202</v>
      </c>
      <c r="O46">
        <v>465.93809884706099</v>
      </c>
      <c r="S46" s="59" t="s">
        <v>11</v>
      </c>
      <c r="T46" s="59" t="s">
        <v>12</v>
      </c>
      <c r="U46" s="59" t="s">
        <v>13</v>
      </c>
      <c r="V46" s="59" t="s">
        <v>14</v>
      </c>
    </row>
    <row r="47" spans="2:22" x14ac:dyDescent="0.25">
      <c r="B47" s="9" t="s">
        <v>93</v>
      </c>
      <c r="C47">
        <v>58.4</v>
      </c>
      <c r="D47">
        <v>19.5</v>
      </c>
      <c r="E47">
        <v>112.9</v>
      </c>
      <c r="F47">
        <v>24</v>
      </c>
      <c r="G47">
        <v>10759</v>
      </c>
      <c r="H47">
        <v>10759</v>
      </c>
      <c r="I47">
        <v>2250</v>
      </c>
      <c r="J47">
        <v>8520</v>
      </c>
      <c r="K47">
        <v>1560</v>
      </c>
      <c r="L47">
        <v>5580</v>
      </c>
      <c r="M47">
        <v>1380</v>
      </c>
      <c r="N47">
        <v>750</v>
      </c>
      <c r="O47">
        <v>0</v>
      </c>
      <c r="S47" s="59" t="s">
        <v>15</v>
      </c>
      <c r="T47" s="59" t="s">
        <v>19</v>
      </c>
      <c r="U47" s="59" t="s">
        <v>20</v>
      </c>
      <c r="V47" s="59" t="s">
        <v>21</v>
      </c>
    </row>
    <row r="48" spans="2:22" x14ac:dyDescent="0.25">
      <c r="B48" s="12" t="s">
        <v>118</v>
      </c>
      <c r="S48" s="59" t="s">
        <v>22</v>
      </c>
      <c r="T48" s="59" t="s">
        <v>23</v>
      </c>
      <c r="U48" s="59" t="s">
        <v>24</v>
      </c>
      <c r="V48" s="59" t="s">
        <v>25</v>
      </c>
    </row>
    <row r="49" spans="2:22" x14ac:dyDescent="0.25">
      <c r="B49" s="9">
        <v>0.25</v>
      </c>
      <c r="C49">
        <v>61.7</v>
      </c>
      <c r="D49">
        <v>21</v>
      </c>
      <c r="E49">
        <v>139.17499999999899</v>
      </c>
      <c r="F49">
        <v>62.5</v>
      </c>
      <c r="G49">
        <v>27665.75</v>
      </c>
      <c r="H49">
        <v>26778.5</v>
      </c>
      <c r="I49">
        <v>4515</v>
      </c>
      <c r="J49">
        <v>22365</v>
      </c>
      <c r="K49">
        <v>5370</v>
      </c>
      <c r="L49">
        <v>13275</v>
      </c>
      <c r="M49">
        <v>3210</v>
      </c>
      <c r="N49">
        <v>1170</v>
      </c>
      <c r="O49">
        <v>645</v>
      </c>
      <c r="S49" s="59" t="s">
        <v>26</v>
      </c>
      <c r="T49" s="59" t="s">
        <v>27</v>
      </c>
      <c r="U49" s="59" t="s">
        <v>28</v>
      </c>
      <c r="V49" s="59" t="s">
        <v>29</v>
      </c>
    </row>
    <row r="50" spans="2:22" x14ac:dyDescent="0.25">
      <c r="B50" s="9">
        <v>0.5</v>
      </c>
      <c r="C50">
        <v>62.5</v>
      </c>
      <c r="D50">
        <v>21.65</v>
      </c>
      <c r="E50">
        <v>149.65</v>
      </c>
      <c r="F50">
        <v>71</v>
      </c>
      <c r="G50">
        <v>30941.5</v>
      </c>
      <c r="H50">
        <v>29635</v>
      </c>
      <c r="I50">
        <v>5610</v>
      </c>
      <c r="J50">
        <v>24630</v>
      </c>
      <c r="K50">
        <v>6300</v>
      </c>
      <c r="L50">
        <v>14670</v>
      </c>
      <c r="M50">
        <v>3990</v>
      </c>
      <c r="N50">
        <v>1470</v>
      </c>
      <c r="O50">
        <v>901.5</v>
      </c>
      <c r="S50" s="59" t="s">
        <v>16</v>
      </c>
      <c r="T50" s="59" t="s">
        <v>17</v>
      </c>
      <c r="U50" s="60"/>
      <c r="V50" s="60"/>
    </row>
    <row r="51" spans="2:22" x14ac:dyDescent="0.25">
      <c r="B51" s="9">
        <v>0.75</v>
      </c>
      <c r="C51">
        <v>63.324999999999903</v>
      </c>
      <c r="D51">
        <v>22.1</v>
      </c>
      <c r="E51">
        <v>161.92500000000001</v>
      </c>
      <c r="F51">
        <v>84</v>
      </c>
      <c r="G51">
        <v>34006.75</v>
      </c>
      <c r="H51">
        <v>33221.25</v>
      </c>
      <c r="I51">
        <v>6585</v>
      </c>
      <c r="J51">
        <v>28185</v>
      </c>
      <c r="K51">
        <v>7350</v>
      </c>
      <c r="L51">
        <v>16245</v>
      </c>
      <c r="M51">
        <v>4845</v>
      </c>
      <c r="N51">
        <v>1845</v>
      </c>
      <c r="O51">
        <v>1238.75</v>
      </c>
    </row>
    <row r="52" spans="2:22" x14ac:dyDescent="0.25">
      <c r="B52" s="9" t="s">
        <v>94</v>
      </c>
      <c r="C52">
        <v>67.599999999999994</v>
      </c>
      <c r="D52">
        <v>24.3</v>
      </c>
      <c r="E52">
        <v>215.7</v>
      </c>
      <c r="F52">
        <v>111</v>
      </c>
      <c r="G52">
        <v>65676.383828718594</v>
      </c>
      <c r="H52">
        <v>65499.072902820699</v>
      </c>
      <c r="I52">
        <v>9600</v>
      </c>
      <c r="J52">
        <v>37770</v>
      </c>
      <c r="K52">
        <v>11250</v>
      </c>
      <c r="L52">
        <v>22860</v>
      </c>
      <c r="M52">
        <v>8160</v>
      </c>
      <c r="N52">
        <v>3780</v>
      </c>
      <c r="O52">
        <v>2117</v>
      </c>
    </row>
    <row r="53" spans="2:22" x14ac:dyDescent="0.25">
      <c r="C53" s="30" t="s">
        <v>19</v>
      </c>
      <c r="D53" s="30" t="s">
        <v>20</v>
      </c>
      <c r="E53" s="30" t="s">
        <v>21</v>
      </c>
      <c r="F53" s="30" t="s">
        <v>22</v>
      </c>
      <c r="G53" s="30" t="s">
        <v>23</v>
      </c>
      <c r="H53" s="30" t="s">
        <v>24</v>
      </c>
      <c r="I53" s="30" t="s">
        <v>25</v>
      </c>
      <c r="J53" s="30" t="s">
        <v>26</v>
      </c>
      <c r="K53" s="30" t="s">
        <v>27</v>
      </c>
      <c r="L53" s="30" t="s">
        <v>28</v>
      </c>
      <c r="M53" s="30" t="s">
        <v>29</v>
      </c>
      <c r="N53" s="30" t="s">
        <v>16</v>
      </c>
      <c r="O53" s="30" t="s">
        <v>17</v>
      </c>
    </row>
    <row r="54" spans="2:22" x14ac:dyDescent="0.25">
      <c r="B54" s="9" t="s">
        <v>116</v>
      </c>
      <c r="C54">
        <v>100</v>
      </c>
      <c r="D54">
        <v>100</v>
      </c>
      <c r="E54">
        <v>100</v>
      </c>
      <c r="F54">
        <v>100</v>
      </c>
      <c r="G54">
        <v>100</v>
      </c>
      <c r="H54">
        <v>99</v>
      </c>
      <c r="I54">
        <v>100</v>
      </c>
      <c r="J54">
        <v>100</v>
      </c>
      <c r="K54">
        <v>100</v>
      </c>
      <c r="L54">
        <v>100</v>
      </c>
      <c r="M54">
        <v>100</v>
      </c>
      <c r="N54">
        <v>100</v>
      </c>
      <c r="O54">
        <v>100</v>
      </c>
    </row>
    <row r="55" spans="2:22" x14ac:dyDescent="0.25">
      <c r="B55" s="9" t="s">
        <v>95</v>
      </c>
      <c r="C55">
        <v>42.201641937090002</v>
      </c>
      <c r="D55">
        <v>104.406745351027</v>
      </c>
      <c r="E55">
        <v>8.8156703829584497</v>
      </c>
      <c r="F55">
        <v>25.99</v>
      </c>
      <c r="G55">
        <v>0</v>
      </c>
      <c r="H55">
        <v>3.0606060606060601</v>
      </c>
      <c r="I55">
        <v>101.030977204338</v>
      </c>
      <c r="J55">
        <v>35.8123134241118</v>
      </c>
      <c r="K55">
        <v>64.187686575888094</v>
      </c>
      <c r="L55">
        <v>104.800551607386</v>
      </c>
      <c r="M55">
        <v>42.969128616890004</v>
      </c>
      <c r="N55">
        <v>3.7459965795683301</v>
      </c>
      <c r="O55">
        <v>74.915047777801803</v>
      </c>
    </row>
    <row r="56" spans="2:22" x14ac:dyDescent="0.25">
      <c r="B56" s="9" t="s">
        <v>117</v>
      </c>
      <c r="C56">
        <v>1.5107728054356</v>
      </c>
      <c r="D56">
        <v>12.2855010699736</v>
      </c>
      <c r="E56">
        <v>2.9619157769111601</v>
      </c>
      <c r="F56">
        <v>9.9999999999999797E-2</v>
      </c>
      <c r="G56">
        <v>0</v>
      </c>
      <c r="H56">
        <v>1.16774841624228</v>
      </c>
      <c r="I56">
        <v>54.2209162368923</v>
      </c>
      <c r="J56">
        <v>7.6141355082320796</v>
      </c>
      <c r="K56">
        <v>7.6141355082320796</v>
      </c>
      <c r="L56">
        <v>41.559490947844402</v>
      </c>
      <c r="M56">
        <v>37.896027418728501</v>
      </c>
      <c r="N56">
        <v>1.3162127490628399</v>
      </c>
      <c r="O56">
        <v>23.141287457692599</v>
      </c>
    </row>
    <row r="57" spans="2:22" x14ac:dyDescent="0.25">
      <c r="B57" s="9" t="s">
        <v>93</v>
      </c>
      <c r="C57">
        <v>39</v>
      </c>
      <c r="D57">
        <v>80</v>
      </c>
      <c r="E57">
        <v>4</v>
      </c>
      <c r="F57">
        <v>25</v>
      </c>
      <c r="G57">
        <v>0</v>
      </c>
      <c r="H57">
        <v>0</v>
      </c>
      <c r="I57">
        <v>25</v>
      </c>
      <c r="J57">
        <v>21</v>
      </c>
      <c r="K57">
        <v>45</v>
      </c>
      <c r="L57">
        <v>17.3</v>
      </c>
      <c r="M57">
        <v>-36.1</v>
      </c>
      <c r="N57">
        <v>0</v>
      </c>
      <c r="O57">
        <v>13</v>
      </c>
    </row>
    <row r="58" spans="2:22" x14ac:dyDescent="0.25">
      <c r="B58" s="12" t="s">
        <v>118</v>
      </c>
    </row>
    <row r="59" spans="2:22" x14ac:dyDescent="0.25">
      <c r="B59" s="9">
        <v>0.25</v>
      </c>
      <c r="C59">
        <v>41</v>
      </c>
      <c r="D59">
        <v>93.75</v>
      </c>
      <c r="E59">
        <v>6</v>
      </c>
      <c r="F59">
        <v>26</v>
      </c>
      <c r="G59">
        <v>0</v>
      </c>
      <c r="H59">
        <v>2</v>
      </c>
      <c r="I59">
        <v>51</v>
      </c>
      <c r="J59">
        <v>30</v>
      </c>
      <c r="K59">
        <v>57.75</v>
      </c>
      <c r="L59">
        <v>71.524999999999906</v>
      </c>
      <c r="M59">
        <v>16.175000000000001</v>
      </c>
      <c r="N59">
        <v>3</v>
      </c>
      <c r="O59">
        <v>60.75</v>
      </c>
    </row>
    <row r="60" spans="2:22" x14ac:dyDescent="0.25">
      <c r="B60" s="9">
        <v>0.5</v>
      </c>
      <c r="C60">
        <v>42</v>
      </c>
      <c r="D60">
        <v>105</v>
      </c>
      <c r="E60">
        <v>9</v>
      </c>
      <c r="F60">
        <v>26</v>
      </c>
      <c r="G60">
        <v>0</v>
      </c>
      <c r="H60">
        <v>3</v>
      </c>
      <c r="I60">
        <v>89.5</v>
      </c>
      <c r="J60">
        <v>35</v>
      </c>
      <c r="K60">
        <v>65</v>
      </c>
      <c r="L60">
        <v>103.9</v>
      </c>
      <c r="M60">
        <v>34.700000000000003</v>
      </c>
      <c r="N60">
        <v>4</v>
      </c>
      <c r="O60">
        <v>70.5</v>
      </c>
    </row>
    <row r="61" spans="2:22" x14ac:dyDescent="0.25">
      <c r="B61" s="9">
        <v>0.75</v>
      </c>
      <c r="C61">
        <v>43</v>
      </c>
      <c r="D61">
        <v>113.25</v>
      </c>
      <c r="E61">
        <v>11</v>
      </c>
      <c r="F61">
        <v>26</v>
      </c>
      <c r="G61">
        <v>0</v>
      </c>
      <c r="H61">
        <v>4</v>
      </c>
      <c r="I61">
        <v>152.25</v>
      </c>
      <c r="J61">
        <v>42.25</v>
      </c>
      <c r="K61">
        <v>70</v>
      </c>
      <c r="L61">
        <v>136.1</v>
      </c>
      <c r="M61">
        <v>62.35</v>
      </c>
      <c r="N61">
        <v>5</v>
      </c>
      <c r="O61">
        <v>87</v>
      </c>
    </row>
    <row r="62" spans="2:22" x14ac:dyDescent="0.25">
      <c r="B62" s="9" t="s">
        <v>94</v>
      </c>
      <c r="C62">
        <v>46</v>
      </c>
      <c r="D62">
        <v>130</v>
      </c>
      <c r="E62">
        <v>15</v>
      </c>
      <c r="F62">
        <v>26</v>
      </c>
      <c r="G62">
        <v>0</v>
      </c>
      <c r="H62">
        <v>6</v>
      </c>
      <c r="I62">
        <v>214</v>
      </c>
      <c r="J62">
        <v>55</v>
      </c>
      <c r="K62">
        <v>79</v>
      </c>
      <c r="L62">
        <v>212.3</v>
      </c>
      <c r="M62">
        <v>157.9</v>
      </c>
      <c r="N62">
        <v>9</v>
      </c>
      <c r="O62">
        <v>143</v>
      </c>
    </row>
    <row r="100" spans="1:38" x14ac:dyDescent="0.25">
      <c r="A100" t="s">
        <v>41</v>
      </c>
    </row>
    <row r="102" spans="1:38" x14ac:dyDescent="0.25">
      <c r="B102" s="4"/>
      <c r="C102" s="4"/>
      <c r="D102" s="4"/>
      <c r="E102" s="4"/>
      <c r="F102" s="4"/>
      <c r="G102" s="4"/>
      <c r="AL102" s="1" t="s">
        <v>33</v>
      </c>
    </row>
    <row r="103" spans="1:38" x14ac:dyDescent="0.25">
      <c r="A103" s="1"/>
      <c r="B103" s="5" t="s">
        <v>1</v>
      </c>
      <c r="C103" s="5" t="s">
        <v>2</v>
      </c>
      <c r="D103" s="5" t="s">
        <v>3</v>
      </c>
      <c r="E103" s="5" t="s">
        <v>4</v>
      </c>
      <c r="F103" s="5" t="s">
        <v>5</v>
      </c>
      <c r="G103" s="5" t="s">
        <v>6</v>
      </c>
    </row>
    <row r="104" spans="1:38" x14ac:dyDescent="0.25">
      <c r="B104" s="6" t="s">
        <v>34</v>
      </c>
      <c r="C104" s="6" t="s">
        <v>34</v>
      </c>
      <c r="D104" s="6" t="s">
        <v>35</v>
      </c>
      <c r="E104" s="6" t="s">
        <v>35</v>
      </c>
      <c r="F104" s="6" t="s">
        <v>35</v>
      </c>
      <c r="G104" s="6" t="s">
        <v>36</v>
      </c>
    </row>
    <row r="105" spans="1:38" x14ac:dyDescent="0.25">
      <c r="B105" s="5" t="s">
        <v>7</v>
      </c>
      <c r="C105" s="5" t="s">
        <v>8</v>
      </c>
      <c r="D105" s="5" t="s">
        <v>9</v>
      </c>
      <c r="E105" s="5" t="s">
        <v>10</v>
      </c>
      <c r="F105" s="5" t="s">
        <v>11</v>
      </c>
      <c r="G105" s="5" t="s">
        <v>12</v>
      </c>
    </row>
    <row r="106" spans="1:38" x14ac:dyDescent="0.25">
      <c r="B106" s="6" t="s">
        <v>36</v>
      </c>
      <c r="C106" s="6" t="s">
        <v>36</v>
      </c>
      <c r="D106" s="6" t="s">
        <v>36</v>
      </c>
      <c r="E106" s="6" t="s">
        <v>36</v>
      </c>
      <c r="F106" s="6" t="s">
        <v>36</v>
      </c>
      <c r="G106" s="6" t="s">
        <v>36</v>
      </c>
    </row>
    <row r="107" spans="1:38" x14ac:dyDescent="0.25">
      <c r="B107" s="5" t="s">
        <v>13</v>
      </c>
      <c r="C107" s="5" t="s">
        <v>14</v>
      </c>
      <c r="D107" s="5" t="s">
        <v>15</v>
      </c>
      <c r="E107" s="5" t="s">
        <v>16</v>
      </c>
      <c r="F107" s="5" t="s">
        <v>17</v>
      </c>
      <c r="G107" s="5" t="s">
        <v>18</v>
      </c>
    </row>
    <row r="108" spans="1:38" x14ac:dyDescent="0.25">
      <c r="B108" s="6" t="s">
        <v>36</v>
      </c>
      <c r="C108" s="6" t="s">
        <v>36</v>
      </c>
      <c r="D108" s="6" t="s">
        <v>36</v>
      </c>
      <c r="E108" s="6" t="s">
        <v>36</v>
      </c>
      <c r="F108" s="6" t="s">
        <v>36</v>
      </c>
      <c r="G108" s="6" t="s">
        <v>36</v>
      </c>
    </row>
    <row r="109" spans="1:38" x14ac:dyDescent="0.25">
      <c r="B109" s="5" t="s">
        <v>19</v>
      </c>
      <c r="C109" s="5" t="s">
        <v>20</v>
      </c>
      <c r="D109" s="5" t="s">
        <v>21</v>
      </c>
      <c r="E109" s="5" t="s">
        <v>22</v>
      </c>
      <c r="F109" s="5" t="s">
        <v>23</v>
      </c>
      <c r="G109" s="5" t="s">
        <v>24</v>
      </c>
    </row>
    <row r="110" spans="1:38" x14ac:dyDescent="0.25">
      <c r="B110" s="6" t="s">
        <v>36</v>
      </c>
      <c r="C110" s="6" t="s">
        <v>36</v>
      </c>
      <c r="D110" s="6" t="s">
        <v>36</v>
      </c>
      <c r="E110" s="6" t="s">
        <v>36</v>
      </c>
      <c r="F110" s="6" t="s">
        <v>36</v>
      </c>
      <c r="G110" s="6" t="s">
        <v>36</v>
      </c>
    </row>
    <row r="111" spans="1:38" x14ac:dyDescent="0.25">
      <c r="B111" s="5" t="s">
        <v>25</v>
      </c>
      <c r="C111" s="5" t="s">
        <v>26</v>
      </c>
      <c r="D111" s="5" t="s">
        <v>27</v>
      </c>
      <c r="E111" s="5" t="s">
        <v>28</v>
      </c>
      <c r="F111" s="5" t="s">
        <v>29</v>
      </c>
      <c r="G111" s="5" t="s">
        <v>30</v>
      </c>
    </row>
    <row r="112" spans="1:38" x14ac:dyDescent="0.25">
      <c r="B112" s="6" t="s">
        <v>36</v>
      </c>
      <c r="C112" s="6" t="s">
        <v>36</v>
      </c>
      <c r="D112" s="6" t="s">
        <v>36</v>
      </c>
      <c r="E112" s="6" t="s">
        <v>35</v>
      </c>
      <c r="F112" s="6" t="s">
        <v>36</v>
      </c>
      <c r="G112" s="6" t="s">
        <v>37</v>
      </c>
    </row>
    <row r="113" spans="1:7" x14ac:dyDescent="0.25">
      <c r="B113" s="5" t="s">
        <v>31</v>
      </c>
      <c r="C113" s="4"/>
      <c r="D113" s="4"/>
      <c r="E113" s="4"/>
      <c r="F113" s="4"/>
      <c r="G113" s="4"/>
    </row>
    <row r="114" spans="1:7" x14ac:dyDescent="0.25">
      <c r="B114" s="6" t="s">
        <v>0</v>
      </c>
      <c r="C114" s="4"/>
      <c r="D114" s="4"/>
      <c r="E114" s="4"/>
      <c r="F114" s="4"/>
      <c r="G114" s="4"/>
    </row>
    <row r="115" spans="1:7" x14ac:dyDescent="0.25">
      <c r="B115" s="4"/>
      <c r="C115" s="4"/>
      <c r="D115" s="4"/>
      <c r="E115" s="4"/>
      <c r="F115" s="4"/>
      <c r="G115" s="4"/>
    </row>
    <row r="116" spans="1:7" x14ac:dyDescent="0.25">
      <c r="B116" s="4"/>
      <c r="C116" s="4"/>
      <c r="D116" s="4"/>
      <c r="E116" s="4"/>
      <c r="F116" s="4"/>
      <c r="G116" s="4"/>
    </row>
    <row r="117" spans="1:7" x14ac:dyDescent="0.25">
      <c r="B117" s="4"/>
      <c r="C117" s="4"/>
      <c r="D117" s="4"/>
      <c r="E117" s="4"/>
      <c r="F117" s="4"/>
      <c r="G117" s="4"/>
    </row>
    <row r="118" spans="1:7" x14ac:dyDescent="0.25">
      <c r="A118" t="s">
        <v>42</v>
      </c>
      <c r="B118" s="4"/>
      <c r="C118" s="4"/>
      <c r="D118" s="4"/>
      <c r="E118" s="4"/>
      <c r="F118" s="4"/>
      <c r="G118" s="4"/>
    </row>
    <row r="119" spans="1:7" x14ac:dyDescent="0.25">
      <c r="B119" s="5" t="s">
        <v>33</v>
      </c>
      <c r="C119" s="5" t="s">
        <v>38</v>
      </c>
      <c r="D119" s="5" t="s">
        <v>30</v>
      </c>
      <c r="E119" s="5" t="s">
        <v>31</v>
      </c>
      <c r="F119" s="5" t="s">
        <v>32</v>
      </c>
      <c r="G119" s="5" t="s">
        <v>39</v>
      </c>
    </row>
    <row r="120" spans="1:7" x14ac:dyDescent="0.25">
      <c r="B120" s="6" t="s">
        <v>34</v>
      </c>
      <c r="C120" s="6" t="s">
        <v>35</v>
      </c>
      <c r="D120" s="6" t="s">
        <v>37</v>
      </c>
      <c r="E120" s="6" t="s">
        <v>40</v>
      </c>
      <c r="F120" s="6" t="s">
        <v>36</v>
      </c>
      <c r="G120" s="6" t="s">
        <v>36</v>
      </c>
    </row>
    <row r="121" spans="1:7" x14ac:dyDescent="0.25">
      <c r="B121" s="4"/>
      <c r="C121" s="4"/>
      <c r="D121" s="4"/>
      <c r="E121" s="4"/>
      <c r="F121" s="4"/>
      <c r="G121" s="4"/>
    </row>
    <row r="123" spans="1:7" x14ac:dyDescent="0.25">
      <c r="A123" t="s">
        <v>43</v>
      </c>
    </row>
    <row r="130" spans="1:3" x14ac:dyDescent="0.25">
      <c r="B130" t="s">
        <v>58</v>
      </c>
      <c r="C130" t="s">
        <v>59</v>
      </c>
    </row>
    <row r="131" spans="1:3" x14ac:dyDescent="0.25">
      <c r="A131" t="s">
        <v>52</v>
      </c>
    </row>
    <row r="133" spans="1:3" x14ac:dyDescent="0.25">
      <c r="B133" s="7" t="s">
        <v>44</v>
      </c>
      <c r="C133" t="s">
        <v>56</v>
      </c>
    </row>
    <row r="134" spans="1:3" x14ac:dyDescent="0.25">
      <c r="B134" s="7" t="s">
        <v>45</v>
      </c>
    </row>
    <row r="135" spans="1:3" x14ac:dyDescent="0.25">
      <c r="B135" s="7" t="s">
        <v>46</v>
      </c>
    </row>
    <row r="136" spans="1:3" x14ac:dyDescent="0.25">
      <c r="B136" s="7" t="s">
        <v>47</v>
      </c>
    </row>
    <row r="137" spans="1:3" x14ac:dyDescent="0.25">
      <c r="B137" s="8" t="s">
        <v>48</v>
      </c>
      <c r="C137" t="s">
        <v>57</v>
      </c>
    </row>
    <row r="138" spans="1:3" x14ac:dyDescent="0.25">
      <c r="B138" s="8" t="s">
        <v>49</v>
      </c>
    </row>
    <row r="139" spans="1:3" x14ac:dyDescent="0.25">
      <c r="B139" t="s">
        <v>50</v>
      </c>
      <c r="C139" t="s">
        <v>60</v>
      </c>
    </row>
    <row r="142" spans="1:3" x14ac:dyDescent="0.25">
      <c r="A142" t="s">
        <v>51</v>
      </c>
    </row>
    <row r="143" spans="1:3" x14ac:dyDescent="0.25">
      <c r="B143" t="s">
        <v>53</v>
      </c>
      <c r="C143" t="s">
        <v>61</v>
      </c>
    </row>
    <row r="144" spans="1:3" x14ac:dyDescent="0.25">
      <c r="B144" t="s">
        <v>54</v>
      </c>
    </row>
    <row r="145" spans="1:2" x14ac:dyDescent="0.25">
      <c r="B145" t="s">
        <v>55</v>
      </c>
    </row>
    <row r="160" spans="1:2" x14ac:dyDescent="0.25">
      <c r="A160" t="s">
        <v>114</v>
      </c>
    </row>
    <row r="163" spans="1:8" x14ac:dyDescent="0.25">
      <c r="A163" t="s">
        <v>106</v>
      </c>
      <c r="H163" t="s">
        <v>107</v>
      </c>
    </row>
  </sheetData>
  <mergeCells count="1">
    <mergeCell ref="S43:V43"/>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12" shapeId="1028" r:id="rId4">
          <objectPr defaultSize="0" autoPict="0" r:id="rId5">
            <anchor moveWithCells="1" sizeWithCells="1">
              <from>
                <xdr:col>17</xdr:col>
                <xdr:colOff>9525</xdr:colOff>
                <xdr:row>29</xdr:row>
                <xdr:rowOff>28575</xdr:rowOff>
              </from>
              <to>
                <xdr:col>24</xdr:col>
                <xdr:colOff>228600</xdr:colOff>
                <xdr:row>38</xdr:row>
                <xdr:rowOff>104775</xdr:rowOff>
              </to>
            </anchor>
          </objectPr>
        </oleObject>
      </mc:Choice>
      <mc:Fallback>
        <oleObject progId="Excel.Sheet.12" shapeId="1028"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07A9-3B92-48CF-80DD-619D73C4C576}">
  <dimension ref="B1:H18"/>
  <sheetViews>
    <sheetView zoomScale="70" zoomScaleNormal="70" workbookViewId="0">
      <selection activeCell="C51" sqref="C51"/>
    </sheetView>
  </sheetViews>
  <sheetFormatPr defaultRowHeight="15.75" x14ac:dyDescent="0.25"/>
  <cols>
    <col min="3" max="3" width="13.5" bestFit="1" customWidth="1"/>
  </cols>
  <sheetData>
    <row r="1" spans="2:8" x14ac:dyDescent="0.25">
      <c r="B1" t="s">
        <v>115</v>
      </c>
    </row>
    <row r="3" spans="2:8" x14ac:dyDescent="0.25">
      <c r="B3" s="9" t="s">
        <v>65</v>
      </c>
      <c r="C3" s="10" t="s">
        <v>64</v>
      </c>
      <c r="D3" s="10" t="s">
        <v>93</v>
      </c>
      <c r="E3" s="10" t="s">
        <v>94</v>
      </c>
      <c r="F3" s="10" t="s">
        <v>95</v>
      </c>
      <c r="G3" s="10" t="s">
        <v>98</v>
      </c>
      <c r="H3" s="10" t="s">
        <v>105</v>
      </c>
    </row>
    <row r="4" spans="2:8" x14ac:dyDescent="0.25">
      <c r="B4" s="13">
        <v>3</v>
      </c>
      <c r="C4" s="14">
        <v>1938</v>
      </c>
      <c r="D4" s="14">
        <v>0</v>
      </c>
      <c r="E4" s="14">
        <v>164.91</v>
      </c>
      <c r="F4" s="14">
        <v>4.8099999999999996</v>
      </c>
      <c r="G4" s="14">
        <v>11.89</v>
      </c>
      <c r="H4" s="14">
        <v>11.89</v>
      </c>
    </row>
    <row r="5" spans="2:8" x14ac:dyDescent="0.25">
      <c r="B5" s="13">
        <v>7</v>
      </c>
      <c r="C5" s="14">
        <v>457</v>
      </c>
      <c r="D5" s="14">
        <v>0</v>
      </c>
      <c r="E5" s="14">
        <v>51.29</v>
      </c>
      <c r="F5" s="14">
        <v>5.34</v>
      </c>
      <c r="G5" s="14">
        <v>7.57</v>
      </c>
      <c r="H5" s="14">
        <v>7.57</v>
      </c>
    </row>
    <row r="6" spans="2:8" x14ac:dyDescent="0.25">
      <c r="B6" s="23" t="s">
        <v>104</v>
      </c>
      <c r="C6" s="14">
        <f t="shared" ref="C6:H6" si="0">AVERAGE(C4:C5)</f>
        <v>1197.5</v>
      </c>
      <c r="D6" s="14">
        <f t="shared" si="0"/>
        <v>0</v>
      </c>
      <c r="E6" s="14">
        <f t="shared" si="0"/>
        <v>108.1</v>
      </c>
      <c r="F6" s="14">
        <f t="shared" si="0"/>
        <v>5.0749999999999993</v>
      </c>
      <c r="G6" s="14">
        <f t="shared" si="0"/>
        <v>9.73</v>
      </c>
      <c r="H6" s="14">
        <f t="shared" si="0"/>
        <v>9.73</v>
      </c>
    </row>
    <row r="7" spans="2:8" x14ac:dyDescent="0.25">
      <c r="B7" s="22" t="s">
        <v>66</v>
      </c>
      <c r="C7" s="14">
        <f>SUM(C4:C5)</f>
        <v>2395</v>
      </c>
    </row>
    <row r="11" spans="2:8" x14ac:dyDescent="0.25">
      <c r="B11" s="32" t="s">
        <v>119</v>
      </c>
      <c r="C11" s="32" t="s">
        <v>120</v>
      </c>
      <c r="D11" s="32" t="s">
        <v>121</v>
      </c>
    </row>
    <row r="12" spans="2:8" x14ac:dyDescent="0.25">
      <c r="B12" s="33" t="s">
        <v>33</v>
      </c>
      <c r="C12" s="34">
        <v>38296.133611111109</v>
      </c>
      <c r="D12" s="11" t="s">
        <v>122</v>
      </c>
    </row>
    <row r="13" spans="2:8" x14ac:dyDescent="0.25">
      <c r="B13" s="33" t="s">
        <v>38</v>
      </c>
      <c r="C13" s="11">
        <v>85.06</v>
      </c>
      <c r="D13" s="11" t="s">
        <v>35</v>
      </c>
    </row>
    <row r="14" spans="2:8" x14ac:dyDescent="0.25">
      <c r="B14" s="33" t="s">
        <v>4</v>
      </c>
      <c r="C14" s="11">
        <v>15.6</v>
      </c>
      <c r="D14" s="11" t="s">
        <v>35</v>
      </c>
    </row>
    <row r="15" spans="2:8" x14ac:dyDescent="0.25">
      <c r="B15" s="33" t="s">
        <v>11</v>
      </c>
      <c r="C15" s="11">
        <v>8210</v>
      </c>
      <c r="D15" s="11" t="s">
        <v>36</v>
      </c>
    </row>
    <row r="16" spans="2:8" x14ac:dyDescent="0.25">
      <c r="B16" s="33" t="s">
        <v>6</v>
      </c>
      <c r="C16" s="11">
        <v>68</v>
      </c>
      <c r="D16" s="11" t="s">
        <v>36</v>
      </c>
    </row>
    <row r="17" spans="2:4" x14ac:dyDescent="0.25">
      <c r="B17" s="33" t="s">
        <v>29</v>
      </c>
      <c r="C17" s="11">
        <v>104.2</v>
      </c>
      <c r="D17" s="11" t="s">
        <v>35</v>
      </c>
    </row>
    <row r="18" spans="2:4" x14ac:dyDescent="0.25">
      <c r="B18" s="33" t="s">
        <v>24</v>
      </c>
      <c r="C18" s="11">
        <v>12</v>
      </c>
      <c r="D18" s="11" t="s">
        <v>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77D-6E62-4C77-9467-B0D4951AD54B}">
  <dimension ref="B3:AG124"/>
  <sheetViews>
    <sheetView tabSelected="1" topLeftCell="B145" zoomScale="70" zoomScaleNormal="70" workbookViewId="0">
      <selection activeCell="Z68" sqref="Z68"/>
    </sheetView>
  </sheetViews>
  <sheetFormatPr defaultRowHeight="15.75" x14ac:dyDescent="0.25"/>
  <cols>
    <col min="19" max="19" width="15.875" bestFit="1" customWidth="1"/>
    <col min="20" max="20" width="20.875" customWidth="1"/>
    <col min="21" max="21" width="13.875" bestFit="1" customWidth="1"/>
    <col min="22" max="22" width="13.5" bestFit="1" customWidth="1"/>
    <col min="23" max="23" width="12.25" bestFit="1" customWidth="1"/>
    <col min="24" max="24" width="10.5" bestFit="1" customWidth="1"/>
    <col min="25" max="25" width="13.375" bestFit="1" customWidth="1"/>
    <col min="26" max="26" width="10.5" bestFit="1" customWidth="1"/>
  </cols>
  <sheetData>
    <row r="3" spans="2:17" x14ac:dyDescent="0.25">
      <c r="B3" t="s">
        <v>108</v>
      </c>
    </row>
    <row r="4" spans="2:17" x14ac:dyDescent="0.25">
      <c r="Q4" t="s">
        <v>109</v>
      </c>
    </row>
    <row r="5" spans="2:17" x14ac:dyDescent="0.25">
      <c r="B5" t="s">
        <v>113</v>
      </c>
    </row>
    <row r="7" spans="2:17" x14ac:dyDescent="0.25">
      <c r="B7" s="9" t="s">
        <v>65</v>
      </c>
      <c r="C7" s="10" t="s">
        <v>64</v>
      </c>
      <c r="D7" s="10" t="s">
        <v>93</v>
      </c>
      <c r="E7" s="10" t="s">
        <v>94</v>
      </c>
      <c r="F7" s="10" t="s">
        <v>95</v>
      </c>
      <c r="G7" s="10" t="s">
        <v>96</v>
      </c>
      <c r="H7" s="10" t="s">
        <v>98</v>
      </c>
    </row>
    <row r="8" spans="2:17" x14ac:dyDescent="0.25">
      <c r="B8" s="13">
        <v>2</v>
      </c>
      <c r="C8" s="14">
        <v>2574</v>
      </c>
      <c r="D8" s="14">
        <v>3.9E-2</v>
      </c>
      <c r="E8" s="14">
        <v>10384.528</v>
      </c>
      <c r="F8" s="14">
        <v>719.75279999999998</v>
      </c>
      <c r="G8" s="14">
        <v>472.74</v>
      </c>
      <c r="H8" s="14">
        <v>874.33545000000004</v>
      </c>
    </row>
    <row r="9" spans="2:17" x14ac:dyDescent="0.25">
      <c r="B9" s="13">
        <v>3</v>
      </c>
      <c r="C9" s="14">
        <v>13592</v>
      </c>
      <c r="D9" s="14">
        <v>3.0000000000000001E-3</v>
      </c>
      <c r="E9" s="14">
        <v>8049</v>
      </c>
      <c r="F9" s="14">
        <v>424.81330000000003</v>
      </c>
      <c r="G9" s="14">
        <v>56.402999999999999</v>
      </c>
      <c r="H9" s="14">
        <v>708.01005299999997</v>
      </c>
    </row>
    <row r="10" spans="2:17" x14ac:dyDescent="0.25">
      <c r="B10" s="13">
        <v>6</v>
      </c>
      <c r="C10" s="14">
        <v>4101</v>
      </c>
      <c r="D10" s="14">
        <v>3.0000000000000001E-3</v>
      </c>
      <c r="E10" s="14">
        <v>4039.855</v>
      </c>
      <c r="F10" s="14">
        <v>226.4</v>
      </c>
      <c r="G10" s="14">
        <v>88.894000000000005</v>
      </c>
      <c r="H10" s="14">
        <v>478.54255000000001</v>
      </c>
    </row>
    <row r="11" spans="2:17" x14ac:dyDescent="0.25">
      <c r="B11" s="23" t="s">
        <v>104</v>
      </c>
      <c r="C11" s="24">
        <f t="shared" ref="C11:H11" si="0">AVERAGE(C8:C10)</f>
        <v>6755.666666666667</v>
      </c>
      <c r="D11" s="24">
        <f t="shared" si="0"/>
        <v>1.5000000000000001E-2</v>
      </c>
      <c r="E11" s="24">
        <f t="shared" si="0"/>
        <v>7491.1276666666663</v>
      </c>
      <c r="F11" s="24">
        <f t="shared" si="0"/>
        <v>456.98870000000005</v>
      </c>
      <c r="G11" s="24">
        <f t="shared" si="0"/>
        <v>206.01233333333334</v>
      </c>
      <c r="H11" s="24">
        <f t="shared" si="0"/>
        <v>686.96268433333341</v>
      </c>
    </row>
    <row r="12" spans="2:17" x14ac:dyDescent="0.25">
      <c r="B12" s="22" t="s">
        <v>66</v>
      </c>
      <c r="C12" s="14">
        <f>SUM(C8:C10)</f>
        <v>20267</v>
      </c>
    </row>
    <row r="17" spans="19:33" x14ac:dyDescent="0.25">
      <c r="S17" s="13" t="s">
        <v>124</v>
      </c>
      <c r="T17" s="14" t="s">
        <v>125</v>
      </c>
      <c r="U17" s="14" t="s">
        <v>126</v>
      </c>
      <c r="V17" s="14" t="s">
        <v>127</v>
      </c>
      <c r="W17" s="14" t="s">
        <v>132</v>
      </c>
      <c r="X17" s="14" t="s">
        <v>133</v>
      </c>
    </row>
    <row r="18" spans="19:33" ht="16.5" thickBot="1" x14ac:dyDescent="0.3">
      <c r="T18" s="36" t="s">
        <v>128</v>
      </c>
      <c r="U18" s="36" t="s">
        <v>129</v>
      </c>
      <c r="V18" s="36" t="s">
        <v>130</v>
      </c>
      <c r="W18" s="36" t="s">
        <v>131</v>
      </c>
      <c r="X18" s="36" t="s">
        <v>134</v>
      </c>
    </row>
    <row r="19" spans="19:33" ht="16.5" thickTop="1" x14ac:dyDescent="0.25">
      <c r="S19" s="13" t="s">
        <v>135</v>
      </c>
      <c r="T19" s="24" t="s">
        <v>138</v>
      </c>
      <c r="U19" s="24" t="s">
        <v>140</v>
      </c>
      <c r="V19" s="24" t="s">
        <v>145</v>
      </c>
      <c r="W19" s="24" t="s">
        <v>147</v>
      </c>
      <c r="X19" s="24" t="s">
        <v>146</v>
      </c>
    </row>
    <row r="20" spans="19:33" x14ac:dyDescent="0.25">
      <c r="T20" s="14" t="s">
        <v>139</v>
      </c>
      <c r="U20" s="14" t="s">
        <v>137</v>
      </c>
      <c r="V20" s="14" t="s">
        <v>150</v>
      </c>
      <c r="W20" s="14" t="s">
        <v>153</v>
      </c>
      <c r="X20" s="14" t="s">
        <v>155</v>
      </c>
    </row>
    <row r="21" spans="19:33" x14ac:dyDescent="0.25">
      <c r="T21" s="14" t="s">
        <v>136</v>
      </c>
      <c r="U21" s="14" t="s">
        <v>154</v>
      </c>
      <c r="V21" s="14" t="s">
        <v>149</v>
      </c>
      <c r="W21" s="14" t="s">
        <v>141</v>
      </c>
      <c r="X21" s="14" t="s">
        <v>148</v>
      </c>
    </row>
    <row r="22" spans="19:33" x14ac:dyDescent="0.25">
      <c r="T22" s="14" t="s">
        <v>143</v>
      </c>
      <c r="U22" s="14" t="s">
        <v>142</v>
      </c>
      <c r="V22" s="14" t="s">
        <v>152</v>
      </c>
      <c r="W22" s="14" t="s">
        <v>151</v>
      </c>
      <c r="X22" s="14" t="s">
        <v>144</v>
      </c>
    </row>
    <row r="25" spans="19:33" x14ac:dyDescent="0.25">
      <c r="U25" s="28" t="s">
        <v>203</v>
      </c>
    </row>
    <row r="27" spans="19:33" x14ac:dyDescent="0.25">
      <c r="S27" s="39" t="s">
        <v>200</v>
      </c>
      <c r="T27" s="41" t="s">
        <v>148</v>
      </c>
      <c r="U27" s="41" t="s">
        <v>204</v>
      </c>
      <c r="V27" s="41" t="s">
        <v>147</v>
      </c>
      <c r="W27" s="41" t="s">
        <v>216</v>
      </c>
      <c r="X27" s="41" t="s">
        <v>145</v>
      </c>
      <c r="Y27" s="41" t="s">
        <v>209</v>
      </c>
    </row>
    <row r="28" spans="19:33" x14ac:dyDescent="0.25">
      <c r="S28" s="39" t="s">
        <v>201</v>
      </c>
      <c r="T28" s="41" t="s">
        <v>144</v>
      </c>
      <c r="U28" s="41" t="s">
        <v>148</v>
      </c>
      <c r="V28" s="41" t="s">
        <v>205</v>
      </c>
      <c r="W28" s="41" t="s">
        <v>142</v>
      </c>
      <c r="X28" s="41" t="s">
        <v>207</v>
      </c>
      <c r="Y28" s="41" t="s">
        <v>208</v>
      </c>
      <c r="Z28" s="41" t="s">
        <v>151</v>
      </c>
      <c r="AG28" s="35"/>
    </row>
    <row r="29" spans="19:33" x14ac:dyDescent="0.25">
      <c r="T29" s="40" t="s">
        <v>132</v>
      </c>
      <c r="U29" s="41" t="s">
        <v>210</v>
      </c>
      <c r="V29" s="41" t="s">
        <v>212</v>
      </c>
      <c r="W29" s="41" t="s">
        <v>133</v>
      </c>
      <c r="X29" s="41" t="s">
        <v>211</v>
      </c>
      <c r="Y29" s="41" t="s">
        <v>150</v>
      </c>
    </row>
    <row r="30" spans="19:33" x14ac:dyDescent="0.25">
      <c r="S30" s="39" t="s">
        <v>202</v>
      </c>
      <c r="T30" s="41" t="s">
        <v>148</v>
      </c>
      <c r="U30" s="41" t="s">
        <v>142</v>
      </c>
      <c r="V30" s="41" t="s">
        <v>206</v>
      </c>
      <c r="W30" s="41" t="s">
        <v>213</v>
      </c>
      <c r="X30" s="41" t="s">
        <v>214</v>
      </c>
      <c r="Y30" s="41" t="s">
        <v>215</v>
      </c>
      <c r="Z30" s="41" t="s">
        <v>133</v>
      </c>
    </row>
    <row r="31" spans="19:33" x14ac:dyDescent="0.25">
      <c r="T31" s="41" t="s">
        <v>211</v>
      </c>
      <c r="U31" s="41" t="s">
        <v>134</v>
      </c>
    </row>
    <row r="75" spans="2:25" x14ac:dyDescent="0.25">
      <c r="B75" t="s">
        <v>110</v>
      </c>
      <c r="O75" t="s">
        <v>112</v>
      </c>
      <c r="Y75" t="s">
        <v>111</v>
      </c>
    </row>
    <row r="124" spans="16:16" x14ac:dyDescent="0.25">
      <c r="P124" t="s">
        <v>111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BA58-FDE5-4363-9F23-44C3E1D53AAF}">
  <dimension ref="A1:AA138"/>
  <sheetViews>
    <sheetView zoomScale="85" zoomScaleNormal="85" workbookViewId="0">
      <selection activeCell="B8" sqref="B8"/>
    </sheetView>
  </sheetViews>
  <sheetFormatPr defaultRowHeight="15.75" x14ac:dyDescent="0.25"/>
  <cols>
    <col min="1" max="1" width="19.5" bestFit="1" customWidth="1"/>
    <col min="3" max="3" width="12.125" bestFit="1" customWidth="1"/>
    <col min="21" max="23" width="13.5" customWidth="1"/>
  </cols>
  <sheetData>
    <row r="1" spans="1:26" x14ac:dyDescent="0.25">
      <c r="A1" s="15" t="s">
        <v>63</v>
      </c>
      <c r="U1" t="s">
        <v>199</v>
      </c>
      <c r="V1" t="s">
        <v>198</v>
      </c>
      <c r="W1" t="s">
        <v>156</v>
      </c>
    </row>
    <row r="2" spans="1:26" ht="13.5" customHeight="1" x14ac:dyDescent="0.25">
      <c r="A2" t="s">
        <v>67</v>
      </c>
      <c r="B2" t="s">
        <v>74</v>
      </c>
      <c r="C2">
        <v>8</v>
      </c>
      <c r="U2" t="s">
        <v>192</v>
      </c>
      <c r="V2" t="s">
        <v>185</v>
      </c>
      <c r="W2" s="37">
        <v>37927</v>
      </c>
      <c r="X2">
        <f t="shared" ref="X2:X32" si="0">W3-W2</f>
        <v>1</v>
      </c>
    </row>
    <row r="3" spans="1:26" ht="30.75" customHeight="1" x14ac:dyDescent="0.25">
      <c r="A3" t="s">
        <v>68</v>
      </c>
      <c r="B3" t="s">
        <v>69</v>
      </c>
      <c r="U3" t="s">
        <v>192</v>
      </c>
      <c r="V3" t="s">
        <v>184</v>
      </c>
      <c r="W3" s="37">
        <v>37928</v>
      </c>
      <c r="X3">
        <f t="shared" si="0"/>
        <v>1</v>
      </c>
    </row>
    <row r="4" spans="1:26" ht="51" customHeight="1" x14ac:dyDescent="0.25">
      <c r="A4" t="s">
        <v>70</v>
      </c>
      <c r="B4" t="s">
        <v>71</v>
      </c>
      <c r="C4" t="s">
        <v>72</v>
      </c>
      <c r="D4" t="s">
        <v>73</v>
      </c>
      <c r="U4" t="s">
        <v>192</v>
      </c>
      <c r="V4" t="s">
        <v>183</v>
      </c>
      <c r="W4" s="37">
        <v>37929</v>
      </c>
      <c r="X4">
        <f t="shared" si="0"/>
        <v>1</v>
      </c>
    </row>
    <row r="5" spans="1:26" ht="15.75" customHeight="1" x14ac:dyDescent="0.25">
      <c r="U5" t="s">
        <v>192</v>
      </c>
      <c r="V5" t="s">
        <v>182</v>
      </c>
      <c r="W5" s="37">
        <v>37930</v>
      </c>
      <c r="X5">
        <f t="shared" si="0"/>
        <v>3</v>
      </c>
    </row>
    <row r="6" spans="1:26" x14ac:dyDescent="0.25">
      <c r="A6" s="9" t="s">
        <v>65</v>
      </c>
      <c r="B6" s="10" t="s">
        <v>64</v>
      </c>
      <c r="C6" s="10" t="s">
        <v>93</v>
      </c>
      <c r="D6" s="10" t="s">
        <v>94</v>
      </c>
      <c r="E6" s="10" t="s">
        <v>95</v>
      </c>
      <c r="F6" s="10" t="s">
        <v>96</v>
      </c>
      <c r="G6" s="10" t="s">
        <v>97</v>
      </c>
      <c r="H6" s="10" t="s">
        <v>98</v>
      </c>
      <c r="U6" t="s">
        <v>192</v>
      </c>
      <c r="V6" t="s">
        <v>181</v>
      </c>
      <c r="W6" s="37">
        <v>37933</v>
      </c>
      <c r="X6">
        <f t="shared" si="0"/>
        <v>3</v>
      </c>
      <c r="Z6">
        <f>SUM(Z33,Z62,AA90,Z109,Z138)</f>
        <v>130</v>
      </c>
    </row>
    <row r="7" spans="1:26" x14ac:dyDescent="0.25">
      <c r="A7" s="13">
        <v>1</v>
      </c>
      <c r="B7" s="14">
        <v>32</v>
      </c>
      <c r="C7" s="14">
        <v>0</v>
      </c>
      <c r="D7" s="14">
        <v>2</v>
      </c>
      <c r="E7" s="14">
        <v>0.65</v>
      </c>
      <c r="F7" s="14">
        <v>0</v>
      </c>
      <c r="G7" s="14">
        <v>0</v>
      </c>
      <c r="H7" s="14">
        <v>0.78</v>
      </c>
      <c r="U7" t="s">
        <v>192</v>
      </c>
      <c r="V7" t="s">
        <v>180</v>
      </c>
      <c r="W7" s="37">
        <v>37936</v>
      </c>
      <c r="X7">
        <f t="shared" si="0"/>
        <v>5</v>
      </c>
    </row>
    <row r="8" spans="1:26" x14ac:dyDescent="0.25">
      <c r="A8" s="13">
        <v>2</v>
      </c>
      <c r="B8" s="14">
        <v>29</v>
      </c>
      <c r="C8" s="14">
        <v>0</v>
      </c>
      <c r="D8" s="14">
        <v>1</v>
      </c>
      <c r="E8" s="14">
        <v>0.17</v>
      </c>
      <c r="F8" s="14">
        <v>0</v>
      </c>
      <c r="G8" s="14">
        <v>0</v>
      </c>
      <c r="H8" s="14">
        <v>0.38</v>
      </c>
      <c r="U8" t="s">
        <v>192</v>
      </c>
      <c r="V8" t="s">
        <v>179</v>
      </c>
      <c r="W8" s="37">
        <v>37941</v>
      </c>
      <c r="X8">
        <f t="shared" si="0"/>
        <v>2</v>
      </c>
    </row>
    <row r="9" spans="1:26" x14ac:dyDescent="0.25">
      <c r="A9" s="13">
        <v>3</v>
      </c>
      <c r="B9" s="14">
        <v>26</v>
      </c>
      <c r="C9" s="14">
        <v>0</v>
      </c>
      <c r="D9" s="14">
        <v>2</v>
      </c>
      <c r="E9" s="14">
        <v>0.23</v>
      </c>
      <c r="F9" s="14">
        <v>0</v>
      </c>
      <c r="G9" s="14">
        <v>0</v>
      </c>
      <c r="H9" s="14">
        <v>0.57999999999999996</v>
      </c>
      <c r="U9" t="s">
        <v>192</v>
      </c>
      <c r="V9" t="s">
        <v>178</v>
      </c>
      <c r="W9" s="37">
        <v>37943</v>
      </c>
      <c r="X9">
        <f t="shared" si="0"/>
        <v>6</v>
      </c>
    </row>
    <row r="10" spans="1:26" x14ac:dyDescent="0.25">
      <c r="A10" s="13">
        <v>6</v>
      </c>
      <c r="B10" s="14">
        <v>19</v>
      </c>
      <c r="C10" s="14">
        <v>0</v>
      </c>
      <c r="D10" s="14">
        <v>1</v>
      </c>
      <c r="E10" s="14">
        <v>0.15</v>
      </c>
      <c r="F10" s="14">
        <v>0</v>
      </c>
      <c r="G10" s="14">
        <v>0</v>
      </c>
      <c r="H10" s="14">
        <v>0.37</v>
      </c>
      <c r="U10" t="s">
        <v>192</v>
      </c>
      <c r="V10" t="s">
        <v>177</v>
      </c>
      <c r="W10" s="37">
        <v>37949</v>
      </c>
      <c r="X10">
        <f t="shared" si="0"/>
        <v>7</v>
      </c>
    </row>
    <row r="11" spans="1:26" ht="16.5" thickBot="1" x14ac:dyDescent="0.3">
      <c r="A11" s="13">
        <v>7</v>
      </c>
      <c r="B11" s="25">
        <v>28</v>
      </c>
      <c r="C11" s="25">
        <v>0</v>
      </c>
      <c r="D11" s="25">
        <v>1</v>
      </c>
      <c r="E11" s="25">
        <v>0.17</v>
      </c>
      <c r="F11" s="25">
        <v>0</v>
      </c>
      <c r="G11" s="25">
        <v>0</v>
      </c>
      <c r="H11" s="25">
        <v>0.39</v>
      </c>
      <c r="U11" t="s">
        <v>192</v>
      </c>
      <c r="V11" t="s">
        <v>176</v>
      </c>
      <c r="W11" s="37">
        <v>37956</v>
      </c>
      <c r="X11">
        <f t="shared" si="0"/>
        <v>7</v>
      </c>
    </row>
    <row r="12" spans="1:26" x14ac:dyDescent="0.25">
      <c r="A12" s="22" t="s">
        <v>104</v>
      </c>
      <c r="B12" s="24">
        <f t="shared" ref="B12:H12" si="1">AVERAGE(B7:B11)</f>
        <v>26.8</v>
      </c>
      <c r="C12" s="24">
        <f t="shared" si="1"/>
        <v>0</v>
      </c>
      <c r="D12" s="24">
        <f t="shared" si="1"/>
        <v>1.4</v>
      </c>
      <c r="E12" s="24">
        <f t="shared" si="1"/>
        <v>0.27399999999999997</v>
      </c>
      <c r="F12" s="24">
        <f t="shared" si="1"/>
        <v>0</v>
      </c>
      <c r="G12" s="24">
        <f t="shared" si="1"/>
        <v>0</v>
      </c>
      <c r="H12" s="24">
        <f t="shared" si="1"/>
        <v>0.50000000000000011</v>
      </c>
      <c r="U12" t="s">
        <v>192</v>
      </c>
      <c r="V12" t="s">
        <v>175</v>
      </c>
      <c r="W12" s="37">
        <v>37963</v>
      </c>
      <c r="X12">
        <f t="shared" si="0"/>
        <v>7</v>
      </c>
    </row>
    <row r="13" spans="1:26" x14ac:dyDescent="0.25">
      <c r="A13" s="22" t="s">
        <v>66</v>
      </c>
      <c r="B13" s="11">
        <f>SUM(B7:B11)</f>
        <v>134</v>
      </c>
      <c r="U13" t="s">
        <v>192</v>
      </c>
      <c r="V13" t="s">
        <v>174</v>
      </c>
      <c r="W13" s="37">
        <v>37970</v>
      </c>
      <c r="X13">
        <f t="shared" si="0"/>
        <v>7</v>
      </c>
    </row>
    <row r="14" spans="1:26" x14ac:dyDescent="0.25">
      <c r="U14" t="s">
        <v>192</v>
      </c>
      <c r="V14" t="s">
        <v>172</v>
      </c>
      <c r="W14" s="37">
        <v>37977</v>
      </c>
      <c r="X14">
        <f t="shared" si="0"/>
        <v>7</v>
      </c>
    </row>
    <row r="15" spans="1:26" x14ac:dyDescent="0.25">
      <c r="U15" t="s">
        <v>192</v>
      </c>
      <c r="V15" t="s">
        <v>170</v>
      </c>
      <c r="W15" s="37">
        <v>37984</v>
      </c>
      <c r="X15">
        <f t="shared" si="0"/>
        <v>21</v>
      </c>
    </row>
    <row r="16" spans="1:26" x14ac:dyDescent="0.25">
      <c r="U16" t="s">
        <v>192</v>
      </c>
      <c r="V16" t="s">
        <v>168</v>
      </c>
      <c r="W16" s="37">
        <v>38005</v>
      </c>
      <c r="X16">
        <f t="shared" si="0"/>
        <v>14</v>
      </c>
    </row>
    <row r="17" spans="21:24" x14ac:dyDescent="0.25">
      <c r="U17" t="s">
        <v>192</v>
      </c>
      <c r="V17" t="s">
        <v>167</v>
      </c>
      <c r="W17" s="37">
        <v>38019</v>
      </c>
      <c r="X17">
        <f t="shared" si="0"/>
        <v>21</v>
      </c>
    </row>
    <row r="18" spans="21:24" x14ac:dyDescent="0.25">
      <c r="U18" t="s">
        <v>192</v>
      </c>
      <c r="V18" t="s">
        <v>166</v>
      </c>
      <c r="W18" s="37">
        <v>38040</v>
      </c>
      <c r="X18">
        <f t="shared" si="0"/>
        <v>14</v>
      </c>
    </row>
    <row r="19" spans="21:24" x14ac:dyDescent="0.25">
      <c r="U19" t="s">
        <v>192</v>
      </c>
      <c r="V19" t="s">
        <v>165</v>
      </c>
      <c r="W19" s="37">
        <v>38054</v>
      </c>
      <c r="X19">
        <f t="shared" si="0"/>
        <v>14</v>
      </c>
    </row>
    <row r="20" spans="21:24" x14ac:dyDescent="0.25">
      <c r="U20" t="s">
        <v>192</v>
      </c>
      <c r="V20" t="s">
        <v>164</v>
      </c>
      <c r="W20" s="37">
        <v>38068</v>
      </c>
      <c r="X20">
        <f t="shared" si="0"/>
        <v>14</v>
      </c>
    </row>
    <row r="21" spans="21:24" x14ac:dyDescent="0.25">
      <c r="U21" t="s">
        <v>192</v>
      </c>
      <c r="V21" t="s">
        <v>163</v>
      </c>
      <c r="W21" s="37">
        <v>38082</v>
      </c>
      <c r="X21">
        <f t="shared" si="0"/>
        <v>14</v>
      </c>
    </row>
    <row r="22" spans="21:24" x14ac:dyDescent="0.25">
      <c r="U22" t="s">
        <v>192</v>
      </c>
      <c r="V22" t="s">
        <v>162</v>
      </c>
      <c r="W22" s="37">
        <v>38096</v>
      </c>
      <c r="X22">
        <f t="shared" si="0"/>
        <v>14</v>
      </c>
    </row>
    <row r="23" spans="21:24" x14ac:dyDescent="0.25">
      <c r="U23" t="s">
        <v>192</v>
      </c>
      <c r="V23" t="s">
        <v>161</v>
      </c>
      <c r="W23" s="37">
        <v>38110</v>
      </c>
      <c r="X23">
        <f t="shared" si="0"/>
        <v>21</v>
      </c>
    </row>
    <row r="24" spans="21:24" x14ac:dyDescent="0.25">
      <c r="U24" t="s">
        <v>192</v>
      </c>
      <c r="V24" t="s">
        <v>160</v>
      </c>
      <c r="W24" s="37">
        <v>38131</v>
      </c>
      <c r="X24">
        <f t="shared" si="0"/>
        <v>14</v>
      </c>
    </row>
    <row r="25" spans="21:24" x14ac:dyDescent="0.25">
      <c r="U25" t="s">
        <v>192</v>
      </c>
      <c r="V25" t="s">
        <v>159</v>
      </c>
      <c r="W25" s="37">
        <v>38145</v>
      </c>
      <c r="X25">
        <f t="shared" si="0"/>
        <v>7</v>
      </c>
    </row>
    <row r="26" spans="21:24" x14ac:dyDescent="0.25">
      <c r="U26" t="s">
        <v>192</v>
      </c>
      <c r="V26" t="s">
        <v>157</v>
      </c>
      <c r="W26" s="37">
        <v>38152</v>
      </c>
      <c r="X26">
        <f t="shared" si="0"/>
        <v>14</v>
      </c>
    </row>
    <row r="27" spans="21:24" x14ac:dyDescent="0.25">
      <c r="U27" t="s">
        <v>192</v>
      </c>
      <c r="V27" t="s">
        <v>188</v>
      </c>
      <c r="W27" s="37">
        <v>38166</v>
      </c>
      <c r="X27">
        <f t="shared" si="0"/>
        <v>40</v>
      </c>
    </row>
    <row r="28" spans="21:24" x14ac:dyDescent="0.25">
      <c r="U28" t="s">
        <v>192</v>
      </c>
      <c r="V28" t="s">
        <v>197</v>
      </c>
      <c r="W28" s="37">
        <v>38206</v>
      </c>
      <c r="X28">
        <f t="shared" si="0"/>
        <v>32</v>
      </c>
    </row>
    <row r="29" spans="21:24" x14ac:dyDescent="0.25">
      <c r="U29" t="s">
        <v>192</v>
      </c>
      <c r="V29" t="s">
        <v>196</v>
      </c>
      <c r="W29" s="37">
        <v>38238</v>
      </c>
      <c r="X29">
        <f t="shared" si="0"/>
        <v>14</v>
      </c>
    </row>
    <row r="30" spans="21:24" x14ac:dyDescent="0.25">
      <c r="U30" t="s">
        <v>192</v>
      </c>
      <c r="V30" t="s">
        <v>195</v>
      </c>
      <c r="W30" s="37">
        <v>38252</v>
      </c>
      <c r="X30">
        <f t="shared" si="0"/>
        <v>14</v>
      </c>
    </row>
    <row r="31" spans="21:24" x14ac:dyDescent="0.25">
      <c r="U31" t="s">
        <v>192</v>
      </c>
      <c r="V31" t="s">
        <v>194</v>
      </c>
      <c r="W31" s="37">
        <v>38266</v>
      </c>
      <c r="X31">
        <f t="shared" si="0"/>
        <v>14</v>
      </c>
    </row>
    <row r="32" spans="21:24" x14ac:dyDescent="0.25">
      <c r="U32" t="s">
        <v>192</v>
      </c>
      <c r="V32" t="s">
        <v>193</v>
      </c>
      <c r="W32" s="37">
        <v>38280</v>
      </c>
      <c r="X32">
        <f t="shared" si="0"/>
        <v>20</v>
      </c>
    </row>
    <row r="33" spans="21:26" x14ac:dyDescent="0.25">
      <c r="U33" t="s">
        <v>192</v>
      </c>
      <c r="V33" t="s">
        <v>191</v>
      </c>
      <c r="W33" s="37">
        <v>38300</v>
      </c>
      <c r="Y33">
        <f>AVERAGE(X2:X32)</f>
        <v>12.03225806451613</v>
      </c>
      <c r="Z33">
        <v>30</v>
      </c>
    </row>
    <row r="34" spans="21:26" x14ac:dyDescent="0.25">
      <c r="U34" t="s">
        <v>189</v>
      </c>
      <c r="V34" t="s">
        <v>185</v>
      </c>
      <c r="W34" s="37">
        <v>38168</v>
      </c>
      <c r="X34">
        <f t="shared" ref="X34:X62" si="2">W35-W34</f>
        <v>3</v>
      </c>
      <c r="Y34">
        <f>Z33/Z6</f>
        <v>0.23076923076923078</v>
      </c>
    </row>
    <row r="35" spans="21:26" x14ac:dyDescent="0.25">
      <c r="U35" t="s">
        <v>189</v>
      </c>
      <c r="V35" t="s">
        <v>184</v>
      </c>
      <c r="W35" s="37">
        <v>38171</v>
      </c>
      <c r="X35">
        <f t="shared" si="2"/>
        <v>1</v>
      </c>
    </row>
    <row r="36" spans="21:26" x14ac:dyDescent="0.25">
      <c r="U36" t="s">
        <v>189</v>
      </c>
      <c r="V36" t="s">
        <v>183</v>
      </c>
      <c r="W36" s="37">
        <v>38172</v>
      </c>
      <c r="X36">
        <f t="shared" si="2"/>
        <v>1</v>
      </c>
    </row>
    <row r="37" spans="21:26" x14ac:dyDescent="0.25">
      <c r="U37" t="s">
        <v>189</v>
      </c>
      <c r="V37" t="s">
        <v>182</v>
      </c>
      <c r="W37" s="37">
        <v>38173</v>
      </c>
      <c r="X37">
        <f t="shared" si="2"/>
        <v>1</v>
      </c>
    </row>
    <row r="38" spans="21:26" x14ac:dyDescent="0.25">
      <c r="U38" t="s">
        <v>189</v>
      </c>
      <c r="V38" t="s">
        <v>181</v>
      </c>
      <c r="W38" s="37">
        <v>38174</v>
      </c>
      <c r="X38">
        <f t="shared" si="2"/>
        <v>4</v>
      </c>
    </row>
    <row r="39" spans="21:26" x14ac:dyDescent="0.25">
      <c r="U39" t="s">
        <v>189</v>
      </c>
      <c r="V39" t="s">
        <v>180</v>
      </c>
      <c r="W39" s="37">
        <v>38178</v>
      </c>
      <c r="X39">
        <f t="shared" si="2"/>
        <v>3</v>
      </c>
    </row>
    <row r="40" spans="21:26" x14ac:dyDescent="0.25">
      <c r="U40" t="s">
        <v>189</v>
      </c>
      <c r="V40" t="s">
        <v>179</v>
      </c>
      <c r="W40" s="37">
        <v>38181</v>
      </c>
      <c r="X40">
        <f t="shared" si="2"/>
        <v>1</v>
      </c>
    </row>
    <row r="41" spans="21:26" x14ac:dyDescent="0.25">
      <c r="U41" t="s">
        <v>189</v>
      </c>
      <c r="V41" t="s">
        <v>178</v>
      </c>
      <c r="W41" s="37">
        <v>38182</v>
      </c>
      <c r="X41">
        <f t="shared" si="2"/>
        <v>4</v>
      </c>
    </row>
    <row r="42" spans="21:26" x14ac:dyDescent="0.25">
      <c r="U42" t="s">
        <v>189</v>
      </c>
      <c r="V42" t="s">
        <v>177</v>
      </c>
      <c r="W42" s="37">
        <v>38186</v>
      </c>
      <c r="X42">
        <f t="shared" si="2"/>
        <v>7</v>
      </c>
    </row>
    <row r="43" spans="21:26" x14ac:dyDescent="0.25">
      <c r="U43" t="s">
        <v>189</v>
      </c>
      <c r="V43" t="s">
        <v>176</v>
      </c>
      <c r="W43" s="37">
        <v>38193</v>
      </c>
      <c r="X43">
        <f t="shared" si="2"/>
        <v>8</v>
      </c>
    </row>
    <row r="44" spans="21:26" x14ac:dyDescent="0.25">
      <c r="U44" t="s">
        <v>189</v>
      </c>
      <c r="V44" t="s">
        <v>175</v>
      </c>
      <c r="W44" s="37">
        <v>38201</v>
      </c>
      <c r="X44">
        <f t="shared" si="2"/>
        <v>6</v>
      </c>
    </row>
    <row r="45" spans="21:26" x14ac:dyDescent="0.25">
      <c r="U45" t="s">
        <v>189</v>
      </c>
      <c r="V45" t="s">
        <v>190</v>
      </c>
      <c r="W45" s="37">
        <v>38207</v>
      </c>
      <c r="X45">
        <f t="shared" si="2"/>
        <v>2</v>
      </c>
    </row>
    <row r="46" spans="21:26" x14ac:dyDescent="0.25">
      <c r="U46" t="s">
        <v>189</v>
      </c>
      <c r="V46" t="s">
        <v>174</v>
      </c>
      <c r="W46" s="37">
        <v>38209</v>
      </c>
      <c r="X46">
        <f t="shared" si="2"/>
        <v>1</v>
      </c>
    </row>
    <row r="47" spans="21:26" x14ac:dyDescent="0.25">
      <c r="U47" t="s">
        <v>189</v>
      </c>
      <c r="V47" t="s">
        <v>173</v>
      </c>
      <c r="W47" s="37">
        <v>38210</v>
      </c>
      <c r="X47">
        <f t="shared" si="2"/>
        <v>5</v>
      </c>
    </row>
    <row r="48" spans="21:26" x14ac:dyDescent="0.25">
      <c r="U48" t="s">
        <v>189</v>
      </c>
      <c r="V48" t="s">
        <v>172</v>
      </c>
      <c r="W48" s="37">
        <v>38215</v>
      </c>
      <c r="X48">
        <f t="shared" si="2"/>
        <v>2</v>
      </c>
    </row>
    <row r="49" spans="21:26" x14ac:dyDescent="0.25">
      <c r="U49" t="s">
        <v>189</v>
      </c>
      <c r="V49" t="s">
        <v>171</v>
      </c>
      <c r="W49" s="37">
        <v>38217</v>
      </c>
      <c r="X49">
        <f t="shared" si="2"/>
        <v>7</v>
      </c>
    </row>
    <row r="50" spans="21:26" x14ac:dyDescent="0.25">
      <c r="U50" t="s">
        <v>189</v>
      </c>
      <c r="V50" t="s">
        <v>170</v>
      </c>
      <c r="W50" s="37">
        <v>38224</v>
      </c>
      <c r="X50">
        <f t="shared" si="2"/>
        <v>11</v>
      </c>
    </row>
    <row r="51" spans="21:26" x14ac:dyDescent="0.25">
      <c r="U51" t="s">
        <v>189</v>
      </c>
      <c r="V51" t="s">
        <v>169</v>
      </c>
      <c r="W51" s="37">
        <v>38235</v>
      </c>
      <c r="X51">
        <f t="shared" si="2"/>
        <v>15</v>
      </c>
    </row>
    <row r="52" spans="21:26" x14ac:dyDescent="0.25">
      <c r="U52" t="s">
        <v>189</v>
      </c>
      <c r="V52" t="s">
        <v>168</v>
      </c>
      <c r="W52" s="37">
        <v>38250</v>
      </c>
      <c r="X52">
        <f t="shared" si="2"/>
        <v>16</v>
      </c>
    </row>
    <row r="53" spans="21:26" x14ac:dyDescent="0.25">
      <c r="U53" t="s">
        <v>189</v>
      </c>
      <c r="V53" t="s">
        <v>167</v>
      </c>
      <c r="W53" s="37">
        <v>38266</v>
      </c>
      <c r="X53">
        <f t="shared" si="2"/>
        <v>14</v>
      </c>
    </row>
    <row r="54" spans="21:26" x14ac:dyDescent="0.25">
      <c r="U54" t="s">
        <v>189</v>
      </c>
      <c r="V54" t="s">
        <v>166</v>
      </c>
      <c r="W54" s="37">
        <v>38280</v>
      </c>
      <c r="X54">
        <f t="shared" si="2"/>
        <v>20</v>
      </c>
    </row>
    <row r="55" spans="21:26" x14ac:dyDescent="0.25">
      <c r="U55" t="s">
        <v>189</v>
      </c>
      <c r="V55" t="s">
        <v>165</v>
      </c>
      <c r="W55" s="37">
        <v>38300</v>
      </c>
      <c r="X55">
        <f t="shared" si="2"/>
        <v>15</v>
      </c>
    </row>
    <row r="56" spans="21:26" x14ac:dyDescent="0.25">
      <c r="U56" t="s">
        <v>189</v>
      </c>
      <c r="V56" t="s">
        <v>164</v>
      </c>
      <c r="W56" s="37">
        <v>38315</v>
      </c>
      <c r="X56">
        <f t="shared" si="2"/>
        <v>18</v>
      </c>
    </row>
    <row r="57" spans="21:26" x14ac:dyDescent="0.25">
      <c r="U57" t="s">
        <v>189</v>
      </c>
      <c r="V57" t="s">
        <v>163</v>
      </c>
      <c r="W57" s="37">
        <v>38333</v>
      </c>
      <c r="X57">
        <f t="shared" si="2"/>
        <v>16</v>
      </c>
    </row>
    <row r="58" spans="21:26" x14ac:dyDescent="0.25">
      <c r="U58" t="s">
        <v>189</v>
      </c>
      <c r="V58" t="s">
        <v>162</v>
      </c>
      <c r="W58" s="37">
        <v>38349</v>
      </c>
      <c r="X58">
        <f t="shared" si="2"/>
        <v>14</v>
      </c>
    </row>
    <row r="59" spans="21:26" x14ac:dyDescent="0.25">
      <c r="U59" t="s">
        <v>189</v>
      </c>
      <c r="V59" t="s">
        <v>161</v>
      </c>
      <c r="W59" s="37">
        <v>38363</v>
      </c>
      <c r="X59">
        <f t="shared" si="2"/>
        <v>15</v>
      </c>
    </row>
    <row r="60" spans="21:26" x14ac:dyDescent="0.25">
      <c r="U60" t="s">
        <v>189</v>
      </c>
      <c r="V60" t="s">
        <v>160</v>
      </c>
      <c r="W60" s="37">
        <v>38378</v>
      </c>
      <c r="X60">
        <f t="shared" si="2"/>
        <v>14</v>
      </c>
    </row>
    <row r="61" spans="21:26" x14ac:dyDescent="0.25">
      <c r="U61" t="s">
        <v>189</v>
      </c>
      <c r="V61" t="s">
        <v>159</v>
      </c>
      <c r="W61" s="37">
        <v>38392</v>
      </c>
      <c r="X61">
        <f t="shared" si="2"/>
        <v>0</v>
      </c>
    </row>
    <row r="62" spans="21:26" x14ac:dyDescent="0.25">
      <c r="U62" t="s">
        <v>189</v>
      </c>
      <c r="V62" t="s">
        <v>157</v>
      </c>
      <c r="W62" s="37">
        <v>38392</v>
      </c>
      <c r="X62">
        <f t="shared" si="2"/>
        <v>10</v>
      </c>
      <c r="Y62">
        <f>AVERAGE(X34:X62)</f>
        <v>8.068965517241379</v>
      </c>
      <c r="Z62">
        <v>28</v>
      </c>
    </row>
    <row r="63" spans="21:26" x14ac:dyDescent="0.25">
      <c r="U63" t="s">
        <v>189</v>
      </c>
      <c r="V63" t="s">
        <v>188</v>
      </c>
      <c r="W63" s="37">
        <v>38402</v>
      </c>
      <c r="Z63">
        <f>Z62/Z6</f>
        <v>0.2153846153846154</v>
      </c>
    </row>
    <row r="64" spans="21:26" x14ac:dyDescent="0.25">
      <c r="U64" t="s">
        <v>187</v>
      </c>
      <c r="V64" t="s">
        <v>185</v>
      </c>
      <c r="W64" s="37">
        <v>38171</v>
      </c>
      <c r="X64">
        <f>W65-W64</f>
        <v>1</v>
      </c>
    </row>
    <row r="65" spans="21:24" x14ac:dyDescent="0.25">
      <c r="U65" t="s">
        <v>187</v>
      </c>
      <c r="V65" t="s">
        <v>184</v>
      </c>
      <c r="W65" s="37">
        <v>38172</v>
      </c>
      <c r="X65">
        <f t="shared" ref="X65:X90" si="3">W66-W65</f>
        <v>1</v>
      </c>
    </row>
    <row r="66" spans="21:24" x14ac:dyDescent="0.25">
      <c r="U66" t="s">
        <v>187</v>
      </c>
      <c r="V66" t="s">
        <v>183</v>
      </c>
      <c r="W66" s="37">
        <v>38173</v>
      </c>
      <c r="X66">
        <f t="shared" si="3"/>
        <v>1</v>
      </c>
    </row>
    <row r="67" spans="21:24" x14ac:dyDescent="0.25">
      <c r="U67" t="s">
        <v>187</v>
      </c>
      <c r="V67" t="s">
        <v>182</v>
      </c>
      <c r="W67" s="37">
        <v>38174</v>
      </c>
      <c r="X67">
        <f t="shared" si="3"/>
        <v>1</v>
      </c>
    </row>
    <row r="68" spans="21:24" x14ac:dyDescent="0.25">
      <c r="U68" t="s">
        <v>187</v>
      </c>
      <c r="V68" t="s">
        <v>181</v>
      </c>
      <c r="W68" s="37">
        <v>38175</v>
      </c>
      <c r="X68">
        <f t="shared" si="3"/>
        <v>3</v>
      </c>
    </row>
    <row r="69" spans="21:24" x14ac:dyDescent="0.25">
      <c r="U69" t="s">
        <v>187</v>
      </c>
      <c r="V69" t="s">
        <v>180</v>
      </c>
      <c r="W69" s="37">
        <v>38178</v>
      </c>
      <c r="X69">
        <f t="shared" si="3"/>
        <v>3</v>
      </c>
    </row>
    <row r="70" spans="21:24" x14ac:dyDescent="0.25">
      <c r="U70" t="s">
        <v>187</v>
      </c>
      <c r="V70" t="s">
        <v>179</v>
      </c>
      <c r="W70" s="37">
        <v>38181</v>
      </c>
      <c r="X70">
        <f t="shared" si="3"/>
        <v>1</v>
      </c>
    </row>
    <row r="71" spans="21:24" x14ac:dyDescent="0.25">
      <c r="U71" t="s">
        <v>187</v>
      </c>
      <c r="V71" t="s">
        <v>178</v>
      </c>
      <c r="W71" s="37">
        <v>38182</v>
      </c>
      <c r="X71">
        <f t="shared" si="3"/>
        <v>4</v>
      </c>
    </row>
    <row r="72" spans="21:24" x14ac:dyDescent="0.25">
      <c r="U72" t="s">
        <v>187</v>
      </c>
      <c r="V72" t="s">
        <v>177</v>
      </c>
      <c r="W72" s="37">
        <v>38186</v>
      </c>
      <c r="X72">
        <f t="shared" si="3"/>
        <v>7</v>
      </c>
    </row>
    <row r="73" spans="21:24" x14ac:dyDescent="0.25">
      <c r="U73" t="s">
        <v>187</v>
      </c>
      <c r="V73" t="s">
        <v>176</v>
      </c>
      <c r="W73" s="37">
        <v>38193</v>
      </c>
      <c r="X73">
        <f t="shared" si="3"/>
        <v>8</v>
      </c>
    </row>
    <row r="74" spans="21:24" x14ac:dyDescent="0.25">
      <c r="U74" t="s">
        <v>187</v>
      </c>
      <c r="V74" t="s">
        <v>175</v>
      </c>
      <c r="W74" s="37">
        <v>38201</v>
      </c>
      <c r="X74">
        <f t="shared" si="3"/>
        <v>6</v>
      </c>
    </row>
    <row r="75" spans="21:24" x14ac:dyDescent="0.25">
      <c r="U75" t="s">
        <v>187</v>
      </c>
      <c r="V75" t="s">
        <v>174</v>
      </c>
      <c r="W75" s="37">
        <v>38207</v>
      </c>
      <c r="X75">
        <f t="shared" si="3"/>
        <v>6</v>
      </c>
    </row>
    <row r="76" spans="21:24" x14ac:dyDescent="0.25">
      <c r="U76" t="s">
        <v>187</v>
      </c>
      <c r="V76" t="s">
        <v>173</v>
      </c>
      <c r="W76" s="37">
        <v>38213</v>
      </c>
      <c r="X76">
        <f t="shared" si="3"/>
        <v>4</v>
      </c>
    </row>
    <row r="77" spans="21:24" x14ac:dyDescent="0.25">
      <c r="U77" t="s">
        <v>187</v>
      </c>
      <c r="V77" t="s">
        <v>172</v>
      </c>
      <c r="W77" s="37">
        <v>38217</v>
      </c>
      <c r="X77">
        <f t="shared" si="3"/>
        <v>4</v>
      </c>
    </row>
    <row r="78" spans="21:24" x14ac:dyDescent="0.25">
      <c r="U78" t="s">
        <v>187</v>
      </c>
      <c r="V78" t="s">
        <v>171</v>
      </c>
      <c r="W78" s="37">
        <v>38221</v>
      </c>
      <c r="X78">
        <f t="shared" si="3"/>
        <v>3</v>
      </c>
    </row>
    <row r="79" spans="21:24" x14ac:dyDescent="0.25">
      <c r="U79" t="s">
        <v>187</v>
      </c>
      <c r="V79" t="s">
        <v>170</v>
      </c>
      <c r="W79" s="37">
        <v>38224</v>
      </c>
      <c r="X79">
        <f t="shared" si="3"/>
        <v>14</v>
      </c>
    </row>
    <row r="80" spans="21:24" x14ac:dyDescent="0.25">
      <c r="U80" t="s">
        <v>187</v>
      </c>
      <c r="V80" t="s">
        <v>169</v>
      </c>
      <c r="W80" s="37">
        <v>38238</v>
      </c>
      <c r="X80">
        <f t="shared" si="3"/>
        <v>14</v>
      </c>
    </row>
    <row r="81" spans="21:27" x14ac:dyDescent="0.25">
      <c r="U81" t="s">
        <v>187</v>
      </c>
      <c r="V81" t="s">
        <v>168</v>
      </c>
      <c r="W81" s="37">
        <v>38252</v>
      </c>
      <c r="X81">
        <f t="shared" si="3"/>
        <v>14</v>
      </c>
    </row>
    <row r="82" spans="21:27" x14ac:dyDescent="0.25">
      <c r="U82" t="s">
        <v>187</v>
      </c>
      <c r="V82" t="s">
        <v>167</v>
      </c>
      <c r="W82" s="37">
        <v>38266</v>
      </c>
      <c r="X82">
        <f t="shared" si="3"/>
        <v>14</v>
      </c>
    </row>
    <row r="83" spans="21:27" x14ac:dyDescent="0.25">
      <c r="U83" t="s">
        <v>187</v>
      </c>
      <c r="V83" t="s">
        <v>166</v>
      </c>
      <c r="W83" s="37">
        <v>38280</v>
      </c>
      <c r="X83">
        <f t="shared" si="3"/>
        <v>20</v>
      </c>
    </row>
    <row r="84" spans="21:27" x14ac:dyDescent="0.25">
      <c r="U84" t="s">
        <v>187</v>
      </c>
      <c r="V84" t="s">
        <v>165</v>
      </c>
      <c r="W84" s="37">
        <v>38300</v>
      </c>
      <c r="X84">
        <f t="shared" si="3"/>
        <v>15</v>
      </c>
    </row>
    <row r="85" spans="21:27" x14ac:dyDescent="0.25">
      <c r="U85" t="s">
        <v>187</v>
      </c>
      <c r="V85" t="s">
        <v>164</v>
      </c>
      <c r="W85" s="37">
        <v>38315</v>
      </c>
      <c r="X85">
        <f t="shared" si="3"/>
        <v>18</v>
      </c>
    </row>
    <row r="86" spans="21:27" x14ac:dyDescent="0.25">
      <c r="U86" t="s">
        <v>187</v>
      </c>
      <c r="V86" t="s">
        <v>163</v>
      </c>
      <c r="W86" s="37">
        <v>38333</v>
      </c>
      <c r="X86">
        <f t="shared" si="3"/>
        <v>16</v>
      </c>
    </row>
    <row r="87" spans="21:27" x14ac:dyDescent="0.25">
      <c r="U87" t="s">
        <v>187</v>
      </c>
      <c r="V87" t="s">
        <v>162</v>
      </c>
      <c r="W87" s="37">
        <v>38349</v>
      </c>
      <c r="X87">
        <f t="shared" si="3"/>
        <v>14</v>
      </c>
    </row>
    <row r="88" spans="21:27" x14ac:dyDescent="0.25">
      <c r="U88" t="s">
        <v>187</v>
      </c>
      <c r="V88" t="s">
        <v>161</v>
      </c>
      <c r="W88" s="37">
        <v>38363</v>
      </c>
      <c r="X88">
        <f t="shared" si="3"/>
        <v>15</v>
      </c>
    </row>
    <row r="89" spans="21:27" x14ac:dyDescent="0.25">
      <c r="U89" t="s">
        <v>187</v>
      </c>
      <c r="V89" t="s">
        <v>160</v>
      </c>
      <c r="W89" s="37">
        <v>38378</v>
      </c>
      <c r="X89">
        <f t="shared" si="3"/>
        <v>14</v>
      </c>
    </row>
    <row r="90" spans="21:27" x14ac:dyDescent="0.25">
      <c r="U90" t="s">
        <v>187</v>
      </c>
      <c r="V90" t="s">
        <v>159</v>
      </c>
      <c r="W90" s="37">
        <v>38392</v>
      </c>
      <c r="X90">
        <f t="shared" si="3"/>
        <v>17</v>
      </c>
      <c r="Z90">
        <f>AVERAGE(X64:X90)</f>
        <v>8.8148148148148149</v>
      </c>
      <c r="AA90">
        <v>27</v>
      </c>
    </row>
    <row r="91" spans="21:27" x14ac:dyDescent="0.25">
      <c r="U91" t="s">
        <v>187</v>
      </c>
      <c r="V91" t="s">
        <v>157</v>
      </c>
      <c r="W91" s="37">
        <v>38409</v>
      </c>
      <c r="AA91">
        <f>AA90/Z6</f>
        <v>0.2076923076923077</v>
      </c>
    </row>
    <row r="92" spans="21:27" x14ac:dyDescent="0.25">
      <c r="U92" t="s">
        <v>186</v>
      </c>
      <c r="V92" t="s">
        <v>185</v>
      </c>
      <c r="W92" s="37">
        <v>38206</v>
      </c>
      <c r="X92">
        <f>W93-W92</f>
        <v>1</v>
      </c>
    </row>
    <row r="93" spans="21:27" x14ac:dyDescent="0.25">
      <c r="U93" t="s">
        <v>186</v>
      </c>
      <c r="V93" t="s">
        <v>184</v>
      </c>
      <c r="W93" s="37">
        <v>38207</v>
      </c>
      <c r="X93">
        <f t="shared" ref="X93:X109" si="4">W94-W93</f>
        <v>1</v>
      </c>
    </row>
    <row r="94" spans="21:27" x14ac:dyDescent="0.25">
      <c r="U94" t="s">
        <v>186</v>
      </c>
      <c r="V94" t="s">
        <v>183</v>
      </c>
      <c r="W94" s="37">
        <v>38208</v>
      </c>
      <c r="X94">
        <f t="shared" si="4"/>
        <v>1</v>
      </c>
    </row>
    <row r="95" spans="21:27" x14ac:dyDescent="0.25">
      <c r="U95" t="s">
        <v>186</v>
      </c>
      <c r="V95" t="s">
        <v>182</v>
      </c>
      <c r="W95" s="37">
        <v>38209</v>
      </c>
      <c r="X95">
        <f t="shared" si="4"/>
        <v>1</v>
      </c>
    </row>
    <row r="96" spans="21:27" x14ac:dyDescent="0.25">
      <c r="U96" t="s">
        <v>186</v>
      </c>
      <c r="V96" t="s">
        <v>181</v>
      </c>
      <c r="W96" s="37">
        <v>38210</v>
      </c>
      <c r="X96">
        <f t="shared" si="4"/>
        <v>3</v>
      </c>
    </row>
    <row r="97" spans="21:26" x14ac:dyDescent="0.25">
      <c r="U97" t="s">
        <v>186</v>
      </c>
      <c r="V97" t="s">
        <v>180</v>
      </c>
      <c r="W97" s="37">
        <v>38213</v>
      </c>
      <c r="X97">
        <f t="shared" si="4"/>
        <v>2</v>
      </c>
    </row>
    <row r="98" spans="21:26" x14ac:dyDescent="0.25">
      <c r="U98" t="s">
        <v>186</v>
      </c>
      <c r="V98" t="s">
        <v>179</v>
      </c>
      <c r="W98" s="37">
        <v>38215</v>
      </c>
      <c r="X98">
        <f t="shared" si="4"/>
        <v>2</v>
      </c>
    </row>
    <row r="99" spans="21:26" x14ac:dyDescent="0.25">
      <c r="U99" t="s">
        <v>186</v>
      </c>
      <c r="V99" t="s">
        <v>178</v>
      </c>
      <c r="W99" s="37">
        <v>38217</v>
      </c>
      <c r="X99">
        <f t="shared" si="4"/>
        <v>5</v>
      </c>
    </row>
    <row r="100" spans="21:26" x14ac:dyDescent="0.25">
      <c r="U100" t="s">
        <v>186</v>
      </c>
      <c r="V100" t="s">
        <v>177</v>
      </c>
      <c r="W100" s="37">
        <v>38222</v>
      </c>
      <c r="X100">
        <f t="shared" si="4"/>
        <v>7</v>
      </c>
    </row>
    <row r="101" spans="21:26" x14ac:dyDescent="0.25">
      <c r="U101" t="s">
        <v>186</v>
      </c>
      <c r="V101" t="s">
        <v>176</v>
      </c>
      <c r="W101" s="37">
        <v>38229</v>
      </c>
      <c r="X101">
        <f t="shared" si="4"/>
        <v>9</v>
      </c>
    </row>
    <row r="102" spans="21:26" x14ac:dyDescent="0.25">
      <c r="U102" t="s">
        <v>186</v>
      </c>
      <c r="V102" t="s">
        <v>175</v>
      </c>
      <c r="W102" s="37">
        <v>38238</v>
      </c>
      <c r="X102">
        <f t="shared" si="4"/>
        <v>14</v>
      </c>
    </row>
    <row r="103" spans="21:26" x14ac:dyDescent="0.25">
      <c r="U103" t="s">
        <v>186</v>
      </c>
      <c r="V103" t="s">
        <v>174</v>
      </c>
      <c r="W103" s="37">
        <v>38252</v>
      </c>
      <c r="X103">
        <f t="shared" si="4"/>
        <v>10</v>
      </c>
    </row>
    <row r="104" spans="21:26" x14ac:dyDescent="0.25">
      <c r="U104" t="s">
        <v>186</v>
      </c>
      <c r="V104" t="s">
        <v>172</v>
      </c>
      <c r="W104" s="37">
        <v>38262</v>
      </c>
      <c r="X104">
        <f t="shared" si="4"/>
        <v>18</v>
      </c>
    </row>
    <row r="105" spans="21:26" x14ac:dyDescent="0.25">
      <c r="U105" t="s">
        <v>186</v>
      </c>
      <c r="V105" t="s">
        <v>170</v>
      </c>
      <c r="W105" s="37">
        <v>38280</v>
      </c>
      <c r="X105">
        <f t="shared" si="4"/>
        <v>20</v>
      </c>
    </row>
    <row r="106" spans="21:26" x14ac:dyDescent="0.25">
      <c r="U106" t="s">
        <v>186</v>
      </c>
      <c r="V106" t="s">
        <v>168</v>
      </c>
      <c r="W106" s="37">
        <v>38300</v>
      </c>
      <c r="X106">
        <f t="shared" si="4"/>
        <v>15</v>
      </c>
    </row>
    <row r="107" spans="21:26" x14ac:dyDescent="0.25">
      <c r="U107" t="s">
        <v>186</v>
      </c>
      <c r="V107" t="s">
        <v>167</v>
      </c>
      <c r="W107" s="37">
        <v>38315</v>
      </c>
      <c r="X107">
        <f t="shared" si="4"/>
        <v>18</v>
      </c>
    </row>
    <row r="108" spans="21:26" x14ac:dyDescent="0.25">
      <c r="U108" t="s">
        <v>186</v>
      </c>
      <c r="V108" t="s">
        <v>166</v>
      </c>
      <c r="W108" s="37">
        <v>38333</v>
      </c>
      <c r="X108">
        <f t="shared" si="4"/>
        <v>16</v>
      </c>
    </row>
    <row r="109" spans="21:26" x14ac:dyDescent="0.25">
      <c r="U109" t="s">
        <v>186</v>
      </c>
      <c r="V109" t="s">
        <v>165</v>
      </c>
      <c r="W109" s="37">
        <v>38349</v>
      </c>
      <c r="X109">
        <f t="shared" si="4"/>
        <v>14</v>
      </c>
      <c r="Y109">
        <f>AVERAGE(X92:X109)</f>
        <v>8.7222222222222214</v>
      </c>
      <c r="Z109">
        <v>18</v>
      </c>
    </row>
    <row r="110" spans="21:26" x14ac:dyDescent="0.25">
      <c r="U110" t="s">
        <v>186</v>
      </c>
      <c r="V110" t="s">
        <v>164</v>
      </c>
      <c r="W110" s="37">
        <v>38363</v>
      </c>
    </row>
    <row r="111" spans="21:26" x14ac:dyDescent="0.25">
      <c r="U111" t="s">
        <v>158</v>
      </c>
      <c r="V111" t="s">
        <v>185</v>
      </c>
      <c r="W111" s="37">
        <v>38168</v>
      </c>
    </row>
    <row r="112" spans="21:26" x14ac:dyDescent="0.25">
      <c r="U112" t="s">
        <v>158</v>
      </c>
      <c r="V112" t="s">
        <v>183</v>
      </c>
      <c r="W112" s="37">
        <v>38172</v>
      </c>
      <c r="X112">
        <f>W112-W111</f>
        <v>4</v>
      </c>
    </row>
    <row r="113" spans="21:24" x14ac:dyDescent="0.25">
      <c r="U113" t="s">
        <v>158</v>
      </c>
      <c r="V113" t="s">
        <v>182</v>
      </c>
      <c r="W113" s="37">
        <v>38173</v>
      </c>
      <c r="X113">
        <f t="shared" ref="X113:X138" si="5">W113-W112</f>
        <v>1</v>
      </c>
    </row>
    <row r="114" spans="21:24" x14ac:dyDescent="0.25">
      <c r="U114" t="s">
        <v>158</v>
      </c>
      <c r="V114" t="s">
        <v>181</v>
      </c>
      <c r="W114" s="37">
        <v>38174</v>
      </c>
      <c r="X114">
        <f t="shared" si="5"/>
        <v>1</v>
      </c>
    </row>
    <row r="115" spans="21:24" x14ac:dyDescent="0.25">
      <c r="U115" t="s">
        <v>158</v>
      </c>
      <c r="V115" t="s">
        <v>180</v>
      </c>
      <c r="W115" s="37">
        <v>38178</v>
      </c>
      <c r="X115">
        <f t="shared" si="5"/>
        <v>4</v>
      </c>
    </row>
    <row r="116" spans="21:24" x14ac:dyDescent="0.25">
      <c r="U116" t="s">
        <v>158</v>
      </c>
      <c r="V116" t="s">
        <v>179</v>
      </c>
      <c r="W116" s="37">
        <v>38181</v>
      </c>
      <c r="X116">
        <f t="shared" si="5"/>
        <v>3</v>
      </c>
    </row>
    <row r="117" spans="21:24" x14ac:dyDescent="0.25">
      <c r="U117" t="s">
        <v>158</v>
      </c>
      <c r="V117" t="s">
        <v>178</v>
      </c>
      <c r="W117" s="37">
        <v>38182</v>
      </c>
      <c r="X117">
        <f t="shared" si="5"/>
        <v>1</v>
      </c>
    </row>
    <row r="118" spans="21:24" x14ac:dyDescent="0.25">
      <c r="U118" t="s">
        <v>158</v>
      </c>
      <c r="V118" t="s">
        <v>177</v>
      </c>
      <c r="W118" s="37">
        <v>38186</v>
      </c>
      <c r="X118">
        <f t="shared" si="5"/>
        <v>4</v>
      </c>
    </row>
    <row r="119" spans="21:24" x14ac:dyDescent="0.25">
      <c r="U119" t="s">
        <v>158</v>
      </c>
      <c r="V119" t="s">
        <v>176</v>
      </c>
      <c r="W119" s="37">
        <v>38193</v>
      </c>
      <c r="X119">
        <f t="shared" si="5"/>
        <v>7</v>
      </c>
    </row>
    <row r="120" spans="21:24" x14ac:dyDescent="0.25">
      <c r="U120" t="s">
        <v>158</v>
      </c>
      <c r="V120" t="s">
        <v>175</v>
      </c>
      <c r="W120" s="37">
        <v>38201</v>
      </c>
      <c r="X120">
        <f t="shared" si="5"/>
        <v>8</v>
      </c>
    </row>
    <row r="121" spans="21:24" x14ac:dyDescent="0.25">
      <c r="U121" t="s">
        <v>158</v>
      </c>
      <c r="V121" t="s">
        <v>174</v>
      </c>
      <c r="W121" s="37">
        <v>38207</v>
      </c>
      <c r="X121">
        <f t="shared" si="5"/>
        <v>6</v>
      </c>
    </row>
    <row r="122" spans="21:24" x14ac:dyDescent="0.25">
      <c r="U122" t="s">
        <v>158</v>
      </c>
      <c r="V122" t="s">
        <v>173</v>
      </c>
      <c r="W122" s="37">
        <v>38210</v>
      </c>
      <c r="X122">
        <f t="shared" si="5"/>
        <v>3</v>
      </c>
    </row>
    <row r="123" spans="21:24" x14ac:dyDescent="0.25">
      <c r="U123" t="s">
        <v>158</v>
      </c>
      <c r="V123" t="s">
        <v>172</v>
      </c>
      <c r="W123" s="37">
        <v>38215</v>
      </c>
      <c r="X123">
        <f t="shared" si="5"/>
        <v>5</v>
      </c>
    </row>
    <row r="124" spans="21:24" x14ac:dyDescent="0.25">
      <c r="U124" t="s">
        <v>158</v>
      </c>
      <c r="V124" t="s">
        <v>171</v>
      </c>
      <c r="W124" s="37">
        <v>38217</v>
      </c>
      <c r="X124">
        <f t="shared" si="5"/>
        <v>2</v>
      </c>
    </row>
    <row r="125" spans="21:24" x14ac:dyDescent="0.25">
      <c r="U125" t="s">
        <v>158</v>
      </c>
      <c r="V125" t="s">
        <v>170</v>
      </c>
      <c r="W125" s="37">
        <v>38220</v>
      </c>
      <c r="X125">
        <f t="shared" si="5"/>
        <v>3</v>
      </c>
    </row>
    <row r="126" spans="21:24" x14ac:dyDescent="0.25">
      <c r="U126" t="s">
        <v>158</v>
      </c>
      <c r="V126" t="s">
        <v>169</v>
      </c>
      <c r="W126" s="37">
        <v>38238</v>
      </c>
      <c r="X126">
        <f t="shared" si="5"/>
        <v>18</v>
      </c>
    </row>
    <row r="127" spans="21:24" x14ac:dyDescent="0.25">
      <c r="U127" t="s">
        <v>158</v>
      </c>
      <c r="V127" t="s">
        <v>168</v>
      </c>
      <c r="W127" s="37">
        <v>38252</v>
      </c>
      <c r="X127">
        <f t="shared" si="5"/>
        <v>14</v>
      </c>
    </row>
    <row r="128" spans="21:24" x14ac:dyDescent="0.25">
      <c r="U128" t="s">
        <v>158</v>
      </c>
      <c r="V128" t="s">
        <v>167</v>
      </c>
      <c r="W128" s="37">
        <v>38266</v>
      </c>
      <c r="X128">
        <f t="shared" si="5"/>
        <v>14</v>
      </c>
    </row>
    <row r="129" spans="21:26" x14ac:dyDescent="0.25">
      <c r="U129" t="s">
        <v>158</v>
      </c>
      <c r="V129" t="s">
        <v>166</v>
      </c>
      <c r="W129" s="37">
        <v>38280</v>
      </c>
      <c r="X129">
        <f t="shared" si="5"/>
        <v>14</v>
      </c>
    </row>
    <row r="130" spans="21:26" x14ac:dyDescent="0.25">
      <c r="U130" t="s">
        <v>158</v>
      </c>
      <c r="V130" t="s">
        <v>165</v>
      </c>
      <c r="W130" s="37">
        <v>38300</v>
      </c>
      <c r="X130">
        <f t="shared" si="5"/>
        <v>20</v>
      </c>
    </row>
    <row r="131" spans="21:26" x14ac:dyDescent="0.25">
      <c r="U131" t="s">
        <v>158</v>
      </c>
      <c r="V131" t="s">
        <v>164</v>
      </c>
      <c r="W131" s="37">
        <v>38315</v>
      </c>
      <c r="X131">
        <f t="shared" si="5"/>
        <v>15</v>
      </c>
    </row>
    <row r="132" spans="21:26" x14ac:dyDescent="0.25">
      <c r="U132" t="s">
        <v>158</v>
      </c>
      <c r="V132" t="s">
        <v>163</v>
      </c>
      <c r="W132" s="37">
        <v>38333</v>
      </c>
      <c r="X132">
        <f t="shared" si="5"/>
        <v>18</v>
      </c>
    </row>
    <row r="133" spans="21:26" x14ac:dyDescent="0.25">
      <c r="U133" t="s">
        <v>158</v>
      </c>
      <c r="V133" t="s">
        <v>162</v>
      </c>
      <c r="W133" s="37">
        <v>38349</v>
      </c>
      <c r="X133">
        <f t="shared" si="5"/>
        <v>16</v>
      </c>
    </row>
    <row r="134" spans="21:26" x14ac:dyDescent="0.25">
      <c r="U134" t="s">
        <v>158</v>
      </c>
      <c r="V134" t="s">
        <v>161</v>
      </c>
      <c r="W134" s="37">
        <v>38363</v>
      </c>
      <c r="X134">
        <f t="shared" si="5"/>
        <v>14</v>
      </c>
    </row>
    <row r="135" spans="21:26" x14ac:dyDescent="0.25">
      <c r="U135" t="s">
        <v>158</v>
      </c>
      <c r="V135" t="s">
        <v>160</v>
      </c>
      <c r="W135" s="37">
        <v>38378</v>
      </c>
      <c r="X135">
        <f t="shared" si="5"/>
        <v>15</v>
      </c>
    </row>
    <row r="136" spans="21:26" x14ac:dyDescent="0.25">
      <c r="U136" t="s">
        <v>158</v>
      </c>
      <c r="V136" t="s">
        <v>159</v>
      </c>
      <c r="W136" s="37">
        <v>38392</v>
      </c>
      <c r="X136">
        <f t="shared" si="5"/>
        <v>14</v>
      </c>
    </row>
    <row r="137" spans="21:26" x14ac:dyDescent="0.25">
      <c r="U137" t="s">
        <v>158</v>
      </c>
      <c r="V137" t="s">
        <v>157</v>
      </c>
      <c r="W137" s="37">
        <v>38409</v>
      </c>
      <c r="X137">
        <f t="shared" si="5"/>
        <v>17</v>
      </c>
    </row>
    <row r="138" spans="21:26" x14ac:dyDescent="0.25">
      <c r="U138" t="s">
        <v>158</v>
      </c>
      <c r="V138" t="s">
        <v>184</v>
      </c>
      <c r="W138" s="37">
        <v>38537</v>
      </c>
      <c r="X138">
        <f t="shared" si="5"/>
        <v>128</v>
      </c>
      <c r="Y138">
        <f>AVERAGE(X112:X138)</f>
        <v>13.666666666666666</v>
      </c>
      <c r="Z138">
        <v>27</v>
      </c>
    </row>
  </sheetData>
  <autoFilter ref="U1:W138" xr:uid="{97ADBC11-FD0A-431B-ABA6-A078568F86DB}">
    <sortState xmlns:xlrd2="http://schemas.microsoft.com/office/spreadsheetml/2017/richdata2" ref="U111:W138">
      <sortCondition ref="W1:W138"/>
    </sortState>
  </autoFilter>
  <sortState xmlns:xlrd2="http://schemas.microsoft.com/office/spreadsheetml/2017/richdata2" ref="W34:W63">
    <sortCondition ref="W1"/>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014-25FC-4378-B969-F17A169559C0}">
  <dimension ref="A2:H65"/>
  <sheetViews>
    <sheetView zoomScale="85" zoomScaleNormal="85" workbookViewId="0">
      <selection activeCell="E39" sqref="E39"/>
    </sheetView>
  </sheetViews>
  <sheetFormatPr defaultRowHeight="15.75" x14ac:dyDescent="0.25"/>
  <cols>
    <col min="1" max="1" width="14" customWidth="1"/>
    <col min="2" max="2" width="40.875" customWidth="1"/>
  </cols>
  <sheetData>
    <row r="2" spans="1:3" x14ac:dyDescent="0.25">
      <c r="A2" t="s">
        <v>74</v>
      </c>
      <c r="B2">
        <v>28</v>
      </c>
    </row>
    <row r="3" spans="1:3" x14ac:dyDescent="0.25">
      <c r="A3" t="s">
        <v>86</v>
      </c>
      <c r="B3">
        <v>5</v>
      </c>
    </row>
    <row r="4" spans="1:3" x14ac:dyDescent="0.25">
      <c r="A4" t="s">
        <v>75</v>
      </c>
    </row>
    <row r="5" spans="1:3" x14ac:dyDescent="0.25">
      <c r="B5" t="s">
        <v>76</v>
      </c>
    </row>
    <row r="6" spans="1:3" x14ac:dyDescent="0.25">
      <c r="A6" t="s">
        <v>77</v>
      </c>
      <c r="B6" t="s">
        <v>81</v>
      </c>
    </row>
    <row r="7" spans="1:3" x14ac:dyDescent="0.25">
      <c r="A7" t="s">
        <v>78</v>
      </c>
      <c r="B7" t="s">
        <v>82</v>
      </c>
    </row>
    <row r="8" spans="1:3" x14ac:dyDescent="0.25">
      <c r="A8" t="s">
        <v>79</v>
      </c>
      <c r="B8" t="s">
        <v>83</v>
      </c>
    </row>
    <row r="9" spans="1:3" x14ac:dyDescent="0.25">
      <c r="A9" t="s">
        <v>80</v>
      </c>
      <c r="B9" t="s">
        <v>84</v>
      </c>
    </row>
    <row r="10" spans="1:3" x14ac:dyDescent="0.25">
      <c r="A10" t="s">
        <v>85</v>
      </c>
    </row>
    <row r="12" spans="1:3" x14ac:dyDescent="0.25">
      <c r="B12" t="s">
        <v>87</v>
      </c>
    </row>
    <row r="13" spans="1:3" ht="63" x14ac:dyDescent="0.25">
      <c r="B13" s="16" t="s">
        <v>88</v>
      </c>
      <c r="C13" t="s">
        <v>92</v>
      </c>
    </row>
    <row r="14" spans="1:3" x14ac:dyDescent="0.25">
      <c r="B14" s="18" t="s">
        <v>89</v>
      </c>
    </row>
    <row r="15" spans="1:3" x14ac:dyDescent="0.25">
      <c r="B15" s="18" t="s">
        <v>90</v>
      </c>
    </row>
    <row r="16" spans="1:3" x14ac:dyDescent="0.25">
      <c r="A16" s="17" t="s">
        <v>91</v>
      </c>
    </row>
    <row r="19" spans="1:8" x14ac:dyDescent="0.25">
      <c r="B19" s="14">
        <v>242</v>
      </c>
      <c r="C19" s="14">
        <v>1</v>
      </c>
      <c r="D19" s="14">
        <v>3</v>
      </c>
      <c r="E19" s="14">
        <v>1.18</v>
      </c>
      <c r="F19" s="14">
        <v>2</v>
      </c>
      <c r="G19" s="14">
        <v>2</v>
      </c>
      <c r="H19" s="14">
        <v>0.51</v>
      </c>
    </row>
    <row r="20" spans="1:8" x14ac:dyDescent="0.25">
      <c r="A20" s="19" t="s">
        <v>99</v>
      </c>
    </row>
    <row r="21" spans="1:8" x14ac:dyDescent="0.25">
      <c r="A21" s="9" t="s">
        <v>65</v>
      </c>
      <c r="B21" s="10" t="s">
        <v>64</v>
      </c>
      <c r="C21" s="10" t="s">
        <v>93</v>
      </c>
      <c r="D21" s="10" t="s">
        <v>94</v>
      </c>
      <c r="E21" s="10" t="s">
        <v>95</v>
      </c>
      <c r="F21" s="10" t="s">
        <v>96</v>
      </c>
      <c r="G21" s="10" t="s">
        <v>97</v>
      </c>
      <c r="H21" s="10" t="s">
        <v>98</v>
      </c>
    </row>
    <row r="22" spans="1:8" x14ac:dyDescent="0.25">
      <c r="A22" s="13">
        <v>2</v>
      </c>
      <c r="B22" s="14">
        <v>334</v>
      </c>
      <c r="C22" s="14">
        <v>1</v>
      </c>
      <c r="D22" s="14">
        <v>4</v>
      </c>
      <c r="E22" s="14">
        <v>1.83</v>
      </c>
      <c r="F22" s="14">
        <v>3</v>
      </c>
      <c r="G22" s="14">
        <v>3</v>
      </c>
      <c r="H22" s="14">
        <v>0.43</v>
      </c>
    </row>
    <row r="23" spans="1:8" x14ac:dyDescent="0.25">
      <c r="A23" s="13">
        <v>3</v>
      </c>
      <c r="B23" s="14">
        <v>242</v>
      </c>
      <c r="C23" s="14">
        <v>1</v>
      </c>
      <c r="D23" s="14">
        <v>3</v>
      </c>
      <c r="E23" s="14">
        <v>1.18</v>
      </c>
      <c r="F23" s="14">
        <v>2</v>
      </c>
      <c r="G23" s="14">
        <v>2</v>
      </c>
      <c r="H23" s="14">
        <v>0.51</v>
      </c>
    </row>
    <row r="24" spans="1:8" ht="16.5" thickBot="1" x14ac:dyDescent="0.3">
      <c r="A24" s="13">
        <v>6</v>
      </c>
      <c r="B24" s="25">
        <v>136</v>
      </c>
      <c r="C24" s="25">
        <v>1</v>
      </c>
      <c r="D24" s="25">
        <v>2</v>
      </c>
      <c r="E24" s="25">
        <v>1.99</v>
      </c>
      <c r="F24" s="25">
        <v>2</v>
      </c>
      <c r="G24" s="25">
        <v>2</v>
      </c>
      <c r="H24" s="25">
        <v>0.08</v>
      </c>
    </row>
    <row r="25" spans="1:8" x14ac:dyDescent="0.25">
      <c r="A25" s="13">
        <v>7</v>
      </c>
      <c r="B25" s="14">
        <v>342</v>
      </c>
      <c r="C25" s="14">
        <v>2</v>
      </c>
      <c r="D25" s="14">
        <v>3</v>
      </c>
      <c r="E25" s="14">
        <v>2</v>
      </c>
      <c r="F25" s="14">
        <v>2</v>
      </c>
      <c r="G25" s="14">
        <v>2</v>
      </c>
      <c r="H25" s="14">
        <v>0.05</v>
      </c>
    </row>
    <row r="26" spans="1:8" x14ac:dyDescent="0.25">
      <c r="A26" s="23" t="s">
        <v>104</v>
      </c>
      <c r="B26" s="24">
        <f t="shared" ref="B26:H26" si="0">AVERAGE(B22:B25)</f>
        <v>263.5</v>
      </c>
      <c r="C26" s="24">
        <f t="shared" si="0"/>
        <v>1.25</v>
      </c>
      <c r="D26" s="24">
        <f t="shared" si="0"/>
        <v>3</v>
      </c>
      <c r="E26" s="24">
        <f t="shared" si="0"/>
        <v>1.75</v>
      </c>
      <c r="F26" s="24">
        <f t="shared" si="0"/>
        <v>2.25</v>
      </c>
      <c r="G26" s="24">
        <f t="shared" si="0"/>
        <v>2.25</v>
      </c>
      <c r="H26" s="24">
        <f t="shared" si="0"/>
        <v>0.26750000000000002</v>
      </c>
    </row>
    <row r="27" spans="1:8" x14ac:dyDescent="0.25">
      <c r="A27" s="22" t="s">
        <v>66</v>
      </c>
      <c r="B27" s="14">
        <f>SUM(B21:B25)</f>
        <v>1054</v>
      </c>
    </row>
    <row r="29" spans="1:8" x14ac:dyDescent="0.25">
      <c r="A29" s="19" t="s">
        <v>100</v>
      </c>
    </row>
    <row r="30" spans="1:8" x14ac:dyDescent="0.25">
      <c r="A30" s="9" t="s">
        <v>65</v>
      </c>
      <c r="B30" s="10" t="s">
        <v>64</v>
      </c>
      <c r="C30" s="10" t="s">
        <v>93</v>
      </c>
      <c r="D30" s="10" t="s">
        <v>94</v>
      </c>
      <c r="E30" s="10" t="s">
        <v>95</v>
      </c>
      <c r="F30" s="10" t="s">
        <v>96</v>
      </c>
      <c r="G30" s="10" t="s">
        <v>97</v>
      </c>
      <c r="H30" s="10" t="s">
        <v>98</v>
      </c>
    </row>
    <row r="31" spans="1:8" x14ac:dyDescent="0.25">
      <c r="A31" s="13">
        <v>2</v>
      </c>
      <c r="B31" s="14">
        <v>200</v>
      </c>
      <c r="C31" s="14">
        <v>1</v>
      </c>
      <c r="D31" s="14">
        <v>2</v>
      </c>
      <c r="E31" s="14">
        <v>1.0449999999999999</v>
      </c>
      <c r="F31" s="14">
        <v>1</v>
      </c>
      <c r="G31" s="14">
        <v>1</v>
      </c>
      <c r="H31" s="14">
        <v>0.2</v>
      </c>
    </row>
    <row r="32" spans="1:8" hidden="1" x14ac:dyDescent="0.25">
      <c r="A32" s="20">
        <v>2</v>
      </c>
      <c r="B32" s="21">
        <v>0</v>
      </c>
      <c r="C32" s="21">
        <v>0</v>
      </c>
      <c r="D32" s="21">
        <v>0</v>
      </c>
      <c r="E32" s="21">
        <v>0</v>
      </c>
      <c r="F32" s="21">
        <v>0</v>
      </c>
      <c r="G32" s="21">
        <v>0</v>
      </c>
      <c r="H32" s="21">
        <v>0</v>
      </c>
    </row>
    <row r="33" spans="1:8" x14ac:dyDescent="0.25">
      <c r="A33" s="13">
        <v>3</v>
      </c>
      <c r="B33" s="14">
        <v>1</v>
      </c>
      <c r="C33" s="14" t="s">
        <v>238</v>
      </c>
      <c r="D33" s="14" t="s">
        <v>238</v>
      </c>
      <c r="E33" s="14" t="s">
        <v>238</v>
      </c>
      <c r="F33" s="14" t="s">
        <v>238</v>
      </c>
      <c r="G33" s="14" t="s">
        <v>238</v>
      </c>
      <c r="H33" s="14" t="s">
        <v>238</v>
      </c>
    </row>
    <row r="34" spans="1:8" ht="16.5" thickBot="1" x14ac:dyDescent="0.3">
      <c r="A34" s="13">
        <v>6</v>
      </c>
      <c r="B34" s="25">
        <v>136</v>
      </c>
      <c r="C34" s="25">
        <v>1</v>
      </c>
      <c r="D34" s="25">
        <v>2</v>
      </c>
      <c r="E34" s="25">
        <v>1.99</v>
      </c>
      <c r="F34" s="25">
        <v>2</v>
      </c>
      <c r="G34" s="25">
        <v>2</v>
      </c>
      <c r="H34" s="25">
        <v>0.08</v>
      </c>
    </row>
    <row r="35" spans="1:8" x14ac:dyDescent="0.25">
      <c r="A35" s="13">
        <v>7</v>
      </c>
      <c r="B35" s="14">
        <v>342</v>
      </c>
      <c r="C35" s="14">
        <v>2</v>
      </c>
      <c r="D35" s="14">
        <v>2</v>
      </c>
      <c r="E35" s="14">
        <v>2</v>
      </c>
      <c r="F35" s="14">
        <v>2</v>
      </c>
      <c r="G35" s="14">
        <v>2</v>
      </c>
      <c r="H35" s="14">
        <v>0</v>
      </c>
    </row>
    <row r="36" spans="1:8" x14ac:dyDescent="0.25">
      <c r="A36" s="23" t="s">
        <v>104</v>
      </c>
      <c r="B36" s="24">
        <f t="shared" ref="B36:H36" si="1">AVERAGE(B31:B35)</f>
        <v>135.80000000000001</v>
      </c>
      <c r="C36" s="24">
        <f t="shared" si="1"/>
        <v>1</v>
      </c>
      <c r="D36" s="24">
        <f t="shared" si="1"/>
        <v>1.5</v>
      </c>
      <c r="E36" s="24">
        <f t="shared" si="1"/>
        <v>1.25875</v>
      </c>
      <c r="F36" s="24">
        <f t="shared" si="1"/>
        <v>1.25</v>
      </c>
      <c r="G36" s="24">
        <f t="shared" si="1"/>
        <v>1.25</v>
      </c>
      <c r="H36" s="24">
        <f t="shared" si="1"/>
        <v>7.0000000000000007E-2</v>
      </c>
    </row>
    <row r="37" spans="1:8" x14ac:dyDescent="0.25">
      <c r="A37" s="22" t="s">
        <v>66</v>
      </c>
      <c r="B37" s="14">
        <f>SUM(B31:B35)</f>
        <v>679</v>
      </c>
    </row>
    <row r="39" spans="1:8" x14ac:dyDescent="0.25">
      <c r="A39" s="19" t="s">
        <v>102</v>
      </c>
    </row>
    <row r="40" spans="1:8" x14ac:dyDescent="0.25">
      <c r="A40" s="9" t="s">
        <v>65</v>
      </c>
      <c r="B40" s="10" t="s">
        <v>64</v>
      </c>
      <c r="C40" s="10" t="s">
        <v>93</v>
      </c>
      <c r="D40" s="10" t="s">
        <v>94</v>
      </c>
      <c r="E40" s="10" t="s">
        <v>95</v>
      </c>
      <c r="F40" s="10" t="s">
        <v>96</v>
      </c>
      <c r="G40" s="10" t="s">
        <v>97</v>
      </c>
      <c r="H40" s="10" t="s">
        <v>98</v>
      </c>
    </row>
    <row r="41" spans="1:8" x14ac:dyDescent="0.25">
      <c r="A41" s="13">
        <v>2</v>
      </c>
      <c r="B41" s="14">
        <v>198</v>
      </c>
      <c r="C41" s="14">
        <v>1</v>
      </c>
      <c r="D41" s="14">
        <v>2</v>
      </c>
      <c r="E41" s="14">
        <v>1.04</v>
      </c>
      <c r="F41" s="14">
        <v>1</v>
      </c>
      <c r="G41" s="14">
        <v>1</v>
      </c>
      <c r="H41" s="14">
        <v>0.19</v>
      </c>
    </row>
    <row r="42" spans="1:8" x14ac:dyDescent="0.25">
      <c r="A42" s="13">
        <v>3</v>
      </c>
      <c r="B42" s="14">
        <v>4</v>
      </c>
      <c r="C42" s="14">
        <v>1</v>
      </c>
      <c r="D42" s="14">
        <v>3</v>
      </c>
      <c r="E42" s="14">
        <v>1.75</v>
      </c>
      <c r="F42" s="14">
        <v>1</v>
      </c>
      <c r="G42" s="14">
        <v>1</v>
      </c>
      <c r="H42" s="14">
        <v>0.95</v>
      </c>
    </row>
    <row r="43" spans="1:8" ht="16.5" thickBot="1" x14ac:dyDescent="0.3">
      <c r="A43" s="27">
        <v>6</v>
      </c>
      <c r="B43" s="26">
        <v>136</v>
      </c>
      <c r="C43" s="25">
        <v>1</v>
      </c>
      <c r="D43" s="25">
        <v>2</v>
      </c>
      <c r="E43" s="25">
        <v>1.99</v>
      </c>
      <c r="F43" s="25">
        <v>2</v>
      </c>
      <c r="G43" s="25">
        <v>2</v>
      </c>
      <c r="H43" s="25">
        <v>0.08</v>
      </c>
    </row>
    <row r="44" spans="1:8" x14ac:dyDescent="0.25">
      <c r="A44" s="13">
        <v>7</v>
      </c>
      <c r="B44" s="14">
        <v>342</v>
      </c>
      <c r="C44" s="14">
        <v>2</v>
      </c>
      <c r="D44" s="14">
        <v>2</v>
      </c>
      <c r="E44" s="14">
        <v>2</v>
      </c>
      <c r="F44" s="14">
        <v>2</v>
      </c>
      <c r="G44" s="14">
        <v>2</v>
      </c>
      <c r="H44" s="14">
        <v>0</v>
      </c>
    </row>
    <row r="45" spans="1:8" x14ac:dyDescent="0.25">
      <c r="A45" s="23" t="s">
        <v>104</v>
      </c>
      <c r="B45" s="24">
        <f t="shared" ref="B45:H45" si="2">AVERAGE(B41:B43)</f>
        <v>112.66666666666667</v>
      </c>
      <c r="C45" s="24">
        <f t="shared" si="2"/>
        <v>1</v>
      </c>
      <c r="D45" s="24">
        <f t="shared" si="2"/>
        <v>2.3333333333333335</v>
      </c>
      <c r="E45" s="24">
        <f t="shared" si="2"/>
        <v>1.5933333333333335</v>
      </c>
      <c r="F45" s="24">
        <f t="shared" si="2"/>
        <v>1.3333333333333333</v>
      </c>
      <c r="G45" s="24">
        <f t="shared" si="2"/>
        <v>1.3333333333333333</v>
      </c>
      <c r="H45" s="24">
        <f t="shared" si="2"/>
        <v>0.40666666666666668</v>
      </c>
    </row>
    <row r="46" spans="1:8" x14ac:dyDescent="0.25">
      <c r="A46" s="22" t="s">
        <v>66</v>
      </c>
      <c r="B46" s="14">
        <f>SUM(B41:B44)</f>
        <v>680</v>
      </c>
    </row>
    <row r="48" spans="1:8" x14ac:dyDescent="0.25">
      <c r="A48" s="19" t="s">
        <v>101</v>
      </c>
    </row>
    <row r="49" spans="1:8" x14ac:dyDescent="0.25">
      <c r="A49" s="9" t="s">
        <v>65</v>
      </c>
      <c r="B49" s="10" t="s">
        <v>64</v>
      </c>
      <c r="C49" s="10" t="s">
        <v>93</v>
      </c>
      <c r="D49" s="10" t="s">
        <v>94</v>
      </c>
      <c r="E49" s="10" t="s">
        <v>95</v>
      </c>
      <c r="F49" s="10" t="s">
        <v>96</v>
      </c>
      <c r="G49" s="10" t="s">
        <v>97</v>
      </c>
      <c r="H49" s="10" t="s">
        <v>98</v>
      </c>
    </row>
    <row r="50" spans="1:8" x14ac:dyDescent="0.25">
      <c r="A50" s="13">
        <v>2</v>
      </c>
      <c r="B50" s="14">
        <v>227</v>
      </c>
      <c r="C50" s="14">
        <v>1</v>
      </c>
      <c r="D50" s="14">
        <v>2</v>
      </c>
      <c r="E50" s="14">
        <v>1.04</v>
      </c>
      <c r="F50" s="14">
        <v>1</v>
      </c>
      <c r="G50" s="14">
        <v>1</v>
      </c>
      <c r="H50" s="14">
        <v>0.59</v>
      </c>
    </row>
    <row r="51" spans="1:8" x14ac:dyDescent="0.25">
      <c r="A51" s="13">
        <v>3</v>
      </c>
      <c r="B51" s="14">
        <v>248</v>
      </c>
      <c r="C51" s="14">
        <v>1</v>
      </c>
      <c r="D51" s="14">
        <v>3</v>
      </c>
      <c r="E51" s="14">
        <v>1.1599999999999999</v>
      </c>
      <c r="F51" s="14">
        <v>1</v>
      </c>
      <c r="G51" s="14">
        <v>1</v>
      </c>
      <c r="H51" s="14">
        <v>0.46</v>
      </c>
    </row>
    <row r="52" spans="1:8" ht="16.5" thickBot="1" x14ac:dyDescent="0.3">
      <c r="A52" s="13">
        <v>6</v>
      </c>
      <c r="B52" s="25">
        <v>136</v>
      </c>
      <c r="C52" s="25">
        <v>1</v>
      </c>
      <c r="D52" s="25">
        <v>2</v>
      </c>
      <c r="E52" s="25">
        <v>1.99</v>
      </c>
      <c r="F52" s="25">
        <v>2</v>
      </c>
      <c r="G52" s="25">
        <v>2</v>
      </c>
      <c r="H52" s="25">
        <v>0.08</v>
      </c>
    </row>
    <row r="53" spans="1:8" x14ac:dyDescent="0.25">
      <c r="A53" s="13">
        <v>7</v>
      </c>
      <c r="B53" s="14">
        <v>342</v>
      </c>
      <c r="C53" s="14">
        <v>2</v>
      </c>
      <c r="D53" s="14">
        <v>2</v>
      </c>
      <c r="E53" s="14">
        <v>2</v>
      </c>
      <c r="F53" s="14">
        <v>2</v>
      </c>
      <c r="G53" s="14">
        <v>2</v>
      </c>
      <c r="H53" s="14">
        <v>0</v>
      </c>
    </row>
    <row r="54" spans="1:8" x14ac:dyDescent="0.25">
      <c r="A54" s="23" t="s">
        <v>104</v>
      </c>
      <c r="B54" s="24">
        <f t="shared" ref="B54:H54" ca="1" si="3">AVERAGE(B50:B55)</f>
        <v>264.75</v>
      </c>
      <c r="C54" s="24">
        <f t="shared" ca="1" si="3"/>
        <v>1.25</v>
      </c>
      <c r="D54" s="24">
        <f t="shared" ca="1" si="3"/>
        <v>2.75</v>
      </c>
      <c r="E54" s="24">
        <f t="shared" ca="1" si="3"/>
        <v>1.7825</v>
      </c>
      <c r="F54" s="24">
        <f t="shared" ca="1" si="3"/>
        <v>1.5</v>
      </c>
      <c r="G54" s="24">
        <f t="shared" ca="1" si="3"/>
        <v>1.5</v>
      </c>
      <c r="H54" s="24">
        <f t="shared" ca="1" si="3"/>
        <v>0.48</v>
      </c>
    </row>
    <row r="55" spans="1:8" x14ac:dyDescent="0.25">
      <c r="A55" s="22" t="s">
        <v>66</v>
      </c>
      <c r="B55" s="14">
        <f>SUM(B50:B53)</f>
        <v>953</v>
      </c>
    </row>
    <row r="57" spans="1:8" x14ac:dyDescent="0.25">
      <c r="A57" s="19" t="s">
        <v>103</v>
      </c>
    </row>
    <row r="58" spans="1:8" x14ac:dyDescent="0.25">
      <c r="A58" s="9" t="s">
        <v>65</v>
      </c>
      <c r="B58" s="10" t="s">
        <v>64</v>
      </c>
      <c r="C58" s="10" t="s">
        <v>93</v>
      </c>
      <c r="D58" s="10" t="s">
        <v>94</v>
      </c>
      <c r="E58" s="10" t="s">
        <v>95</v>
      </c>
      <c r="F58" s="10" t="s">
        <v>96</v>
      </c>
      <c r="G58" s="10" t="s">
        <v>97</v>
      </c>
      <c r="H58" s="10" t="s">
        <v>98</v>
      </c>
    </row>
    <row r="59" spans="1:8" x14ac:dyDescent="0.25">
      <c r="A59" s="13">
        <v>1</v>
      </c>
      <c r="B59" s="14">
        <v>310</v>
      </c>
      <c r="C59" s="14">
        <v>4</v>
      </c>
      <c r="D59" s="14">
        <v>9</v>
      </c>
      <c r="E59" s="14">
        <v>7.5</v>
      </c>
      <c r="F59" s="14">
        <v>8</v>
      </c>
      <c r="G59" s="14">
        <v>8</v>
      </c>
      <c r="H59" s="14">
        <v>1.17</v>
      </c>
    </row>
    <row r="60" spans="1:8" x14ac:dyDescent="0.25">
      <c r="A60" s="13">
        <v>2</v>
      </c>
      <c r="B60" s="14">
        <v>300</v>
      </c>
      <c r="C60" s="14">
        <v>3</v>
      </c>
      <c r="D60" s="14">
        <v>7</v>
      </c>
      <c r="E60" s="14">
        <v>5.8</v>
      </c>
      <c r="F60" s="14">
        <v>6</v>
      </c>
      <c r="G60" s="14">
        <v>6</v>
      </c>
      <c r="H60" s="14">
        <v>0.56000000000000005</v>
      </c>
    </row>
    <row r="61" spans="1:8" x14ac:dyDescent="0.25">
      <c r="A61" s="13">
        <v>3</v>
      </c>
      <c r="B61" s="14">
        <v>332</v>
      </c>
      <c r="C61" s="14">
        <v>5</v>
      </c>
      <c r="D61" s="14">
        <v>9</v>
      </c>
      <c r="E61" s="14">
        <v>8.6999999999999993</v>
      </c>
      <c r="F61" s="14">
        <v>9</v>
      </c>
      <c r="G61" s="14">
        <v>9</v>
      </c>
      <c r="H61" s="14">
        <v>0.91</v>
      </c>
    </row>
    <row r="62" spans="1:8" x14ac:dyDescent="0.25">
      <c r="A62" s="27">
        <v>6</v>
      </c>
      <c r="B62" s="14">
        <v>337</v>
      </c>
      <c r="C62" s="14">
        <v>7</v>
      </c>
      <c r="D62" s="14">
        <v>10</v>
      </c>
      <c r="E62" s="14">
        <v>9.9</v>
      </c>
      <c r="F62" s="14">
        <v>10</v>
      </c>
      <c r="G62" s="14">
        <v>10</v>
      </c>
      <c r="H62" s="14">
        <v>0.43</v>
      </c>
    </row>
    <row r="63" spans="1:8" ht="18.75" customHeight="1" thickBot="1" x14ac:dyDescent="0.3">
      <c r="A63" s="13">
        <v>7</v>
      </c>
      <c r="B63" s="26">
        <v>120</v>
      </c>
      <c r="C63" s="25">
        <v>4</v>
      </c>
      <c r="D63" s="25">
        <v>7</v>
      </c>
      <c r="E63" s="25">
        <v>6.77</v>
      </c>
      <c r="F63" s="25">
        <v>7</v>
      </c>
      <c r="G63" s="25">
        <v>7</v>
      </c>
      <c r="H63" s="25">
        <v>0.5</v>
      </c>
    </row>
    <row r="64" spans="1:8" x14ac:dyDescent="0.25">
      <c r="A64" s="23" t="s">
        <v>104</v>
      </c>
      <c r="B64" s="24">
        <f t="shared" ref="B64:H64" si="4">AVERAGE(B59:B63)</f>
        <v>279.8</v>
      </c>
      <c r="C64" s="24">
        <f t="shared" si="4"/>
        <v>4.5999999999999996</v>
      </c>
      <c r="D64" s="24">
        <f t="shared" si="4"/>
        <v>8.4</v>
      </c>
      <c r="E64" s="24">
        <f t="shared" si="4"/>
        <v>7.734</v>
      </c>
      <c r="F64" s="24">
        <f t="shared" si="4"/>
        <v>8</v>
      </c>
      <c r="G64" s="24">
        <f t="shared" si="4"/>
        <v>8</v>
      </c>
      <c r="H64" s="24">
        <f t="shared" si="4"/>
        <v>0.71400000000000008</v>
      </c>
    </row>
    <row r="65" spans="1:2" x14ac:dyDescent="0.25">
      <c r="A65" s="22" t="s">
        <v>66</v>
      </c>
      <c r="B65" s="14">
        <f>SUM(B59:B63)</f>
        <v>1399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CLASS IMBALANCE</vt:lpstr>
      <vt:lpstr>Sleep</vt:lpstr>
      <vt:lpstr>Water</vt:lpstr>
      <vt:lpstr>Electricity</vt:lpstr>
      <vt:lpstr>Follow-up Calls</vt:lpstr>
      <vt:lpstr>Daily 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Andres Cabr�</cp:lastModifiedBy>
  <cp:lastPrinted>2021-07-11T10:07:11Z</cp:lastPrinted>
  <dcterms:created xsi:type="dcterms:W3CDTF">2021-06-12T12:10:44Z</dcterms:created>
  <dcterms:modified xsi:type="dcterms:W3CDTF">2021-08-16T13:17:35Z</dcterms:modified>
</cp:coreProperties>
</file>