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eea0eee0c91865/桌面/1141_IntroToCS_113208048/HW3_Excel1/"/>
    </mc:Choice>
  </mc:AlternateContent>
  <xr:revisionPtr revIDLastSave="0" documentId="14_{8A83FBC5-63C8-44BC-8E14-A99A8DE575F8}" xr6:coauthVersionLast="47" xr6:coauthVersionMax="47" xr10:uidLastSave="{00000000-0000-0000-0000-000000000000}"/>
  <bookViews>
    <workbookView xWindow="-110" yWindow="-110" windowWidth="19420" windowHeight="10420" xr2:uid="{60C2E2F6-AD98-4042-9BF5-DA3DB7B4AD4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M13" i="1"/>
  <c r="H17" i="1"/>
  <c r="D17" i="1"/>
  <c r="C17" i="1"/>
  <c r="H15" i="1"/>
  <c r="J15" i="1" s="1"/>
  <c r="H14" i="1"/>
  <c r="J14" i="1" s="1"/>
  <c r="H13" i="1"/>
  <c r="J13" i="1" s="1"/>
  <c r="H12" i="1"/>
  <c r="J12" i="1" s="1"/>
  <c r="H11" i="1"/>
  <c r="J11" i="1" s="1"/>
  <c r="H10" i="1"/>
  <c r="J10" i="1" s="1"/>
  <c r="H9" i="1"/>
  <c r="J9" i="1" s="1"/>
  <c r="K9" i="1" s="1"/>
  <c r="H8" i="1"/>
  <c r="J8" i="1" s="1"/>
  <c r="H7" i="1"/>
  <c r="J7" i="1" s="1"/>
  <c r="H6" i="1"/>
  <c r="J6" i="1" s="1"/>
  <c r="H5" i="1"/>
  <c r="J5" i="1" s="1"/>
  <c r="H4" i="1"/>
  <c r="J4" i="1" s="1"/>
  <c r="H3" i="1"/>
  <c r="J3" i="1" s="1"/>
  <c r="H2" i="1"/>
  <c r="J2" i="1" s="1"/>
  <c r="J17" i="1" s="1"/>
  <c r="K10" i="1" l="1"/>
  <c r="L10" i="1"/>
  <c r="K8" i="1"/>
  <c r="L8" i="1"/>
  <c r="K7" i="1"/>
  <c r="L7" i="1"/>
  <c r="L11" i="1"/>
  <c r="K11" i="1"/>
  <c r="L12" i="1"/>
  <c r="K12" i="1"/>
  <c r="L13" i="1"/>
  <c r="K13" i="1"/>
  <c r="L14" i="1"/>
  <c r="K14" i="1"/>
  <c r="L15" i="1"/>
  <c r="K15" i="1"/>
  <c r="K3" i="1"/>
  <c r="L3" i="1"/>
  <c r="K4" i="1"/>
  <c r="L4" i="1"/>
  <c r="K5" i="1"/>
  <c r="L5" i="1"/>
  <c r="L6" i="1"/>
  <c r="K6" i="1"/>
  <c r="L9" i="1"/>
  <c r="K2" i="1"/>
  <c r="L2" i="1"/>
  <c r="K25" i="1" l="1"/>
  <c r="K29" i="1"/>
  <c r="K28" i="1"/>
  <c r="K27" i="1"/>
  <c r="K26" i="1"/>
</calcChain>
</file>

<file path=xl/sharedStrings.xml><?xml version="1.0" encoding="utf-8"?>
<sst xmlns="http://schemas.openxmlformats.org/spreadsheetml/2006/main" count="37" uniqueCount="37">
  <si>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</si>
  <si>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</si>
  <si>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</si>
  <si>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</si>
  <si>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</si>
  <si>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</si>
  <si>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</si>
  <si>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</si>
  <si>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</si>
  <si>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</si>
  <si>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</si>
  <si>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</si>
  <si>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</si>
  <si>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</si>
  <si>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</si>
  <si>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</si>
  <si>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</si>
  <si>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</si>
  <si>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</si>
  <si>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</si>
  <si>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</si>
  <si>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Midterm</t>
    <phoneticPr fontId="2" type="noConversion"/>
  </si>
  <si>
    <t>Q1: Exam_Average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</si>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</sst>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</cellXfs>
  <cellStyles count="1">
    <cellStyle name="一般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bar chart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工作表1!$J$25:$J$29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工作表1!$K$25:$K$29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E-4BBD-8C14-4E793263C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66831"/>
        <c:axId val="34768751"/>
      </c:barChart>
      <c:catAx>
        <c:axId val="3476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768751"/>
        <c:crosses val="autoZero"/>
        <c:auto val="1"/>
        <c:lblAlgn val="ctr"/>
        <c:lblOffset val="100"/>
        <c:noMultiLvlLbl val="0"/>
      </c:catAx>
      <c:valAx>
        <c:axId val="3476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76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circle chart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82-4E20-9741-289EB708DD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82-4E20-9741-289EB708DDEE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工作表1!$L$12:$L$13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工作表1!$M$12:$M$13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7-488F-951E-3C731F991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793750</xdr:colOff>
      <xdr:row>23</xdr:row>
      <xdr:rowOff>203199</xdr:rowOff>
    </xdr:from>
    <xdr:to>
      <xdr:col>8</xdr:col>
      <xdr:colOff>577850</xdr:colOff>
      <xdr:row>34</xdr:row>
      <xdr:rowOff>3174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A22A1D9-8AE6-152B-EDEA-46550F65A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1682750</xdr:colOff>
      <xdr:row>16</xdr:row>
      <xdr:rowOff>22225</xdr:rowOff>
    </xdr:from>
    <xdr:to>
      <xdr:col>16</xdr:col>
      <xdr:colOff>520700</xdr:colOff>
      <xdr:row>28</xdr:row>
      <xdr:rowOff>174625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E18BD260-D15A-9580-309E-6A3BAC6BD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FA0D-67BD-4FEB-B956-7740A55D5973}">
  <dimension ref="A1:M29"/>
  <sheetViews>
    <sheetView tabSelected="1" zoomScale="68" zoomScaleNormal="68" workbookViewId="0">
      <selection activeCell="O32" sqref="O32"/>
    </sheetView>
  </sheetViews>
  <sheetFormatPr defaultRowHeight="17"/>
  <cols>
    <col min="3" max="4" width="13" bestFit="1" customWidth="1"/>
    <col min="8" max="8" width="18.6328125" bestFit="1" customWidth="1"/>
    <col min="10" max="10" width="16.08984375" bestFit="1" customWidth="1"/>
    <col min="11" max="11" width="24.1796875" customWidth="1"/>
    <col min="12" max="12" width="23" customWidth="1"/>
  </cols>
  <sheetData>
    <row r="1" spans="1:13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3" t="s">
        <v>22</v>
      </c>
      <c r="I1" s="1" t="s">
        <v>21</v>
      </c>
      <c r="J1" s="3" t="s">
        <v>23</v>
      </c>
      <c r="K1" s="3" t="s">
        <v>24</v>
      </c>
      <c r="L1" s="3" t="s">
        <v>25</v>
      </c>
    </row>
    <row r="2" spans="1:13">
      <c r="A2" s="1">
        <v>4</v>
      </c>
      <c r="B2" s="1" t="s">
        <v>0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 t="shared" ref="H2:H15" si="0">AVERAGE(C2:G2)</f>
        <v>94.4</v>
      </c>
      <c r="I2" s="1">
        <v>89</v>
      </c>
      <c r="J2" s="5">
        <f>H2*0.5+I2*0.5</f>
        <v>91.7</v>
      </c>
      <c r="K2" t="str">
        <f>_xlfn.IFS(J2&gt;=90,"A",J2&gt;=80,"B",J2&gt;=70,"C",J2&gt;=60,"D",J2&lt;60,"F")</f>
        <v>A</v>
      </c>
      <c r="L2" t="str">
        <f>IF(J2&gt;=60,"pass","fail")</f>
        <v>pass</v>
      </c>
    </row>
    <row r="3" spans="1:13">
      <c r="A3" s="1">
        <v>3</v>
      </c>
      <c r="B3" s="1" t="s">
        <v>1</v>
      </c>
      <c r="C3" s="1">
        <v>88</v>
      </c>
      <c r="D3" s="1">
        <v>88</v>
      </c>
      <c r="E3" s="1">
        <v>88</v>
      </c>
      <c r="F3" s="1">
        <v>88</v>
      </c>
      <c r="G3" s="1">
        <v>88</v>
      </c>
      <c r="H3" s="1">
        <f t="shared" si="0"/>
        <v>88</v>
      </c>
      <c r="I3" s="1">
        <v>94</v>
      </c>
      <c r="J3" s="5">
        <f t="shared" ref="J3:J15" si="1">H3*0.5+I3*0.5</f>
        <v>91</v>
      </c>
      <c r="K3" t="str">
        <f t="shared" ref="K3:K15" si="2">_xlfn.IFS(J3&gt;=90,"A",J3&gt;=80,"B",J3&gt;=70,"C",J3&gt;=60,"D",J3&lt;60,"F")</f>
        <v>A</v>
      </c>
      <c r="L3" t="str">
        <f t="shared" ref="L3:L15" si="3">IF(J3&gt;=60,"pass","fail")</f>
        <v>pass</v>
      </c>
    </row>
    <row r="4" spans="1:13">
      <c r="A4" s="1">
        <v>10</v>
      </c>
      <c r="B4" s="1" t="s">
        <v>2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 t="shared" si="0"/>
        <v>82.4</v>
      </c>
      <c r="I4" s="1">
        <v>80</v>
      </c>
      <c r="J4" s="5">
        <f t="shared" si="1"/>
        <v>81.2</v>
      </c>
      <c r="K4" t="str">
        <f t="shared" si="2"/>
        <v>B</v>
      </c>
      <c r="L4" t="str">
        <f t="shared" si="3"/>
        <v>pass</v>
      </c>
    </row>
    <row r="5" spans="1:13">
      <c r="A5" s="1">
        <v>6</v>
      </c>
      <c r="B5" s="1" t="s">
        <v>3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 t="shared" si="0"/>
        <v>81.599999999999994</v>
      </c>
      <c r="I5" s="1">
        <v>80</v>
      </c>
      <c r="J5" s="5">
        <f t="shared" si="1"/>
        <v>80.8</v>
      </c>
      <c r="K5" t="str">
        <f t="shared" si="2"/>
        <v>B</v>
      </c>
      <c r="L5" t="str">
        <f t="shared" si="3"/>
        <v>pass</v>
      </c>
    </row>
    <row r="6" spans="1:13">
      <c r="A6" s="1">
        <v>2</v>
      </c>
      <c r="B6" s="1" t="s">
        <v>4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 t="shared" si="0"/>
        <v>81.400000000000006</v>
      </c>
      <c r="I6" s="1">
        <v>88</v>
      </c>
      <c r="J6" s="5">
        <f t="shared" si="1"/>
        <v>84.7</v>
      </c>
      <c r="K6" t="str">
        <f t="shared" si="2"/>
        <v>B</v>
      </c>
      <c r="L6" t="str">
        <f t="shared" si="3"/>
        <v>pass</v>
      </c>
    </row>
    <row r="7" spans="1:13">
      <c r="A7" s="1">
        <v>5</v>
      </c>
      <c r="B7" s="1" t="s">
        <v>5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 t="shared" si="0"/>
        <v>80.599999999999994</v>
      </c>
      <c r="I7" s="1">
        <v>81</v>
      </c>
      <c r="J7" s="5">
        <f t="shared" si="1"/>
        <v>80.8</v>
      </c>
      <c r="K7" t="str">
        <f t="shared" si="2"/>
        <v>B</v>
      </c>
      <c r="L7" t="str">
        <f t="shared" si="3"/>
        <v>pass</v>
      </c>
    </row>
    <row r="8" spans="1:13">
      <c r="A8" s="1">
        <v>7</v>
      </c>
      <c r="B8" s="1" t="s">
        <v>6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0"/>
        <v>78.8</v>
      </c>
      <c r="I8" s="1">
        <v>77</v>
      </c>
      <c r="J8" s="5">
        <f t="shared" si="1"/>
        <v>77.900000000000006</v>
      </c>
      <c r="K8" t="str">
        <f t="shared" si="2"/>
        <v>C</v>
      </c>
      <c r="L8" t="str">
        <f t="shared" si="3"/>
        <v>pass</v>
      </c>
    </row>
    <row r="9" spans="1:13">
      <c r="A9" s="1">
        <v>9</v>
      </c>
      <c r="B9" s="1" t="s">
        <v>7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 t="shared" si="0"/>
        <v>75.400000000000006</v>
      </c>
      <c r="I9" s="1">
        <v>73</v>
      </c>
      <c r="J9" s="5">
        <f t="shared" si="1"/>
        <v>74.2</v>
      </c>
      <c r="K9" t="str">
        <f t="shared" si="2"/>
        <v>C</v>
      </c>
      <c r="L9" t="str">
        <f t="shared" si="3"/>
        <v>pass</v>
      </c>
    </row>
    <row r="10" spans="1:13">
      <c r="A10" s="1">
        <v>13</v>
      </c>
      <c r="B10" s="1" t="s">
        <v>8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si="0"/>
        <v>73.400000000000006</v>
      </c>
      <c r="I10" s="1">
        <v>77</v>
      </c>
      <c r="J10" s="5">
        <f t="shared" si="1"/>
        <v>75.2</v>
      </c>
      <c r="K10" t="str">
        <f t="shared" si="2"/>
        <v>C</v>
      </c>
      <c r="L10" t="str">
        <f t="shared" si="3"/>
        <v>pass</v>
      </c>
    </row>
    <row r="11" spans="1:13">
      <c r="A11" s="1">
        <v>1</v>
      </c>
      <c r="B11" s="1" t="s">
        <v>9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0"/>
        <v>73.2</v>
      </c>
      <c r="I11" s="1">
        <v>82</v>
      </c>
      <c r="J11" s="5">
        <f t="shared" si="1"/>
        <v>77.599999999999994</v>
      </c>
      <c r="K11" t="str">
        <f t="shared" si="2"/>
        <v>C</v>
      </c>
      <c r="L11" t="str">
        <f t="shared" si="3"/>
        <v>pass</v>
      </c>
    </row>
    <row r="12" spans="1:13">
      <c r="A12" s="1">
        <v>8</v>
      </c>
      <c r="B12" s="1" t="s">
        <v>10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 t="shared" si="0"/>
        <v>73.2</v>
      </c>
      <c r="I12" s="1">
        <v>88</v>
      </c>
      <c r="J12" s="5">
        <f t="shared" si="1"/>
        <v>80.599999999999994</v>
      </c>
      <c r="K12" t="str">
        <f t="shared" si="2"/>
        <v>B</v>
      </c>
      <c r="L12" t="str">
        <f t="shared" si="3"/>
        <v>pass</v>
      </c>
      <c r="M12">
        <f>COUNTIF(L2:L15,"pass")</f>
        <v>12</v>
      </c>
    </row>
    <row r="13" spans="1:13">
      <c r="A13" s="1">
        <v>12</v>
      </c>
      <c r="B13" s="1" t="s">
        <v>11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0"/>
        <v>66</v>
      </c>
      <c r="I13" s="1">
        <v>52</v>
      </c>
      <c r="J13" s="5">
        <f t="shared" si="1"/>
        <v>59</v>
      </c>
      <c r="K13" t="str">
        <f t="shared" si="2"/>
        <v>F</v>
      </c>
      <c r="L13" t="str">
        <f t="shared" si="3"/>
        <v>fail</v>
      </c>
      <c r="M13">
        <f>COUNTIF(L2:L15,"fail")</f>
        <v>2</v>
      </c>
    </row>
    <row r="14" spans="1:13">
      <c r="A14" s="1">
        <v>11</v>
      </c>
      <c r="B14" s="1" t="s">
        <v>12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 t="shared" si="0"/>
        <v>64.8</v>
      </c>
      <c r="I14" s="1">
        <v>69</v>
      </c>
      <c r="J14" s="5">
        <f t="shared" si="1"/>
        <v>66.900000000000006</v>
      </c>
      <c r="K14" t="str">
        <f t="shared" si="2"/>
        <v>D</v>
      </c>
      <c r="L14" t="str">
        <f t="shared" si="3"/>
        <v>pass</v>
      </c>
    </row>
    <row r="15" spans="1:13">
      <c r="A15" s="1">
        <v>14</v>
      </c>
      <c r="B15" s="1" t="s">
        <v>13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 t="shared" si="0"/>
        <v>57.2</v>
      </c>
      <c r="I15" s="1">
        <v>54</v>
      </c>
      <c r="J15" s="5">
        <f t="shared" si="1"/>
        <v>55.6</v>
      </c>
      <c r="K15" t="str">
        <f t="shared" si="2"/>
        <v>F</v>
      </c>
      <c r="L15" t="str">
        <f t="shared" si="3"/>
        <v>fail</v>
      </c>
    </row>
    <row r="16" spans="1:13">
      <c r="C16" s="4" t="s">
        <v>27</v>
      </c>
      <c r="D16" s="4" t="s">
        <v>28</v>
      </c>
      <c r="H16" s="4" t="s">
        <v>29</v>
      </c>
      <c r="J16" s="4" t="s">
        <v>26</v>
      </c>
      <c r="L16" s="4" t="s">
        <v>31</v>
      </c>
    </row>
    <row r="17" spans="3:11">
      <c r="C17">
        <f>MAX(C2:C15)</f>
        <v>98</v>
      </c>
      <c r="D17">
        <f>LARGE(D2:D15,2)</f>
        <v>90</v>
      </c>
      <c r="H17" s="1">
        <f>COUNTIF(H2:H15,"&lt;80")</f>
        <v>8</v>
      </c>
      <c r="J17">
        <f>AVERAGE(J2:J15)</f>
        <v>76.94285714285715</v>
      </c>
    </row>
    <row r="24" spans="3:11">
      <c r="J24" s="4" t="s">
        <v>30</v>
      </c>
    </row>
    <row r="25" spans="3:11">
      <c r="J25" t="s">
        <v>32</v>
      </c>
      <c r="K25">
        <f>COUNTIF(K2:K15,"A")</f>
        <v>2</v>
      </c>
    </row>
    <row r="26" spans="3:11">
      <c r="J26" t="s">
        <v>33</v>
      </c>
      <c r="K26">
        <f>COUNTIF(K2:K15,"B")</f>
        <v>5</v>
      </c>
    </row>
    <row r="27" spans="3:11">
      <c r="J27" t="s">
        <v>34</v>
      </c>
      <c r="K27">
        <f>COUNTIF(K2:K15,"C")</f>
        <v>4</v>
      </c>
    </row>
    <row r="28" spans="3:11">
      <c r="J28" t="s">
        <v>35</v>
      </c>
      <c r="K28">
        <f>COUNTIF(K2:K15,"D")</f>
        <v>1</v>
      </c>
    </row>
    <row r="29" spans="3:11">
      <c r="J29" t="s">
        <v>36</v>
      </c>
      <c r="K29">
        <f>COUNTIF(K2:K15,"F")</f>
        <v>2</v>
      </c>
    </row>
  </sheetData>
  <phoneticPr fontId="2" type="noConversion"/>
  <conditionalFormatting sqref="L2:L15">
    <cfRule type="cellIs" dxfId="1" priority="2" operator="equal">
      <formula>"pass"</formula>
    </cfRule>
  </conditionalFormatting>
  <conditionalFormatting sqref="L13:L15">
    <cfRule type="cellIs" dxfId="0" priority="1" operator="equal">
      <formula>"fail"</formula>
    </cfRule>
  </conditionalFormatting>
  <pageMargins left="0.7" right="0.7" top="0.75" bottom="0.75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劉 秉諺</cp:lastModifiedBy>
  <cp:lastPrinted>2025-10-09T14:07:57Z</cp:lastPrinted>
  <dcterms:created xsi:type="dcterms:W3CDTF">2023-10-19T05:27:10Z</dcterms:created>
  <dcterms:modified xsi:type="dcterms:W3CDTF">2025-10-09T14:27:32Z</dcterms:modified>
</cp:coreProperties>
</file>