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"/>
    </mc:Choice>
  </mc:AlternateContent>
  <xr:revisionPtr revIDLastSave="73" documentId="8_{EDD4927C-205A-4B58-90EB-D889AE6201C3}" xr6:coauthVersionLast="47" xr6:coauthVersionMax="47" xr10:uidLastSave="{EA781F23-D293-4C5E-9A54-ECE8BD866A86}"/>
  <bookViews>
    <workbookView xWindow="-120" yWindow="-120" windowWidth="29040" windowHeight="15720" xr2:uid="{00000000-000D-0000-FFFF-FFFF00000000}"/>
  </bookViews>
  <sheets>
    <sheet name="BRIQUETAS SC" sheetId="172" r:id="rId1"/>
    <sheet name="DENS CON Y PLAT" sheetId="152" r:id="rId2"/>
    <sheet name="CUADRO RESUMEN DE RESULTADO (2)" sheetId="174" r:id="rId3"/>
    <sheet name="grafico  RESUMEN DE RESULTA (2)" sheetId="175" r:id="rId4"/>
  </sheets>
  <externalReferences>
    <externalReference r:id="rId5"/>
    <externalReference r:id="rId6"/>
    <externalReference r:id="rId7"/>
  </externalReferences>
  <definedNames>
    <definedName name="\B">#N/A</definedName>
    <definedName name="\C">#N/A</definedName>
    <definedName name="\D">#N/A</definedName>
    <definedName name="\E">#N/A</definedName>
    <definedName name="_xlnm._FilterDatabase" localSheetId="0" hidden="1">'BRIQUETAS SC'!$C$12:$D$18</definedName>
    <definedName name="A">#N/A</definedName>
    <definedName name="AAAAAAAAAAAAAAAAAAA">#N/A</definedName>
    <definedName name="_xlnm.Print_Area" localSheetId="0">'BRIQUETAS SC'!$B$2:$P$25</definedName>
    <definedName name="_xlnm.Print_Area" localSheetId="1">'DENS CON Y PLAT'!$B$2:$AO$55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 localSheetId="3">#REF!</definedName>
    <definedName name="_xlnm.Criteria">#REF!</definedName>
    <definedName name="DASD">#N/A</definedName>
    <definedName name="dens.2702">#REF!</definedName>
    <definedName name="FACT">[1]FACTOR!$B$5:$C$56</definedName>
    <definedName name="factores">'[2]Espesor-Factor'!$B$5:$C$56</definedName>
    <definedName name="hoja3">#N/A</definedName>
    <definedName name="LIMITE">#N/A</definedName>
    <definedName name="Tiempo__s" localSheetId="0">#REF!</definedName>
    <definedName name="Tiempo__s" localSheetId="2">#REF!</definedName>
    <definedName name="Tiempo__s" localSheetId="1">#REF!</definedName>
    <definedName name="Tiempo__s" localSheetId="3">#REF!</definedName>
    <definedName name="Tiempo__s">#REF!</definedName>
    <definedName name="_xlnm.Print_Titles" localSheetId="0">'BRIQUETAS SC'!$2:$12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52" l="1"/>
  <c r="AD13" i="152"/>
  <c r="K13" i="172"/>
  <c r="I13" i="172"/>
  <c r="B53" i="152"/>
  <c r="B24" i="172"/>
  <c r="K25" i="172"/>
  <c r="K24" i="172"/>
  <c r="N281" i="174" l="1"/>
  <c r="M281" i="174"/>
  <c r="N275" i="174"/>
  <c r="M275" i="174"/>
  <c r="N269" i="174"/>
  <c r="M269" i="174"/>
  <c r="N263" i="174"/>
  <c r="M263" i="174"/>
  <c r="N257" i="174"/>
  <c r="M257" i="174"/>
  <c r="N251" i="174"/>
  <c r="M251" i="174"/>
  <c r="N245" i="174"/>
  <c r="N233" i="174"/>
  <c r="M245" i="174"/>
  <c r="N239" i="174"/>
  <c r="M239" i="174"/>
  <c r="M233" i="174"/>
  <c r="N227" i="174"/>
  <c r="M227" i="174"/>
  <c r="N221" i="174"/>
  <c r="M221" i="174"/>
  <c r="N215" i="174"/>
  <c r="M215" i="174"/>
  <c r="N209" i="174"/>
  <c r="M209" i="174"/>
  <c r="N203" i="174"/>
  <c r="M203" i="174"/>
  <c r="N197" i="174"/>
  <c r="M197" i="174"/>
  <c r="N191" i="174"/>
  <c r="N185" i="174"/>
  <c r="N179" i="174"/>
  <c r="N173" i="174"/>
  <c r="N167" i="174"/>
  <c r="N161" i="174"/>
  <c r="N155" i="174"/>
  <c r="N149" i="174"/>
  <c r="N143" i="174"/>
  <c r="N137" i="174"/>
  <c r="N131" i="174"/>
  <c r="N125" i="174"/>
  <c r="N119" i="174"/>
  <c r="N113" i="174"/>
  <c r="N107" i="174"/>
  <c r="N101" i="174"/>
  <c r="N95" i="174"/>
  <c r="N89" i="174"/>
  <c r="N83" i="174"/>
  <c r="N77" i="174"/>
  <c r="N71" i="174"/>
  <c r="N65" i="174"/>
  <c r="N59" i="174"/>
  <c r="N53" i="174"/>
  <c r="N47" i="174"/>
  <c r="N41" i="174"/>
  <c r="N35" i="174"/>
  <c r="N29" i="174"/>
  <c r="G281" i="174"/>
  <c r="F281" i="174"/>
  <c r="I275" i="174"/>
  <c r="I281" i="174" s="1"/>
  <c r="G275" i="174"/>
  <c r="G263" i="175" s="1"/>
  <c r="F275" i="174"/>
  <c r="F263" i="175" s="1"/>
  <c r="E275" i="174"/>
  <c r="E281" i="174" s="1"/>
  <c r="D275" i="174"/>
  <c r="D281" i="174" s="1"/>
  <c r="G269" i="174"/>
  <c r="G257" i="175" s="1"/>
  <c r="F269" i="174"/>
  <c r="F257" i="175" s="1"/>
  <c r="I263" i="174"/>
  <c r="I269" i="174" s="1"/>
  <c r="G263" i="174"/>
  <c r="F263" i="174"/>
  <c r="E263" i="174"/>
  <c r="E269" i="174" s="1"/>
  <c r="E257" i="175" s="1"/>
  <c r="D263" i="174"/>
  <c r="D269" i="174" s="1"/>
  <c r="D257" i="175" s="1"/>
  <c r="I257" i="174"/>
  <c r="G257" i="174"/>
  <c r="G251" i="175" s="1"/>
  <c r="F257" i="174"/>
  <c r="F251" i="175" s="1"/>
  <c r="E257" i="174"/>
  <c r="E251" i="175" s="1"/>
  <c r="D257" i="174"/>
  <c r="D251" i="175" s="1"/>
  <c r="I251" i="174"/>
  <c r="G251" i="174"/>
  <c r="F251" i="174"/>
  <c r="E251" i="174"/>
  <c r="D251" i="174"/>
  <c r="G245" i="174"/>
  <c r="G245" i="175" s="1"/>
  <c r="F245" i="174"/>
  <c r="F245" i="175" s="1"/>
  <c r="G239" i="174"/>
  <c r="G239" i="175" s="1"/>
  <c r="G233" i="174"/>
  <c r="G233" i="175" s="1"/>
  <c r="F239" i="174"/>
  <c r="F239" i="175" s="1"/>
  <c r="F233" i="174"/>
  <c r="F233" i="175" s="1"/>
  <c r="I227" i="174"/>
  <c r="I233" i="174" s="1"/>
  <c r="I239" i="174" s="1"/>
  <c r="I245" i="174" s="1"/>
  <c r="G227" i="174"/>
  <c r="G227" i="175" s="1"/>
  <c r="F227" i="174"/>
  <c r="F227" i="175" s="1"/>
  <c r="E227" i="174"/>
  <c r="E233" i="174" s="1"/>
  <c r="E239" i="174" s="1"/>
  <c r="E245" i="174" s="1"/>
  <c r="E245" i="175" s="1"/>
  <c r="D227" i="174"/>
  <c r="D233" i="174" s="1"/>
  <c r="D239" i="174" s="1"/>
  <c r="D239" i="175" s="1"/>
  <c r="I221" i="174"/>
  <c r="G221" i="174"/>
  <c r="G221" i="175" s="1"/>
  <c r="F221" i="174"/>
  <c r="F221" i="175" s="1"/>
  <c r="E221" i="174"/>
  <c r="E221" i="175" s="1"/>
  <c r="D221" i="174"/>
  <c r="D221" i="175" s="1"/>
  <c r="G215" i="174"/>
  <c r="G215" i="175" s="1"/>
  <c r="F215" i="174"/>
  <c r="F215" i="175" s="1"/>
  <c r="D215" i="174"/>
  <c r="D215" i="175" s="1"/>
  <c r="I209" i="174"/>
  <c r="I215" i="174" s="1"/>
  <c r="G209" i="174"/>
  <c r="G209" i="175" s="1"/>
  <c r="F209" i="174"/>
  <c r="F209" i="175" s="1"/>
  <c r="E209" i="174"/>
  <c r="E215" i="174" s="1"/>
  <c r="E215" i="175" s="1"/>
  <c r="D209" i="174"/>
  <c r="D209" i="175" s="1"/>
  <c r="G203" i="174"/>
  <c r="G203" i="175" s="1"/>
  <c r="F203" i="174"/>
  <c r="F203" i="175" s="1"/>
  <c r="I197" i="174"/>
  <c r="I203" i="174" s="1"/>
  <c r="G197" i="174"/>
  <c r="G197" i="175" s="1"/>
  <c r="F197" i="174"/>
  <c r="F197" i="175" s="1"/>
  <c r="E197" i="174"/>
  <c r="E203" i="174" s="1"/>
  <c r="E203" i="175" s="1"/>
  <c r="D197" i="174"/>
  <c r="D203" i="174" s="1"/>
  <c r="D203" i="175" s="1"/>
  <c r="E209" i="175" l="1"/>
  <c r="D227" i="175"/>
  <c r="D197" i="175"/>
  <c r="E197" i="175"/>
  <c r="E263" i="175"/>
  <c r="D263" i="175"/>
  <c r="E227" i="175"/>
  <c r="H257" i="174"/>
  <c r="H251" i="175" s="1"/>
  <c r="D245" i="174"/>
  <c r="E233" i="175"/>
  <c r="E239" i="175"/>
  <c r="D233" i="175"/>
  <c r="H203" i="174"/>
  <c r="H203" i="175" s="1"/>
  <c r="H275" i="174"/>
  <c r="H263" i="175" s="1"/>
  <c r="H281" i="174"/>
  <c r="H269" i="174"/>
  <c r="H257" i="175" s="1"/>
  <c r="H263" i="174"/>
  <c r="H251" i="174"/>
  <c r="H239" i="174"/>
  <c r="H239" i="175" s="1"/>
  <c r="H227" i="174"/>
  <c r="H227" i="175" s="1"/>
  <c r="H233" i="174"/>
  <c r="H233" i="175" s="1"/>
  <c r="H221" i="174"/>
  <c r="H221" i="175" s="1"/>
  <c r="H215" i="174"/>
  <c r="H215" i="175" s="1"/>
  <c r="H209" i="174"/>
  <c r="H209" i="175" s="1"/>
  <c r="H197" i="174"/>
  <c r="H197" i="175" s="1"/>
  <c r="M191" i="174"/>
  <c r="M185" i="174"/>
  <c r="M179" i="174"/>
  <c r="M173" i="174"/>
  <c r="M167" i="174"/>
  <c r="M161" i="174"/>
  <c r="M155" i="174"/>
  <c r="M149" i="174"/>
  <c r="M143" i="174"/>
  <c r="M137" i="174"/>
  <c r="M131" i="174"/>
  <c r="M125" i="174"/>
  <c r="M119" i="174"/>
  <c r="M113" i="174"/>
  <c r="M107" i="174"/>
  <c r="M101" i="174"/>
  <c r="M95" i="174"/>
  <c r="M89" i="174"/>
  <c r="M83" i="174"/>
  <c r="M77" i="174"/>
  <c r="M71" i="174"/>
  <c r="M65" i="174"/>
  <c r="M59" i="174"/>
  <c r="M53" i="174"/>
  <c r="M47" i="174"/>
  <c r="I47" i="174"/>
  <c r="M41" i="174"/>
  <c r="I41" i="174"/>
  <c r="M35" i="174"/>
  <c r="I35" i="174"/>
  <c r="M29" i="174"/>
  <c r="I29" i="174"/>
  <c r="H245" i="174" l="1"/>
  <c r="H245" i="175" s="1"/>
  <c r="D245" i="175"/>
  <c r="D35" i="172"/>
  <c r="D36" i="172" s="1"/>
  <c r="E34" i="172"/>
  <c r="E36" i="172" s="1"/>
  <c r="I185" i="174" l="1"/>
  <c r="I191" i="174" s="1"/>
  <c r="I167" i="174"/>
  <c r="I173" i="174" s="1"/>
  <c r="I179" i="174" s="1"/>
  <c r="E185" i="174"/>
  <c r="E191" i="174" s="1"/>
  <c r="E191" i="175" s="1"/>
  <c r="E167" i="174"/>
  <c r="E167" i="175" s="1"/>
  <c r="D185" i="174"/>
  <c r="D191" i="174" s="1"/>
  <c r="D191" i="175" s="1"/>
  <c r="D167" i="174"/>
  <c r="D173" i="174" s="1"/>
  <c r="D179" i="174" s="1"/>
  <c r="D179" i="175" s="1"/>
  <c r="I149" i="174"/>
  <c r="I155" i="174" s="1"/>
  <c r="I161" i="174" s="1"/>
  <c r="E149" i="174"/>
  <c r="E155" i="174" s="1"/>
  <c r="E161" i="174" s="1"/>
  <c r="E161" i="175" s="1"/>
  <c r="D149" i="174"/>
  <c r="D155" i="174" s="1"/>
  <c r="D161" i="174" s="1"/>
  <c r="D161" i="175" s="1"/>
  <c r="I143" i="174"/>
  <c r="E143" i="174"/>
  <c r="E143" i="175" s="1"/>
  <c r="D143" i="174"/>
  <c r="D143" i="175" s="1"/>
  <c r="I137" i="174"/>
  <c r="E137" i="174"/>
  <c r="E137" i="175" s="1"/>
  <c r="D137" i="174"/>
  <c r="D137" i="175" s="1"/>
  <c r="I131" i="174"/>
  <c r="E131" i="174"/>
  <c r="E131" i="175" s="1"/>
  <c r="D131" i="174"/>
  <c r="D131" i="175" s="1"/>
  <c r="I125" i="174"/>
  <c r="E125" i="174"/>
  <c r="E125" i="175" s="1"/>
  <c r="D125" i="174"/>
  <c r="D125" i="175" s="1"/>
  <c r="I119" i="174"/>
  <c r="E119" i="174"/>
  <c r="E119" i="175" s="1"/>
  <c r="D119" i="174"/>
  <c r="D119" i="175" s="1"/>
  <c r="I107" i="174"/>
  <c r="I113" i="174" s="1"/>
  <c r="E107" i="174"/>
  <c r="E113" i="174" s="1"/>
  <c r="E113" i="175" s="1"/>
  <c r="D107" i="174"/>
  <c r="D107" i="175" s="1"/>
  <c r="I101" i="174"/>
  <c r="E101" i="174"/>
  <c r="E101" i="175" s="1"/>
  <c r="D101" i="174"/>
  <c r="D101" i="175" s="1"/>
  <c r="I89" i="174"/>
  <c r="I95" i="174" s="1"/>
  <c r="E89" i="174"/>
  <c r="E95" i="174" s="1"/>
  <c r="E95" i="175" s="1"/>
  <c r="D89" i="174"/>
  <c r="D95" i="174" s="1"/>
  <c r="D95" i="175" s="1"/>
  <c r="I77" i="174"/>
  <c r="I83" i="174" s="1"/>
  <c r="E77" i="174"/>
  <c r="E83" i="174" s="1"/>
  <c r="E83" i="175" s="1"/>
  <c r="D77" i="174"/>
  <c r="D83" i="174" s="1"/>
  <c r="D83" i="175" s="1"/>
  <c r="I59" i="174"/>
  <c r="I65" i="174" s="1"/>
  <c r="I71" i="174" s="1"/>
  <c r="E59" i="174"/>
  <c r="E65" i="174" s="1"/>
  <c r="D59" i="174"/>
  <c r="D65" i="174" s="1"/>
  <c r="I53" i="174"/>
  <c r="E47" i="174"/>
  <c r="E47" i="175" s="1"/>
  <c r="D47" i="174"/>
  <c r="D53" i="174" s="1"/>
  <c r="D53" i="175" s="1"/>
  <c r="E41" i="174"/>
  <c r="E41" i="175" s="1"/>
  <c r="D41" i="174"/>
  <c r="D41" i="175" s="1"/>
  <c r="E35" i="174"/>
  <c r="E35" i="175" s="1"/>
  <c r="D35" i="174"/>
  <c r="D35" i="175" s="1"/>
  <c r="E29" i="174"/>
  <c r="E29" i="175" s="1"/>
  <c r="D29" i="174"/>
  <c r="C13" i="174"/>
  <c r="H9" i="174"/>
  <c r="G9" i="174"/>
  <c r="C9" i="174"/>
  <c r="B9" i="174"/>
  <c r="E173" i="174" l="1"/>
  <c r="E179" i="174" s="1"/>
  <c r="E179" i="175" s="1"/>
  <c r="E185" i="175"/>
  <c r="D113" i="174"/>
  <c r="D113" i="175" s="1"/>
  <c r="D89" i="175"/>
  <c r="E59" i="175"/>
  <c r="E53" i="174"/>
  <c r="E53" i="175" s="1"/>
  <c r="D59" i="175"/>
  <c r="D173" i="175"/>
  <c r="E155" i="175"/>
  <c r="E173" i="175"/>
  <c r="D71" i="174"/>
  <c r="D71" i="175" s="1"/>
  <c r="D65" i="175"/>
  <c r="E71" i="174"/>
  <c r="E71" i="175" s="1"/>
  <c r="E65" i="175"/>
  <c r="D155" i="175"/>
  <c r="D185" i="175"/>
  <c r="D29" i="175"/>
  <c r="E149" i="175"/>
  <c r="E77" i="175"/>
  <c r="D167" i="175"/>
  <c r="D149" i="175"/>
  <c r="D77" i="175"/>
  <c r="E107" i="175"/>
  <c r="E89" i="175"/>
  <c r="D47" i="175"/>
  <c r="I15" i="172" l="1"/>
  <c r="I16" i="172"/>
  <c r="I17" i="172"/>
  <c r="I18" i="172"/>
  <c r="I14" i="172"/>
  <c r="C13" i="172"/>
  <c r="D13" i="172" s="1"/>
  <c r="R16" i="172"/>
  <c r="K18" i="172"/>
  <c r="K17" i="172"/>
  <c r="K16" i="172"/>
  <c r="K15" i="172"/>
  <c r="K14" i="172"/>
  <c r="B14" i="172"/>
  <c r="B15" i="172" s="1"/>
  <c r="B16" i="172" s="1"/>
  <c r="B17" i="172" s="1"/>
  <c r="B18" i="172" s="1"/>
  <c r="U6" i="172"/>
  <c r="T3" i="172"/>
  <c r="G185" i="174"/>
  <c r="G185" i="175" s="1"/>
  <c r="G173" i="174"/>
  <c r="G173" i="175" s="1"/>
  <c r="G149" i="174"/>
  <c r="G149" i="175" s="1"/>
  <c r="G107" i="174"/>
  <c r="G107" i="175" s="1"/>
  <c r="G95" i="174"/>
  <c r="G95" i="175" s="1"/>
  <c r="G83" i="174"/>
  <c r="G83" i="175" s="1"/>
  <c r="G77" i="174"/>
  <c r="G77" i="175" s="1"/>
  <c r="G53" i="174"/>
  <c r="G53" i="175" s="1"/>
  <c r="G35" i="174"/>
  <c r="G35" i="175" s="1"/>
  <c r="C14" i="172" l="1"/>
  <c r="C15" i="172" s="1"/>
  <c r="C16" i="172" s="1"/>
  <c r="G131" i="174"/>
  <c r="G131" i="175" s="1"/>
  <c r="G167" i="174"/>
  <c r="G167" i="175" s="1"/>
  <c r="G65" i="174"/>
  <c r="G65" i="175" s="1"/>
  <c r="G89" i="174"/>
  <c r="G89" i="175" s="1"/>
  <c r="N15" i="172"/>
  <c r="M15" i="172" s="1"/>
  <c r="N13" i="172"/>
  <c r="D14" i="172"/>
  <c r="D15" i="172"/>
  <c r="N17" i="172"/>
  <c r="G179" i="174"/>
  <c r="G179" i="175" s="1"/>
  <c r="G161" i="174"/>
  <c r="G161" i="175" s="1"/>
  <c r="G155" i="174"/>
  <c r="G155" i="175" s="1"/>
  <c r="G113" i="174"/>
  <c r="G113" i="175" s="1"/>
  <c r="G71" i="174"/>
  <c r="G71" i="175" s="1"/>
  <c r="G59" i="174"/>
  <c r="G59" i="175" s="1"/>
  <c r="BA41" i="152"/>
  <c r="O40" i="152"/>
  <c r="O38" i="152"/>
  <c r="AT26" i="152"/>
  <c r="AU27" i="152" s="1"/>
  <c r="O24" i="152"/>
  <c r="O25" i="152" s="1"/>
  <c r="O27" i="152" s="1"/>
  <c r="O29" i="152" s="1"/>
  <c r="AR23" i="152"/>
  <c r="AS24" i="152" s="1"/>
  <c r="G41" i="174" l="1"/>
  <c r="G41" i="175" s="1"/>
  <c r="F107" i="174"/>
  <c r="F89" i="174"/>
  <c r="G119" i="174"/>
  <c r="G119" i="175" s="1"/>
  <c r="F167" i="174"/>
  <c r="F77" i="174"/>
  <c r="G125" i="174"/>
  <c r="G125" i="175" s="1"/>
  <c r="R15" i="172"/>
  <c r="M17" i="172"/>
  <c r="F179" i="174"/>
  <c r="F35" i="174"/>
  <c r="F155" i="174"/>
  <c r="F59" i="174"/>
  <c r="F173" i="174"/>
  <c r="F131" i="174"/>
  <c r="F83" i="174"/>
  <c r="G137" i="174"/>
  <c r="G137" i="175" s="1"/>
  <c r="F185" i="174"/>
  <c r="G143" i="174"/>
  <c r="G143" i="175" s="1"/>
  <c r="G191" i="174"/>
  <c r="G191" i="175" s="1"/>
  <c r="G47" i="174"/>
  <c r="G47" i="175" s="1"/>
  <c r="F95" i="174"/>
  <c r="G101" i="174"/>
  <c r="G101" i="175" s="1"/>
  <c r="F149" i="174"/>
  <c r="F53" i="174"/>
  <c r="R14" i="172"/>
  <c r="M13" i="172"/>
  <c r="C17" i="172"/>
  <c r="D16" i="172"/>
  <c r="O41" i="152"/>
  <c r="AW29" i="152"/>
  <c r="AX30" i="152" s="1"/>
  <c r="F53" i="175" l="1"/>
  <c r="H53" i="174"/>
  <c r="H53" i="175" s="1"/>
  <c r="F59" i="175"/>
  <c r="H59" i="174"/>
  <c r="H59" i="175" s="1"/>
  <c r="F77" i="175"/>
  <c r="H77" i="174"/>
  <c r="H77" i="175" s="1"/>
  <c r="F71" i="174"/>
  <c r="F65" i="174"/>
  <c r="F143" i="174"/>
  <c r="F161" i="174"/>
  <c r="F149" i="175"/>
  <c r="H149" i="174"/>
  <c r="H149" i="175" s="1"/>
  <c r="H185" i="174"/>
  <c r="H185" i="175" s="1"/>
  <c r="F185" i="175"/>
  <c r="F155" i="175"/>
  <c r="H155" i="174"/>
  <c r="H155" i="175" s="1"/>
  <c r="F167" i="175"/>
  <c r="H167" i="174"/>
  <c r="H167" i="175" s="1"/>
  <c r="F35" i="175"/>
  <c r="H35" i="174"/>
  <c r="H35" i="175" s="1"/>
  <c r="F101" i="174"/>
  <c r="F137" i="174"/>
  <c r="F119" i="174"/>
  <c r="F95" i="175"/>
  <c r="H95" i="174"/>
  <c r="H95" i="175" s="1"/>
  <c r="F83" i="175"/>
  <c r="H83" i="174"/>
  <c r="H83" i="175" s="1"/>
  <c r="F179" i="175"/>
  <c r="H179" i="174"/>
  <c r="H179" i="175" s="1"/>
  <c r="F89" i="175"/>
  <c r="H89" i="174"/>
  <c r="H89" i="175" s="1"/>
  <c r="O30" i="152"/>
  <c r="G29" i="174"/>
  <c r="G29" i="175" s="1"/>
  <c r="F131" i="175"/>
  <c r="H131" i="174"/>
  <c r="H131" i="175" s="1"/>
  <c r="F107" i="175"/>
  <c r="H107" i="174"/>
  <c r="H107" i="175" s="1"/>
  <c r="F113" i="174"/>
  <c r="F47" i="174"/>
  <c r="F173" i="175"/>
  <c r="H173" i="174"/>
  <c r="H173" i="175" s="1"/>
  <c r="F191" i="174"/>
  <c r="F125" i="174"/>
  <c r="F41" i="174"/>
  <c r="C18" i="172"/>
  <c r="D17" i="172"/>
  <c r="F65" i="175" l="1"/>
  <c r="H65" i="174"/>
  <c r="H65" i="175" s="1"/>
  <c r="F191" i="175"/>
  <c r="H191" i="174"/>
  <c r="H191" i="175" s="1"/>
  <c r="F143" i="175"/>
  <c r="H143" i="174"/>
  <c r="H143" i="175" s="1"/>
  <c r="F113" i="175"/>
  <c r="H113" i="174"/>
  <c r="H113" i="175" s="1"/>
  <c r="F71" i="175"/>
  <c r="H71" i="174"/>
  <c r="H71" i="175" s="1"/>
  <c r="F47" i="175"/>
  <c r="H47" i="174"/>
  <c r="H47" i="175" s="1"/>
  <c r="F119" i="175"/>
  <c r="H119" i="174"/>
  <c r="H119" i="175" s="1"/>
  <c r="O31" i="152"/>
  <c r="F29" i="174"/>
  <c r="F41" i="175"/>
  <c r="H41" i="174"/>
  <c r="H41" i="175" s="1"/>
  <c r="F125" i="175"/>
  <c r="H125" i="174"/>
  <c r="H125" i="175" s="1"/>
  <c r="H137" i="174"/>
  <c r="H137" i="175" s="1"/>
  <c r="F137" i="175"/>
  <c r="F101" i="175"/>
  <c r="H101" i="174"/>
  <c r="H101" i="175" s="1"/>
  <c r="F161" i="175"/>
  <c r="H161" i="174"/>
  <c r="H161" i="175" s="1"/>
  <c r="D18" i="172"/>
  <c r="F29" i="175" l="1"/>
  <c r="H29" i="174"/>
  <c r="O28" i="174" l="1"/>
  <c r="H29" i="175"/>
  <c r="J78" i="175" s="1"/>
</calcChain>
</file>

<file path=xl/sharedStrings.xml><?xml version="1.0" encoding="utf-8"?>
<sst xmlns="http://schemas.openxmlformats.org/spreadsheetml/2006/main" count="127" uniqueCount="97">
  <si>
    <t>LABORATORIO DE SUELOS Y MATERIALES "UNIVO"</t>
  </si>
  <si>
    <t>DETERMINACIÓN DE LA DENSIDAD DEL SUELO EN EL SITIO POR EL MÉTODO DEL CONO DE ARENA ASTM D- 1556  AASHTO T-191</t>
  </si>
  <si>
    <t>Proyecto:</t>
  </si>
  <si>
    <t>Solicitante:</t>
  </si>
  <si>
    <t xml:space="preserve">Procedencia del Material:  </t>
  </si>
  <si>
    <t xml:space="preserve">relleno compactado para restitución </t>
  </si>
  <si>
    <t>Fecha de Ensayo:</t>
  </si>
  <si>
    <t xml:space="preserve">Laboratorista:       </t>
  </si>
  <si>
    <t>Revisó:</t>
  </si>
  <si>
    <t>ENSAYO No.</t>
  </si>
  <si>
    <t>EJE</t>
  </si>
  <si>
    <t>mt.</t>
  </si>
  <si>
    <t>-</t>
  </si>
  <si>
    <t xml:space="preserve">    </t>
  </si>
  <si>
    <t>ESTACIÓN</t>
  </si>
  <si>
    <t>NORMAL</t>
  </si>
  <si>
    <t xml:space="preserve">      </t>
  </si>
  <si>
    <t>ELEVACIÓN SUPERFICIE</t>
  </si>
  <si>
    <t>CLASIFICACIÓN VISUAL</t>
  </si>
  <si>
    <t>PESO ARENA + APARATO (inicial)</t>
  </si>
  <si>
    <t>gr.</t>
  </si>
  <si>
    <t>PESO ARENA + APARATO (final)</t>
  </si>
  <si>
    <t>PESO DE ARENA</t>
  </si>
  <si>
    <t>VOL. ARENA</t>
  </si>
  <si>
    <t>VOLUMEN DE LA ARENA</t>
  </si>
  <si>
    <r>
      <t>cm</t>
    </r>
    <r>
      <rPr>
        <vertAlign val="superscript"/>
        <sz val="9"/>
        <rFont val="Book Antiqua"/>
        <family val="1"/>
      </rPr>
      <t>3</t>
    </r>
  </si>
  <si>
    <t>VOLUMEN DEL CONO Y PLATO</t>
  </si>
  <si>
    <t>VOLUMEN DEL AGUJERO</t>
  </si>
  <si>
    <t>PESO DE SUELO HÚMEDO</t>
  </si>
  <si>
    <t>PESO UNITARIO HÚMEDO</t>
  </si>
  <si>
    <t>PESO UNITARIO SECO</t>
  </si>
  <si>
    <t>% COMPACTACIÓN</t>
  </si>
  <si>
    <t>DETERMINACIÓN DEL CONTENIDO DE HUMEDAD.</t>
  </si>
  <si>
    <t>RECIPIENTE No.</t>
  </si>
  <si>
    <t>PESO SUELO HÚMEDO + TARA</t>
  </si>
  <si>
    <t>PESO SUELO SECO + TARA</t>
  </si>
  <si>
    <t>PESO DE AGUA</t>
  </si>
  <si>
    <t>TARA</t>
  </si>
  <si>
    <t>PESO DE SUELO SECO</t>
  </si>
  <si>
    <t>CONTENIDO DE HUMEDAD %</t>
  </si>
  <si>
    <t>PESO VOLUMÉTRICO ARENA =</t>
  </si>
  <si>
    <r>
      <t>Kg/m</t>
    </r>
    <r>
      <rPr>
        <vertAlign val="superscript"/>
        <sz val="9"/>
        <rFont val="Book Antiqua"/>
        <family val="1"/>
      </rPr>
      <t>3</t>
    </r>
  </si>
  <si>
    <t>PESO VOLUMÉTRICO SECO MAX. DE COMPARACIÓN =</t>
  </si>
  <si>
    <t>% W OPTIMA:</t>
  </si>
  <si>
    <t xml:space="preserve">Observaciones: </t>
  </si>
  <si>
    <t>Ing. Francisco Granados</t>
  </si>
  <si>
    <t>Jefe Técnico de Laboratorio de Suelos y Materiales</t>
  </si>
  <si>
    <t>LABORATORIO DE SUELOS Y MATERIALES UNIVO</t>
  </si>
  <si>
    <t>KN</t>
  </si>
  <si>
    <t>Kg</t>
  </si>
  <si>
    <t>C O N T R O L, M U E S T R E O  Y RESISTENCIA DE  B R I Q U E T A S  DE SUELO CEMENTO    [ASTM-D1632 / ASTM-D1633]</t>
  </si>
  <si>
    <t>INVERSIONES Y COSTRUCCION MIGUELEÑA S.A. DE C.V.</t>
  </si>
  <si>
    <t>BRIQUETA  N°</t>
  </si>
  <si>
    <t>FECHA</t>
  </si>
  <si>
    <r>
      <t xml:space="preserve">Edad </t>
    </r>
    <r>
      <rPr>
        <b/>
        <sz val="10"/>
        <rFont val="Calibri"/>
        <family val="2"/>
      </rPr>
      <t>[Días]</t>
    </r>
  </si>
  <si>
    <r>
      <t>Diá metro</t>
    </r>
    <r>
      <rPr>
        <b/>
        <sz val="10"/>
        <rFont val="Calibri"/>
        <family val="2"/>
      </rPr>
      <t xml:space="preserve"> [Mm]</t>
    </r>
  </si>
  <si>
    <r>
      <t>Altura</t>
    </r>
    <r>
      <rPr>
        <b/>
        <sz val="10"/>
        <rFont val="Calibri"/>
        <family val="2"/>
      </rPr>
      <t xml:space="preserve"> [Mm]</t>
    </r>
  </si>
  <si>
    <r>
      <t>Área [cm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</si>
  <si>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r>
      <t xml:space="preserve">Carga  </t>
    </r>
    <r>
      <rPr>
        <b/>
        <sz val="10"/>
        <rFont val="Calibri"/>
        <family val="2"/>
      </rPr>
      <t>[Kg]</t>
    </r>
  </si>
  <si>
    <r>
      <t xml:space="preserve">Resistencia  </t>
    </r>
    <r>
      <rPr>
        <b/>
        <sz val="9"/>
        <rFont val="Calibri"/>
        <family val="2"/>
      </rPr>
      <t>[kg/cm²]</t>
    </r>
  </si>
  <si>
    <r>
      <t xml:space="preserve">Resistencia de diseño  </t>
    </r>
    <r>
      <rPr>
        <b/>
        <sz val="9"/>
        <rFont val="Calibri"/>
        <family val="2"/>
      </rPr>
      <t>[kg/cm²]</t>
    </r>
  </si>
  <si>
    <t>% De Ganancia Resisitencia</t>
  </si>
  <si>
    <r>
      <t>Resist Prom</t>
    </r>
    <r>
      <rPr>
        <b/>
        <sz val="10"/>
        <rFont val="Calibri"/>
        <family val="2"/>
      </rPr>
      <t xml:space="preserve"> [kg/cm²]</t>
    </r>
  </si>
  <si>
    <t>Observaciones</t>
  </si>
  <si>
    <t>Elaborac</t>
  </si>
  <si>
    <t>Prueba</t>
  </si>
  <si>
    <t>y</t>
  </si>
  <si>
    <t>x</t>
  </si>
  <si>
    <t>PROPORCIONAMIENTO DE MEZCLA DE SUELO CEMENTO EN VOLUMEN</t>
  </si>
  <si>
    <t>Resumen de Resultados Obtenidos del Material Analizado.</t>
  </si>
  <si>
    <t xml:space="preserve"> MUESTRA DE MATERIAL DE BANCO DIPROVE </t>
  </si>
  <si>
    <t>% DE CEMENTO APLICADO</t>
  </si>
  <si>
    <t>CLASIFICACION</t>
  </si>
  <si>
    <t>LIMITES DE ATEMBERTH</t>
  </si>
  <si>
    <t xml:space="preserve">PROCTOR </t>
  </si>
  <si>
    <t>HUMEDAD OPTIMA</t>
  </si>
  <si>
    <t xml:space="preserve">PESO ESPECIFICO </t>
  </si>
  <si>
    <t>ABSORCION</t>
  </si>
  <si>
    <t>PROFUNDIDAD DEL SONDEO (Mts)</t>
  </si>
  <si>
    <t>AASTHO</t>
  </si>
  <si>
    <t>SUCS</t>
  </si>
  <si>
    <t>LIMITE LIQUIDO</t>
  </si>
  <si>
    <t>LIMITE PLASTICO</t>
  </si>
  <si>
    <t>INDICE DE PLASTICIDAD</t>
  </si>
  <si>
    <t>NO APLICA</t>
  </si>
  <si>
    <t xml:space="preserve"> Resultados de Densidades de Campo Tomadas en SITU.</t>
  </si>
  <si>
    <t>HUMEDAD OPTIMA (%)</t>
  </si>
  <si>
    <t>PESO VOLUMETRICO SECO</t>
  </si>
  <si>
    <t xml:space="preserve">% DE HUMEDAD </t>
  </si>
  <si>
    <t>% DE COMPACTACION</t>
  </si>
  <si>
    <t>OBSERVACIONES</t>
  </si>
  <si>
    <t>ESTACIONAMIENTO</t>
  </si>
  <si>
    <t>MAYOR AL 95%</t>
  </si>
  <si>
    <t>ACTIVIDAD</t>
  </si>
  <si>
    <r>
      <t xml:space="preserve">Peso </t>
    </r>
    <r>
      <rPr>
        <b/>
        <sz val="10"/>
        <rFont val="Calibri"/>
        <family val="2"/>
      </rPr>
      <t>[g]</t>
    </r>
  </si>
  <si>
    <t>Ing Michelle Zelaya</t>
  </si>
  <si>
    <t>Técnico de Laboratorio de Suelos y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</si>
</sst>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* #,##0.00_-;\-&quot;$&quot;* #,##0.00_-;_-&quot;$&quot;* &quot;-&quot;??_-;_-@_-"/>
    <numFmt numFmtId="164" formatCode="0.0%"/>
    <numFmt numFmtId="165" formatCode="#,##0.0"/>
    <numFmt numFmtId="166" formatCode="d\ &quot;de&quot;\ mmmm\ &quot;de&quot;\ yyyy"/>
    <numFmt numFmtId="167" formatCode="0.0"/>
    <numFmt numFmtId="168" formatCode="0.0\ &quot;L/C&quot;"/>
    <numFmt numFmtId="169" formatCode="0.000;[Red]0.000"/>
    <numFmt numFmtId="170" formatCode="0;[Red]0"/>
    <numFmt numFmtId="171" formatCode="0.0;[Red]0.0"/>
    <numFmt numFmtId="172" formatCode="_(* #,##0.00_);_(* \(#,##0.00\);_(* &quot;-&quot;??_);_(@_)"/>
    <numFmt numFmtId="173" formatCode="mmmm\ d\,\ yyyy"/>
    <numFmt numFmtId="174" formatCode="&quot;DL-&quot;000"/>
    <numFmt numFmtId="175" formatCode="0.00_)"/>
    <numFmt numFmtId="176" formatCode="&quot;SC-&quot;000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b/>
      <sz val="9"/>
      <name val="Book Antiqua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Book Antiqua"/>
      <family val="1"/>
    </font>
    <font>
      <b/>
      <sz val="8"/>
      <color indexed="10"/>
      <name val="Book Antiqua"/>
      <family val="1"/>
    </font>
    <font>
      <sz val="6"/>
      <name val="Book Antiqua"/>
      <family val="1"/>
    </font>
    <font>
      <b/>
      <sz val="6"/>
      <color indexed="10"/>
      <name val="Book Antiqua"/>
      <family val="1"/>
    </font>
    <font>
      <b/>
      <sz val="10"/>
      <color theme="1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sz val="9"/>
      <color indexed="10"/>
      <name val="Book Antiqua"/>
      <family val="1"/>
    </font>
    <font>
      <sz val="9"/>
      <color indexed="12"/>
      <name val="Book Antiqua"/>
      <family val="1"/>
    </font>
    <font>
      <sz val="9"/>
      <name val="Book Antiqua"/>
      <family val="1"/>
    </font>
    <font>
      <b/>
      <sz val="10"/>
      <name val="Book Antiqua"/>
      <family val="1"/>
    </font>
    <font>
      <sz val="12"/>
      <name val="Calibri"/>
      <family val="2"/>
    </font>
    <font>
      <sz val="7"/>
      <color indexed="12"/>
      <name val="Book Antiqua"/>
      <family val="1"/>
    </font>
    <font>
      <sz val="9"/>
      <color rgb="FFFF0000"/>
      <name val="Book Antiqua"/>
      <family val="1"/>
    </font>
    <font>
      <vertAlign val="superscript"/>
      <sz val="9"/>
      <name val="Book Antiqua"/>
      <family val="1"/>
    </font>
    <font>
      <b/>
      <sz val="14"/>
      <name val="Arial"/>
      <family val="2"/>
    </font>
    <font>
      <sz val="9"/>
      <name val="Arial"/>
      <family val="2"/>
    </font>
    <font>
      <b/>
      <sz val="8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</font>
    <font>
      <b/>
      <i/>
      <sz val="11"/>
      <name val="Calibri"/>
      <family val="2"/>
    </font>
    <font>
      <sz val="11"/>
      <name val="Tahoma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</font>
    <font>
      <b/>
      <sz val="11"/>
      <name val="Calibri"/>
      <family val="2"/>
    </font>
    <font>
      <i/>
      <sz val="11"/>
      <color rgb="FF0070C0"/>
      <name val="Calibri"/>
      <family val="2"/>
    </font>
    <font>
      <sz val="10"/>
      <name val="Tms Rmn"/>
    </font>
    <font>
      <b/>
      <vertAlign val="superscript"/>
      <sz val="10"/>
      <name val="Calibri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2808"/>
        <bgColor indexed="64"/>
      </patternFill>
    </fill>
    <fill>
      <patternFill patternType="solid">
        <fgColor rgb="FFFF0000"/>
        <bgColor indexed="64"/>
      </patternFill>
    </fill>
  </fills>
  <borders count="1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1" tint="0.499984740745262"/>
      </right>
      <top/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thin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 style="hair">
        <color indexed="64"/>
      </top>
      <bottom style="medium">
        <color theme="1" tint="0.49998474074526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23"/>
      </right>
      <top style="medium">
        <color indexed="64"/>
      </top>
      <bottom/>
      <diagonal/>
    </border>
    <border>
      <left style="medium">
        <color indexed="23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 style="medium">
        <color indexed="23"/>
      </bottom>
      <diagonal/>
    </border>
    <border>
      <left/>
      <right style="medium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indexed="64"/>
      </top>
      <bottom style="medium">
        <color theme="1" tint="0.499984740745262"/>
      </bottom>
      <diagonal/>
    </border>
    <border>
      <left style="medium">
        <color indexed="64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23"/>
      </right>
      <top style="medium">
        <color theme="1" tint="0.499984740745262"/>
      </top>
      <bottom/>
      <diagonal/>
    </border>
    <border>
      <left style="thin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 style="thin">
        <color indexed="23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thin">
        <color auto="1"/>
      </right>
      <top style="thin">
        <color auto="1"/>
      </top>
      <bottom style="medium">
        <color theme="1" tint="0.499984740745262"/>
      </bottom>
      <diagonal/>
    </border>
    <border>
      <left style="thin">
        <color auto="1"/>
      </left>
      <right style="medium">
        <color theme="1" tint="0.499984740745262"/>
      </right>
      <top style="thin">
        <color auto="1"/>
      </top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23"/>
      </bottom>
      <diagonal/>
    </border>
    <border>
      <left style="hair">
        <color theme="1" tint="0.499984740745262"/>
      </left>
      <right/>
      <top style="medium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theme="1" tint="0.499984740745262"/>
      </top>
      <bottom style="thin">
        <color indexed="23"/>
      </bottom>
      <diagonal/>
    </border>
    <border>
      <left/>
      <right style="thin">
        <color indexed="23"/>
      </right>
      <top style="medium">
        <color theme="1" tint="0.499984740745262"/>
      </top>
      <bottom style="thin">
        <color indexed="23"/>
      </bottom>
      <diagonal/>
    </border>
    <border>
      <left style="medium">
        <color theme="1" tint="0.499984740745262"/>
      </left>
      <right style="thin">
        <color auto="1"/>
      </right>
      <top style="medium">
        <color theme="1" tint="0.499984740745262"/>
      </top>
      <bottom style="thin">
        <color auto="1"/>
      </bottom>
      <diagonal/>
    </border>
    <border>
      <left style="thin">
        <color auto="1"/>
      </left>
      <right style="medium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4" fillId="0" borderId="0"/>
    <xf numFmtId="0" fontId="42" fillId="0" borderId="0"/>
    <xf numFmtId="0" fontId="25" fillId="0" borderId="0"/>
    <xf numFmtId="0" fontId="23" fillId="0" borderId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25" fillId="0" borderId="0"/>
    <xf numFmtId="0" fontId="22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172" fontId="25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5" fillId="0" borderId="0"/>
    <xf numFmtId="175" fontId="69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172" fontId="25" fillId="0" borderId="0" applyFont="0" applyFill="0" applyBorder="0" applyAlignment="0" applyProtection="0"/>
    <xf numFmtId="0" fontId="1" fillId="0" borderId="0"/>
    <xf numFmtId="0" fontId="1" fillId="0" borderId="0"/>
  </cellStyleXfs>
  <cellXfs count="536">
    <xf numFmtId="0" fontId="0" fillId="0" borderId="0" xfId="0"/>
    <xf numFmtId="0" fontId="29" fillId="0" borderId="0" xfId="0" applyFont="1" applyAlignment="1">
      <alignment vertical="center" wrapText="1"/>
    </xf>
    <xf numFmtId="0" fontId="25" fillId="0" borderId="0" xfId="0" applyFont="1"/>
    <xf numFmtId="0" fontId="50" fillId="0" borderId="0" xfId="0" applyFont="1" applyAlignment="1">
      <alignment horizontal="center"/>
    </xf>
    <xf numFmtId="0" fontId="48" fillId="0" borderId="0" xfId="0" applyFont="1" applyAlignment="1">
      <alignment vertical="center" wrapText="1"/>
    </xf>
    <xf numFmtId="0" fontId="41" fillId="0" borderId="13" xfId="0" applyFont="1" applyBorder="1" applyAlignment="1">
      <alignment vertical="center" wrapText="1"/>
    </xf>
    <xf numFmtId="0" fontId="34" fillId="2" borderId="0" xfId="0" applyFont="1" applyFill="1" applyAlignment="1">
      <alignment vertical="center" wrapText="1"/>
    </xf>
    <xf numFmtId="0" fontId="49" fillId="0" borderId="0" xfId="0" applyFont="1" applyAlignment="1">
      <alignment vertical="center"/>
    </xf>
    <xf numFmtId="164" fontId="0" fillId="0" borderId="0" xfId="0" applyNumberFormat="1"/>
    <xf numFmtId="0" fontId="31" fillId="0" borderId="0" xfId="0" applyFont="1"/>
    <xf numFmtId="167" fontId="0" fillId="0" borderId="0" xfId="0" applyNumberFormat="1"/>
    <xf numFmtId="2" fontId="0" fillId="0" borderId="0" xfId="0" applyNumberFormat="1"/>
    <xf numFmtId="0" fontId="48" fillId="0" borderId="55" xfId="0" applyFont="1" applyBorder="1"/>
    <xf numFmtId="0" fontId="36" fillId="0" borderId="45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46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46" xfId="0" applyFont="1" applyBorder="1" applyAlignment="1">
      <alignment vertical="center"/>
    </xf>
    <xf numFmtId="0" fontId="36" fillId="0" borderId="53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166" fontId="37" fillId="0" borderId="54" xfId="0" applyNumberFormat="1" applyFont="1" applyBorder="1" applyAlignment="1">
      <alignment vertical="center"/>
    </xf>
    <xf numFmtId="166" fontId="36" fillId="0" borderId="54" xfId="0" applyNumberFormat="1" applyFont="1" applyBorder="1"/>
    <xf numFmtId="166" fontId="35" fillId="0" borderId="54" xfId="0" applyNumberFormat="1" applyFont="1" applyBorder="1" applyAlignment="1">
      <alignment vertical="center"/>
    </xf>
    <xf numFmtId="166" fontId="26" fillId="0" borderId="54" xfId="0" applyNumberFormat="1" applyFont="1" applyBorder="1"/>
    <xf numFmtId="166" fontId="26" fillId="0" borderId="55" xfId="0" applyNumberFormat="1" applyFont="1" applyBorder="1"/>
    <xf numFmtId="0" fontId="25" fillId="0" borderId="0" xfId="5"/>
    <xf numFmtId="0" fontId="25" fillId="0" borderId="0" xfId="5" applyAlignment="1">
      <alignment horizontal="center" vertical="center" wrapText="1"/>
    </xf>
    <xf numFmtId="0" fontId="31" fillId="4" borderId="56" xfId="5" applyFont="1" applyFill="1" applyBorder="1" applyAlignment="1">
      <alignment horizontal="center" vertical="center" wrapText="1"/>
    </xf>
    <xf numFmtId="0" fontId="49" fillId="0" borderId="30" xfId="0" applyFont="1" applyBorder="1" applyAlignment="1">
      <alignment vertical="center"/>
    </xf>
    <xf numFmtId="0" fontId="49" fillId="0" borderId="31" xfId="0" applyFont="1" applyBorder="1" applyAlignment="1">
      <alignment vertical="center"/>
    </xf>
    <xf numFmtId="0" fontId="54" fillId="2" borderId="0" xfId="5" applyFont="1" applyFill="1" applyAlignment="1">
      <alignment vertical="center"/>
    </xf>
    <xf numFmtId="0" fontId="49" fillId="0" borderId="27" xfId="0" applyFont="1" applyBorder="1" applyAlignment="1">
      <alignment vertical="center" wrapText="1"/>
    </xf>
    <xf numFmtId="0" fontId="49" fillId="0" borderId="28" xfId="0" applyFont="1" applyBorder="1" applyAlignment="1">
      <alignment vertical="center" wrapText="1"/>
    </xf>
    <xf numFmtId="0" fontId="49" fillId="0" borderId="30" xfId="0" applyFont="1" applyBorder="1" applyAlignment="1">
      <alignment vertical="center" wrapText="1"/>
    </xf>
    <xf numFmtId="0" fontId="49" fillId="0" borderId="31" xfId="0" applyFont="1" applyBorder="1" applyAlignment="1">
      <alignment vertical="center" wrapText="1"/>
    </xf>
    <xf numFmtId="0" fontId="31" fillId="4" borderId="8" xfId="5" applyFont="1" applyFill="1" applyBorder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25" fillId="0" borderId="6" xfId="5" applyBorder="1"/>
    <xf numFmtId="0" fontId="49" fillId="0" borderId="66" xfId="0" applyFont="1" applyBorder="1" applyAlignment="1">
      <alignment vertical="center"/>
    </xf>
    <xf numFmtId="0" fontId="49" fillId="0" borderId="67" xfId="0" applyFont="1" applyBorder="1" applyAlignment="1">
      <alignment vertical="center"/>
    </xf>
    <xf numFmtId="0" fontId="49" fillId="0" borderId="68" xfId="0" applyFont="1" applyBorder="1" applyAlignment="1">
      <alignment vertical="center"/>
    </xf>
    <xf numFmtId="0" fontId="49" fillId="0" borderId="69" xfId="0" applyFont="1" applyBorder="1" applyAlignment="1">
      <alignment vertical="center"/>
    </xf>
    <xf numFmtId="0" fontId="49" fillId="0" borderId="70" xfId="0" applyFont="1" applyBorder="1" applyAlignment="1">
      <alignment vertical="center"/>
    </xf>
    <xf numFmtId="0" fontId="49" fillId="0" borderId="71" xfId="0" applyFont="1" applyBorder="1" applyAlignment="1">
      <alignment vertical="center"/>
    </xf>
    <xf numFmtId="0" fontId="49" fillId="0" borderId="84" xfId="0" applyFont="1" applyBorder="1" applyAlignment="1">
      <alignment vertical="center" wrapText="1"/>
    </xf>
    <xf numFmtId="0" fontId="49" fillId="0" borderId="34" xfId="0" applyFont="1" applyBorder="1" applyAlignment="1">
      <alignment vertical="center" wrapText="1"/>
    </xf>
    <xf numFmtId="0" fontId="31" fillId="4" borderId="85" xfId="5" applyFont="1" applyFill="1" applyBorder="1" applyAlignment="1">
      <alignment horizontal="center" vertical="center" wrapText="1"/>
    </xf>
    <xf numFmtId="0" fontId="31" fillId="4" borderId="86" xfId="5" applyFont="1" applyFill="1" applyBorder="1" applyAlignment="1">
      <alignment horizontal="center" vertical="center" wrapText="1"/>
    </xf>
    <xf numFmtId="0" fontId="31" fillId="4" borderId="87" xfId="5" applyFont="1" applyFill="1" applyBorder="1" applyAlignment="1">
      <alignment horizontal="center" vertical="center" wrapText="1"/>
    </xf>
    <xf numFmtId="0" fontId="31" fillId="4" borderId="16" xfId="5" applyFont="1" applyFill="1" applyBorder="1" applyAlignment="1">
      <alignment horizontal="center" vertical="center" wrapText="1"/>
    </xf>
    <xf numFmtId="0" fontId="0" fillId="0" borderId="45" xfId="0" applyBorder="1"/>
    <xf numFmtId="0" fontId="38" fillId="0" borderId="6" xfId="35" applyFont="1" applyBorder="1" applyAlignment="1">
      <alignment vertical="center" wrapText="1"/>
    </xf>
    <xf numFmtId="0" fontId="38" fillId="0" borderId="14" xfId="35" applyFont="1" applyBorder="1" applyAlignment="1">
      <alignment vertical="center" wrapText="1"/>
    </xf>
    <xf numFmtId="0" fontId="54" fillId="4" borderId="62" xfId="5" applyFont="1" applyFill="1" applyBorder="1" applyAlignment="1">
      <alignment vertical="center"/>
    </xf>
    <xf numFmtId="0" fontId="54" fillId="4" borderId="63" xfId="5" applyFont="1" applyFill="1" applyBorder="1" applyAlignment="1">
      <alignment vertical="center"/>
    </xf>
    <xf numFmtId="0" fontId="54" fillId="4" borderId="0" xfId="5" applyFont="1" applyFill="1" applyAlignment="1">
      <alignment vertical="center"/>
    </xf>
    <xf numFmtId="0" fontId="54" fillId="4" borderId="81" xfId="5" applyFont="1" applyFill="1" applyBorder="1" applyAlignment="1">
      <alignment vertical="center"/>
    </xf>
    <xf numFmtId="0" fontId="54" fillId="4" borderId="23" xfId="5" applyFont="1" applyFill="1" applyBorder="1" applyAlignment="1">
      <alignment vertical="center"/>
    </xf>
    <xf numFmtId="0" fontId="54" fillId="4" borderId="65" xfId="5" applyFont="1" applyFill="1" applyBorder="1" applyAlignment="1">
      <alignment vertical="center"/>
    </xf>
    <xf numFmtId="0" fontId="48" fillId="0" borderId="54" xfId="0" applyFont="1" applyBorder="1" applyAlignment="1">
      <alignment vertical="center"/>
    </xf>
    <xf numFmtId="0" fontId="48" fillId="0" borderId="53" xfId="0" applyFont="1" applyBorder="1" applyAlignment="1">
      <alignment vertical="center"/>
    </xf>
    <xf numFmtId="0" fontId="48" fillId="0" borderId="55" xfId="0" applyFont="1" applyBorder="1" applyAlignment="1">
      <alignment vertical="center"/>
    </xf>
    <xf numFmtId="0" fontId="61" fillId="0" borderId="0" xfId="41" applyFont="1"/>
    <xf numFmtId="0" fontId="62" fillId="0" borderId="33" xfId="5" applyFont="1" applyBorder="1" applyAlignment="1">
      <alignment vertical="center" wrapText="1"/>
    </xf>
    <xf numFmtId="0" fontId="49" fillId="0" borderId="27" xfId="5" applyFont="1" applyBorder="1" applyAlignment="1">
      <alignment vertical="center" wrapText="1"/>
    </xf>
    <xf numFmtId="0" fontId="49" fillId="0" borderId="28" xfId="5" applyFont="1" applyBorder="1" applyAlignment="1">
      <alignment vertical="center" wrapText="1"/>
    </xf>
    <xf numFmtId="0" fontId="62" fillId="0" borderId="0" xfId="5" applyFont="1" applyAlignment="1">
      <alignment vertical="center" wrapText="1"/>
    </xf>
    <xf numFmtId="0" fontId="49" fillId="0" borderId="30" xfId="5" applyFont="1" applyBorder="1" applyAlignment="1">
      <alignment vertical="center" wrapText="1"/>
    </xf>
    <xf numFmtId="0" fontId="49" fillId="0" borderId="31" xfId="5" applyFont="1" applyBorder="1" applyAlignment="1">
      <alignment vertical="center" wrapText="1"/>
    </xf>
    <xf numFmtId="10" fontId="61" fillId="0" borderId="0" xfId="41" applyNumberFormat="1" applyFont="1"/>
    <xf numFmtId="167" fontId="61" fillId="0" borderId="0" xfId="41" applyNumberFormat="1" applyFont="1"/>
    <xf numFmtId="174" fontId="61" fillId="0" borderId="0" xfId="41" applyNumberFormat="1" applyFont="1" applyAlignment="1">
      <alignment horizontal="left"/>
    </xf>
    <xf numFmtId="0" fontId="31" fillId="4" borderId="115" xfId="5" applyFont="1" applyFill="1" applyBorder="1" applyAlignment="1">
      <alignment horizontal="center" vertical="center"/>
    </xf>
    <xf numFmtId="0" fontId="67" fillId="7" borderId="0" xfId="41" applyFont="1" applyFill="1" applyAlignment="1">
      <alignment horizontal="center"/>
    </xf>
    <xf numFmtId="0" fontId="67" fillId="7" borderId="0" xfId="41" applyFont="1" applyFill="1"/>
    <xf numFmtId="39" fontId="67" fillId="7" borderId="0" xfId="29" applyNumberFormat="1" applyFont="1" applyFill="1" applyAlignment="1">
      <alignment horizontal="center"/>
    </xf>
    <xf numFmtId="0" fontId="62" fillId="0" borderId="59" xfId="5" applyFont="1" applyBorder="1" applyAlignment="1">
      <alignment vertical="center" wrapText="1"/>
    </xf>
    <xf numFmtId="173" fontId="64" fillId="0" borderId="60" xfId="5" applyNumberFormat="1" applyFont="1" applyBorder="1" applyAlignment="1">
      <alignment horizontal="left"/>
    </xf>
    <xf numFmtId="0" fontId="38" fillId="0" borderId="6" xfId="52" applyFont="1" applyBorder="1" applyAlignment="1">
      <alignment vertical="center" wrapText="1"/>
    </xf>
    <xf numFmtId="0" fontId="38" fillId="0" borderId="14" xfId="52" applyFont="1" applyBorder="1" applyAlignment="1">
      <alignment vertical="center" wrapText="1"/>
    </xf>
    <xf numFmtId="173" fontId="64" fillId="0" borderId="134" xfId="5" applyNumberFormat="1" applyFont="1" applyBorder="1" applyAlignment="1">
      <alignment horizontal="left"/>
    </xf>
    <xf numFmtId="173" fontId="64" fillId="0" borderId="18" xfId="5" applyNumberFormat="1" applyFont="1" applyBorder="1" applyAlignment="1">
      <alignment horizontal="left"/>
    </xf>
    <xf numFmtId="0" fontId="38" fillId="0" borderId="11" xfId="52" applyFont="1" applyBorder="1" applyAlignment="1">
      <alignment vertical="center"/>
    </xf>
    <xf numFmtId="0" fontId="38" fillId="0" borderId="15" xfId="52" applyFont="1" applyBorder="1" applyAlignment="1">
      <alignment vertical="center"/>
    </xf>
    <xf numFmtId="0" fontId="62" fillId="0" borderId="107" xfId="5" applyFont="1" applyBorder="1" applyAlignment="1">
      <alignment vertical="center" wrapText="1"/>
    </xf>
    <xf numFmtId="173" fontId="64" fillId="0" borderId="138" xfId="5" applyNumberFormat="1" applyFont="1" applyBorder="1" applyAlignment="1">
      <alignment horizontal="left"/>
    </xf>
    <xf numFmtId="0" fontId="39" fillId="0" borderId="0" xfId="51" applyFont="1" applyAlignment="1">
      <alignment vertical="center" wrapText="1"/>
    </xf>
    <xf numFmtId="176" fontId="63" fillId="0" borderId="147" xfId="41" applyNumberFormat="1" applyFont="1" applyBorder="1" applyAlignment="1">
      <alignment horizontal="center" vertical="center" wrapText="1"/>
    </xf>
    <xf numFmtId="15" fontId="68" fillId="0" borderId="148" xfId="41" applyNumberFormat="1" applyFont="1" applyBorder="1" applyAlignment="1">
      <alignment horizontal="center"/>
    </xf>
    <xf numFmtId="15" fontId="63" fillId="0" borderId="148" xfId="41" applyNumberFormat="1" applyFont="1" applyBorder="1" applyAlignment="1">
      <alignment horizontal="center"/>
    </xf>
    <xf numFmtId="1" fontId="63" fillId="0" borderId="148" xfId="41" applyNumberFormat="1" applyFont="1" applyBorder="1" applyAlignment="1">
      <alignment horizontal="center"/>
    </xf>
    <xf numFmtId="167" fontId="68" fillId="0" borderId="148" xfId="41" applyNumberFormat="1" applyFont="1" applyBorder="1" applyAlignment="1">
      <alignment horizontal="center" vertical="center" wrapText="1"/>
    </xf>
    <xf numFmtId="1" fontId="63" fillId="0" borderId="148" xfId="41" applyNumberFormat="1" applyFont="1" applyBorder="1" applyAlignment="1">
      <alignment horizontal="center" vertical="center" wrapText="1"/>
    </xf>
    <xf numFmtId="0" fontId="68" fillId="0" borderId="148" xfId="41" applyFont="1" applyBorder="1" applyAlignment="1">
      <alignment horizontal="center" vertical="center" wrapText="1"/>
    </xf>
    <xf numFmtId="176" fontId="63" fillId="0" borderId="132" xfId="41" applyNumberFormat="1" applyFont="1" applyBorder="1" applyAlignment="1">
      <alignment horizontal="center" vertical="center" wrapText="1"/>
    </xf>
    <xf numFmtId="15" fontId="68" fillId="0" borderId="30" xfId="41" applyNumberFormat="1" applyFont="1" applyBorder="1" applyAlignment="1">
      <alignment horizontal="center"/>
    </xf>
    <xf numFmtId="15" fontId="63" fillId="0" borderId="30" xfId="41" applyNumberFormat="1" applyFont="1" applyBorder="1" applyAlignment="1">
      <alignment horizontal="center"/>
    </xf>
    <xf numFmtId="1" fontId="63" fillId="0" borderId="30" xfId="41" applyNumberFormat="1" applyFont="1" applyBorder="1" applyAlignment="1">
      <alignment horizontal="center"/>
    </xf>
    <xf numFmtId="167" fontId="68" fillId="0" borderId="30" xfId="41" applyNumberFormat="1" applyFont="1" applyBorder="1" applyAlignment="1">
      <alignment horizontal="center" vertical="center" wrapText="1"/>
    </xf>
    <xf numFmtId="1" fontId="63" fillId="0" borderId="30" xfId="41" applyNumberFormat="1" applyFont="1" applyBorder="1" applyAlignment="1">
      <alignment horizontal="center" vertical="center" wrapText="1"/>
    </xf>
    <xf numFmtId="0" fontId="68" fillId="0" borderId="30" xfId="41" applyFont="1" applyBorder="1" applyAlignment="1">
      <alignment horizontal="center" vertical="center" wrapText="1"/>
    </xf>
    <xf numFmtId="0" fontId="61" fillId="0" borderId="58" xfId="41" applyFont="1" applyBorder="1" applyAlignment="1">
      <alignment horizontal="center"/>
    </xf>
    <xf numFmtId="0" fontId="61" fillId="0" borderId="59" xfId="41" applyFont="1" applyBorder="1" applyAlignment="1">
      <alignment horizontal="center"/>
    </xf>
    <xf numFmtId="0" fontId="61" fillId="0" borderId="60" xfId="41" applyFont="1" applyBorder="1" applyAlignment="1">
      <alignment horizontal="center"/>
    </xf>
    <xf numFmtId="0" fontId="61" fillId="0" borderId="17" xfId="41" applyFont="1" applyBorder="1" applyAlignment="1">
      <alignment horizontal="center"/>
    </xf>
    <xf numFmtId="0" fontId="61" fillId="0" borderId="18" xfId="41" applyFont="1" applyBorder="1" applyAlignment="1">
      <alignment horizontal="center"/>
    </xf>
    <xf numFmtId="0" fontId="61" fillId="0" borderId="19" xfId="41" applyFont="1" applyBorder="1" applyAlignment="1">
      <alignment horizontal="center"/>
    </xf>
    <xf numFmtId="0" fontId="61" fillId="0" borderId="20" xfId="41" applyFont="1" applyBorder="1" applyAlignment="1">
      <alignment horizontal="center"/>
    </xf>
    <xf numFmtId="0" fontId="61" fillId="0" borderId="21" xfId="41" applyFont="1" applyBorder="1" applyAlignment="1">
      <alignment horizontal="center"/>
    </xf>
    <xf numFmtId="0" fontId="40" fillId="0" borderId="100" xfId="4" applyFont="1" applyBorder="1" applyAlignment="1">
      <alignment vertical="center"/>
    </xf>
    <xf numFmtId="0" fontId="40" fillId="0" borderId="101" xfId="4" applyFont="1" applyBorder="1" applyAlignment="1">
      <alignment vertical="center"/>
    </xf>
    <xf numFmtId="0" fontId="40" fillId="0" borderId="105" xfId="4" applyFont="1" applyBorder="1" applyAlignment="1">
      <alignment vertical="center"/>
    </xf>
    <xf numFmtId="0" fontId="40" fillId="0" borderId="106" xfId="4" applyFont="1" applyBorder="1" applyAlignment="1">
      <alignment vertical="center"/>
    </xf>
    <xf numFmtId="0" fontId="61" fillId="0" borderId="8" xfId="41" applyFont="1" applyBorder="1"/>
    <xf numFmtId="0" fontId="61" fillId="0" borderId="8" xfId="41" applyFont="1" applyBorder="1" applyAlignment="1">
      <alignment horizontal="right"/>
    </xf>
    <xf numFmtId="2" fontId="61" fillId="0" borderId="75" xfId="41" applyNumberFormat="1" applyFont="1" applyBorder="1" applyAlignment="1">
      <alignment horizontal="right"/>
    </xf>
    <xf numFmtId="2" fontId="61" fillId="0" borderId="76" xfId="41" applyNumberFormat="1" applyFont="1" applyBorder="1"/>
    <xf numFmtId="2" fontId="61" fillId="0" borderId="149" xfId="41" applyNumberFormat="1" applyFont="1" applyBorder="1" applyAlignment="1">
      <alignment horizontal="right"/>
    </xf>
    <xf numFmtId="2" fontId="61" fillId="0" borderId="150" xfId="41" applyNumberFormat="1" applyFont="1" applyBorder="1"/>
    <xf numFmtId="0" fontId="61" fillId="0" borderId="0" xfId="41" applyFont="1" applyAlignment="1">
      <alignment horizontal="center"/>
    </xf>
    <xf numFmtId="2" fontId="63" fillId="0" borderId="30" xfId="41" applyNumberFormat="1" applyFont="1" applyBorder="1" applyAlignment="1">
      <alignment horizontal="center" vertical="center" wrapText="1"/>
    </xf>
    <xf numFmtId="0" fontId="67" fillId="6" borderId="145" xfId="41" applyFont="1" applyFill="1" applyBorder="1" applyAlignment="1">
      <alignment horizontal="center" vertical="center" wrapText="1"/>
    </xf>
    <xf numFmtId="2" fontId="63" fillId="0" borderId="148" xfId="41" applyNumberFormat="1" applyFont="1" applyBorder="1" applyAlignment="1">
      <alignment horizontal="center" vertical="center" wrapText="1"/>
    </xf>
    <xf numFmtId="0" fontId="25" fillId="0" borderId="16" xfId="5" applyBorder="1" applyAlignment="1">
      <alignment vertical="center"/>
    </xf>
    <xf numFmtId="0" fontId="25" fillId="0" borderId="77" xfId="5" applyBorder="1" applyAlignment="1">
      <alignment vertical="center"/>
    </xf>
    <xf numFmtId="9" fontId="25" fillId="0" borderId="8" xfId="1" applyBorder="1" applyAlignment="1">
      <alignment vertical="center"/>
    </xf>
    <xf numFmtId="9" fontId="25" fillId="0" borderId="83" xfId="1" applyBorder="1" applyAlignment="1">
      <alignment vertical="center"/>
    </xf>
    <xf numFmtId="0" fontId="31" fillId="4" borderId="62" xfId="5" applyFont="1" applyFill="1" applyBorder="1" applyAlignment="1">
      <alignment vertical="center"/>
    </xf>
    <xf numFmtId="0" fontId="31" fillId="4" borderId="63" xfId="5" applyFont="1" applyFill="1" applyBorder="1" applyAlignment="1">
      <alignment vertical="center"/>
    </xf>
    <xf numFmtId="0" fontId="31" fillId="4" borderId="0" xfId="5" applyFont="1" applyFill="1" applyAlignment="1">
      <alignment vertical="center"/>
    </xf>
    <xf numFmtId="0" fontId="31" fillId="4" borderId="81" xfId="5" applyFont="1" applyFill="1" applyBorder="1" applyAlignment="1">
      <alignment vertical="center"/>
    </xf>
    <xf numFmtId="0" fontId="31" fillId="4" borderId="23" xfId="5" applyFont="1" applyFill="1" applyBorder="1" applyAlignment="1">
      <alignment vertical="center"/>
    </xf>
    <xf numFmtId="0" fontId="31" fillId="4" borderId="65" xfId="5" applyFont="1" applyFill="1" applyBorder="1" applyAlignment="1">
      <alignment vertical="center"/>
    </xf>
    <xf numFmtId="0" fontId="25" fillId="0" borderId="7" xfId="5" applyBorder="1" applyAlignment="1">
      <alignment vertical="center"/>
    </xf>
    <xf numFmtId="9" fontId="25" fillId="0" borderId="56" xfId="1" applyBorder="1" applyAlignment="1">
      <alignment vertical="center"/>
    </xf>
    <xf numFmtId="9" fontId="25" fillId="0" borderId="73" xfId="1" applyBorder="1" applyAlignment="1">
      <alignment horizontal="center" vertical="center"/>
    </xf>
    <xf numFmtId="0" fontId="31" fillId="4" borderId="166" xfId="5" applyFont="1" applyFill="1" applyBorder="1" applyAlignment="1">
      <alignment horizontal="center" vertical="center" wrapText="1"/>
    </xf>
    <xf numFmtId="0" fontId="31" fillId="4" borderId="57" xfId="5" applyFont="1" applyFill="1" applyBorder="1" applyAlignment="1">
      <alignment horizontal="center" vertical="center" wrapText="1"/>
    </xf>
    <xf numFmtId="0" fontId="31" fillId="4" borderId="57" xfId="5" applyFont="1" applyFill="1" applyBorder="1" applyAlignment="1">
      <alignment vertical="center" wrapText="1"/>
    </xf>
    <xf numFmtId="0" fontId="31" fillId="4" borderId="154" xfId="5" applyFont="1" applyFill="1" applyBorder="1" applyAlignment="1">
      <alignment vertical="center" wrapText="1"/>
    </xf>
    <xf numFmtId="0" fontId="31" fillId="4" borderId="5" xfId="5" applyFont="1" applyFill="1" applyBorder="1" applyAlignment="1">
      <alignment vertical="center" wrapText="1"/>
    </xf>
    <xf numFmtId="0" fontId="31" fillId="4" borderId="10" xfId="5" applyFont="1" applyFill="1" applyBorder="1" applyAlignment="1">
      <alignment horizontal="center" vertical="center" wrapText="1"/>
    </xf>
    <xf numFmtId="2" fontId="59" fillId="0" borderId="172" xfId="41" applyNumberFormat="1" applyFont="1" applyBorder="1"/>
    <xf numFmtId="2" fontId="61" fillId="0" borderId="173" xfId="41" applyNumberFormat="1" applyFont="1" applyBorder="1"/>
    <xf numFmtId="0" fontId="25" fillId="0" borderId="0" xfId="5"/>
    <xf numFmtId="0" fontId="61" fillId="9" borderId="0" xfId="41" applyFont="1" applyFill="1"/>
    <xf numFmtId="0" fontId="65" fillId="2" borderId="136" xfId="5" applyFont="1" applyFill="1" applyBorder="1" applyAlignment="1">
      <alignment horizontal="center" vertical="center" wrapText="1"/>
    </xf>
    <xf numFmtId="0" fontId="57" fillId="2" borderId="136" xfId="51" applyFont="1" applyFill="1" applyBorder="1" applyAlignment="1">
      <alignment horizontal="center" vertical="center" wrapText="1"/>
    </xf>
    <xf numFmtId="0" fontId="58" fillId="0" borderId="127" xfId="5" applyFont="1" applyBorder="1" applyAlignment="1">
      <alignment horizontal="center" vertical="center" wrapText="1"/>
    </xf>
    <xf numFmtId="0" fontId="58" fillId="0" borderId="108" xfId="5" applyFont="1" applyBorder="1" applyAlignment="1">
      <alignment horizontal="center" vertical="center" wrapText="1"/>
    </xf>
    <xf numFmtId="0" fontId="58" fillId="0" borderId="128" xfId="5" applyFont="1" applyBorder="1" applyAlignment="1">
      <alignment horizontal="center" vertical="center" wrapText="1"/>
    </xf>
    <xf numFmtId="0" fontId="57" fillId="0" borderId="129" xfId="51" applyFont="1" applyBorder="1" applyAlignment="1">
      <alignment horizontal="left" vertical="center"/>
    </xf>
    <xf numFmtId="0" fontId="57" fillId="0" borderId="130" xfId="51" applyFont="1" applyBorder="1" applyAlignment="1">
      <alignment horizontal="left" vertical="center"/>
    </xf>
    <xf numFmtId="0" fontId="62" fillId="0" borderId="130" xfId="5" applyFont="1" applyBorder="1" applyAlignment="1">
      <alignment horizontal="center" vertical="center" wrapText="1"/>
    </xf>
    <xf numFmtId="0" fontId="62" fillId="0" borderId="131" xfId="5" applyFont="1" applyBorder="1" applyAlignment="1">
      <alignment horizontal="center" vertical="center" wrapText="1"/>
    </xf>
    <xf numFmtId="0" fontId="62" fillId="0" borderId="59" xfId="5" applyFont="1" applyBorder="1" applyAlignment="1">
      <alignment horizontal="center" vertical="center" wrapText="1"/>
    </xf>
    <xf numFmtId="0" fontId="57" fillId="0" borderId="132" xfId="51" applyFont="1" applyBorder="1" applyAlignment="1">
      <alignment horizontal="left" vertical="center"/>
    </xf>
    <xf numFmtId="0" fontId="57" fillId="0" borderId="30" xfId="51" applyFont="1" applyBorder="1" applyAlignment="1">
      <alignment horizontal="left" vertical="center"/>
    </xf>
    <xf numFmtId="0" fontId="62" fillId="0" borderId="30" xfId="5" applyFont="1" applyBorder="1" applyAlignment="1">
      <alignment horizontal="center" vertical="center" wrapText="1"/>
    </xf>
    <xf numFmtId="0" fontId="62" fillId="0" borderId="133" xfId="5" applyFont="1" applyBorder="1" applyAlignment="1">
      <alignment horizontal="center" vertical="center" wrapText="1"/>
    </xf>
    <xf numFmtId="0" fontId="65" fillId="0" borderId="132" xfId="5" applyFont="1" applyBorder="1" applyAlignment="1">
      <alignment horizontal="left" vertical="center" wrapText="1"/>
    </xf>
    <xf numFmtId="0" fontId="65" fillId="0" borderId="30" xfId="5" applyFont="1" applyBorder="1" applyAlignment="1">
      <alignment horizontal="left" vertical="center" wrapText="1"/>
    </xf>
    <xf numFmtId="2" fontId="59" fillId="0" borderId="148" xfId="41" applyNumberFormat="1" applyFont="1" applyBorder="1" applyAlignment="1">
      <alignment horizontal="center" vertical="center" wrapText="1"/>
    </xf>
    <xf numFmtId="2" fontId="59" fillId="0" borderId="30" xfId="41" applyNumberFormat="1" applyFont="1" applyBorder="1" applyAlignment="1">
      <alignment horizontal="center" vertical="center" wrapText="1"/>
    </xf>
    <xf numFmtId="10" fontId="63" fillId="0" borderId="148" xfId="41" applyNumberFormat="1" applyFont="1" applyBorder="1" applyAlignment="1">
      <alignment horizontal="center" vertical="center" wrapText="1"/>
    </xf>
    <xf numFmtId="10" fontId="63" fillId="0" borderId="30" xfId="41" applyNumberFormat="1" applyFont="1" applyBorder="1" applyAlignment="1">
      <alignment horizontal="center" vertical="center" wrapText="1"/>
    </xf>
    <xf numFmtId="2" fontId="63" fillId="0" borderId="148" xfId="41" applyNumberFormat="1" applyFont="1" applyBorder="1" applyAlignment="1">
      <alignment horizontal="center" vertical="center" wrapText="1"/>
    </xf>
    <xf numFmtId="2" fontId="63" fillId="0" borderId="30" xfId="41" applyNumberFormat="1" applyFont="1" applyBorder="1" applyAlignment="1">
      <alignment horizontal="center" vertical="center" wrapText="1"/>
    </xf>
    <xf numFmtId="0" fontId="62" fillId="0" borderId="136" xfId="5" applyFont="1" applyBorder="1" applyAlignment="1">
      <alignment horizontal="center" vertical="center" wrapText="1"/>
    </xf>
    <xf numFmtId="0" fontId="62" fillId="0" borderId="137" xfId="5" applyFont="1" applyBorder="1" applyAlignment="1">
      <alignment horizontal="center" vertical="center" wrapText="1"/>
    </xf>
    <xf numFmtId="0" fontId="61" fillId="0" borderId="139" xfId="41" applyFont="1" applyBorder="1" applyAlignment="1">
      <alignment horizontal="center"/>
    </xf>
    <xf numFmtId="0" fontId="61" fillId="0" borderId="22" xfId="41" applyFont="1" applyBorder="1" applyAlignment="1">
      <alignment horizontal="center"/>
    </xf>
    <xf numFmtId="0" fontId="61" fillId="0" borderId="140" xfId="41" applyFont="1" applyBorder="1" applyAlignment="1">
      <alignment horizontal="center"/>
    </xf>
    <xf numFmtId="0" fontId="43" fillId="6" borderId="141" xfId="41" applyFont="1" applyFill="1" applyBorder="1" applyAlignment="1">
      <alignment horizontal="center" vertical="center" wrapText="1"/>
    </xf>
    <xf numFmtId="0" fontId="43" fillId="6" borderId="144" xfId="41" applyFont="1" applyFill="1" applyBorder="1" applyAlignment="1">
      <alignment horizontal="center" vertical="center" wrapText="1"/>
    </xf>
    <xf numFmtId="0" fontId="67" fillId="6" borderId="170" xfId="41" applyFont="1" applyFill="1" applyBorder="1" applyAlignment="1">
      <alignment horizontal="center" vertical="center" wrapText="1"/>
    </xf>
    <xf numFmtId="0" fontId="67" fillId="6" borderId="171" xfId="41" applyFont="1" applyFill="1" applyBorder="1" applyAlignment="1">
      <alignment horizontal="center" vertical="center" wrapText="1"/>
    </xf>
    <xf numFmtId="0" fontId="67" fillId="6" borderId="142" xfId="41" applyFont="1" applyFill="1" applyBorder="1" applyAlignment="1">
      <alignment horizontal="center" vertical="center" wrapText="1"/>
    </xf>
    <xf numFmtId="0" fontId="67" fillId="6" borderId="145" xfId="41" applyFont="1" applyFill="1" applyBorder="1" applyAlignment="1">
      <alignment horizontal="center" vertical="center" wrapText="1"/>
    </xf>
    <xf numFmtId="0" fontId="43" fillId="6" borderId="142" xfId="41" applyFont="1" applyFill="1" applyBorder="1" applyAlignment="1">
      <alignment horizontal="center" vertical="center" wrapText="1"/>
    </xf>
    <xf numFmtId="0" fontId="43" fillId="6" borderId="145" xfId="41" applyFont="1" applyFill="1" applyBorder="1" applyAlignment="1">
      <alignment horizontal="center" vertical="center" wrapText="1"/>
    </xf>
    <xf numFmtId="0" fontId="65" fillId="0" borderId="135" xfId="51" applyFont="1" applyBorder="1" applyAlignment="1">
      <alignment horizontal="left" vertical="center" wrapText="1"/>
    </xf>
    <xf numFmtId="0" fontId="65" fillId="0" borderId="136" xfId="51" applyFont="1" applyBorder="1" applyAlignment="1">
      <alignment horizontal="left" vertical="center" wrapText="1"/>
    </xf>
    <xf numFmtId="15" fontId="65" fillId="2" borderId="136" xfId="5" applyNumberFormat="1" applyFont="1" applyFill="1" applyBorder="1" applyAlignment="1">
      <alignment horizontal="center" vertical="center" wrapText="1"/>
    </xf>
    <xf numFmtId="10" fontId="67" fillId="6" borderId="142" xfId="41" applyNumberFormat="1" applyFont="1" applyFill="1" applyBorder="1" applyAlignment="1">
      <alignment horizontal="center" vertical="center" wrapText="1"/>
    </xf>
    <xf numFmtId="10" fontId="67" fillId="6" borderId="145" xfId="41" applyNumberFormat="1" applyFont="1" applyFill="1" applyBorder="1" applyAlignment="1">
      <alignment horizontal="center" vertical="center" wrapText="1"/>
    </xf>
    <xf numFmtId="0" fontId="44" fillId="6" borderId="143" xfId="41" applyFont="1" applyFill="1" applyBorder="1" applyAlignment="1">
      <alignment horizontal="center" vertical="center" wrapText="1"/>
    </xf>
    <xf numFmtId="0" fontId="44" fillId="6" borderId="60" xfId="41" applyFont="1" applyFill="1" applyBorder="1" applyAlignment="1">
      <alignment horizontal="center" vertical="center" wrapText="1"/>
    </xf>
    <xf numFmtId="0" fontId="44" fillId="6" borderId="146" xfId="41" applyFont="1" applyFill="1" applyBorder="1" applyAlignment="1">
      <alignment horizontal="center" vertical="center" wrapText="1"/>
    </xf>
    <xf numFmtId="0" fontId="44" fillId="6" borderId="21" xfId="41" applyFont="1" applyFill="1" applyBorder="1" applyAlignment="1">
      <alignment horizontal="center" vertical="center" wrapText="1"/>
    </xf>
    <xf numFmtId="0" fontId="40" fillId="0" borderId="104" xfId="4" applyFont="1" applyBorder="1" applyAlignment="1">
      <alignment horizontal="center" vertical="center"/>
    </xf>
    <xf numFmtId="0" fontId="40" fillId="0" borderId="105" xfId="4" applyFont="1" applyBorder="1" applyAlignment="1">
      <alignment horizontal="center" vertical="center"/>
    </xf>
    <xf numFmtId="0" fontId="40" fillId="0" borderId="165" xfId="4" applyFont="1" applyBorder="1" applyAlignment="1">
      <alignment horizontal="center" vertical="center"/>
    </xf>
    <xf numFmtId="0" fontId="58" fillId="6" borderId="125" xfId="5" applyFont="1" applyFill="1" applyBorder="1" applyAlignment="1" applyProtection="1">
      <alignment horizontal="center" vertical="center" wrapText="1"/>
      <protection locked="0"/>
    </xf>
    <xf numFmtId="0" fontId="58" fillId="6" borderId="62" xfId="5" applyFont="1" applyFill="1" applyBorder="1" applyAlignment="1" applyProtection="1">
      <alignment horizontal="center" vertical="center" wrapText="1"/>
      <protection locked="0"/>
    </xf>
    <xf numFmtId="0" fontId="58" fillId="6" borderId="63" xfId="5" applyFont="1" applyFill="1" applyBorder="1" applyAlignment="1" applyProtection="1">
      <alignment horizontal="center" vertical="center" wrapText="1"/>
      <protection locked="0"/>
    </xf>
    <xf numFmtId="0" fontId="66" fillId="6" borderId="102" xfId="5" quotePrefix="1" applyFont="1" applyFill="1" applyBorder="1" applyAlignment="1" applyProtection="1">
      <alignment horizontal="center" vertical="center" wrapText="1"/>
      <protection locked="0"/>
    </xf>
    <xf numFmtId="0" fontId="66" fillId="6" borderId="0" xfId="5" quotePrefix="1" applyFont="1" applyFill="1" applyAlignment="1" applyProtection="1">
      <alignment horizontal="center" vertical="center" wrapText="1"/>
      <protection locked="0"/>
    </xf>
    <xf numFmtId="0" fontId="66" fillId="6" borderId="81" xfId="5" quotePrefix="1" applyFont="1" applyFill="1" applyBorder="1" applyAlignment="1" applyProtection="1">
      <alignment horizontal="center" vertical="center" wrapText="1"/>
      <protection locked="0"/>
    </xf>
    <xf numFmtId="0" fontId="66" fillId="6" borderId="104" xfId="5" applyFont="1" applyFill="1" applyBorder="1" applyAlignment="1" applyProtection="1">
      <alignment horizontal="center" vertical="center" wrapText="1"/>
      <protection locked="0"/>
    </xf>
    <xf numFmtId="0" fontId="66" fillId="6" borderId="105" xfId="5" applyFont="1" applyFill="1" applyBorder="1" applyAlignment="1" applyProtection="1">
      <alignment horizontal="center" vertical="center" wrapText="1"/>
      <protection locked="0"/>
    </xf>
    <xf numFmtId="0" fontId="66" fillId="6" borderId="162" xfId="5" applyFont="1" applyFill="1" applyBorder="1" applyAlignment="1" applyProtection="1">
      <alignment horizontal="center" vertical="center" wrapText="1"/>
      <protection locked="0"/>
    </xf>
    <xf numFmtId="0" fontId="58" fillId="0" borderId="61" xfId="5" applyFont="1" applyFill="1" applyBorder="1" applyAlignment="1">
      <alignment horizontal="center" vertical="center" wrapText="1"/>
    </xf>
    <xf numFmtId="0" fontId="58" fillId="0" borderId="62" xfId="5" applyFont="1" applyFill="1" applyBorder="1" applyAlignment="1">
      <alignment horizontal="center" vertical="center" wrapText="1"/>
    </xf>
    <xf numFmtId="0" fontId="58" fillId="0" borderId="124" xfId="5" applyFont="1" applyFill="1" applyBorder="1" applyAlignment="1">
      <alignment horizontal="center" vertical="center" wrapText="1"/>
    </xf>
    <xf numFmtId="0" fontId="58" fillId="0" borderId="80" xfId="5" applyFont="1" applyFill="1" applyBorder="1" applyAlignment="1">
      <alignment horizontal="center" vertical="center" wrapText="1"/>
    </xf>
    <xf numFmtId="0" fontId="58" fillId="0" borderId="0" xfId="5" applyFont="1" applyFill="1" applyAlignment="1">
      <alignment horizontal="center" vertical="center" wrapText="1"/>
    </xf>
    <xf numFmtId="0" fontId="58" fillId="0" borderId="103" xfId="5" applyFont="1" applyFill="1" applyBorder="1" applyAlignment="1">
      <alignment horizontal="center" vertical="center" wrapText="1"/>
    </xf>
    <xf numFmtId="0" fontId="58" fillId="0" borderId="126" xfId="5" applyFont="1" applyFill="1" applyBorder="1" applyAlignment="1">
      <alignment horizontal="center" vertical="center" wrapText="1"/>
    </xf>
    <xf numFmtId="0" fontId="58" fillId="0" borderId="105" xfId="5" applyFont="1" applyFill="1" applyBorder="1" applyAlignment="1">
      <alignment horizontal="center" vertical="center" wrapText="1"/>
    </xf>
    <xf numFmtId="0" fontId="58" fillId="0" borderId="106" xfId="5" applyFont="1" applyFill="1" applyBorder="1" applyAlignment="1">
      <alignment horizontal="center" vertical="center" wrapText="1"/>
    </xf>
    <xf numFmtId="167" fontId="63" fillId="0" borderId="163" xfId="41" applyNumberFormat="1" applyFont="1" applyBorder="1" applyAlignment="1">
      <alignment horizontal="center" vertical="center" wrapText="1"/>
    </xf>
    <xf numFmtId="167" fontId="63" fillId="0" borderId="60" xfId="41" applyNumberFormat="1" applyFont="1" applyBorder="1" applyAlignment="1">
      <alignment horizontal="center" vertical="center" wrapText="1"/>
    </xf>
    <xf numFmtId="167" fontId="63" fillId="0" borderId="164" xfId="41" applyNumberFormat="1" applyFont="1" applyBorder="1" applyAlignment="1">
      <alignment horizontal="center" vertical="center" wrapText="1"/>
    </xf>
    <xf numFmtId="167" fontId="63" fillId="0" borderId="18" xfId="41" applyNumberFormat="1" applyFont="1" applyBorder="1" applyAlignment="1">
      <alignment horizontal="center" vertical="center" wrapText="1"/>
    </xf>
    <xf numFmtId="0" fontId="61" fillId="0" borderId="80" xfId="41" applyFont="1" applyBorder="1" applyAlignment="1">
      <alignment horizontal="center"/>
    </xf>
    <xf numFmtId="0" fontId="61" fillId="0" borderId="0" xfId="41" applyFont="1" applyAlignment="1">
      <alignment horizontal="center"/>
    </xf>
    <xf numFmtId="0" fontId="61" fillId="0" borderId="81" xfId="41" applyFont="1" applyBorder="1" applyAlignment="1">
      <alignment horizontal="center"/>
    </xf>
    <xf numFmtId="0" fontId="40" fillId="0" borderId="102" xfId="4" applyFont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40" fillId="0" borderId="59" xfId="4" applyFont="1" applyBorder="1" applyAlignment="1">
      <alignment horizontal="center" vertical="center"/>
    </xf>
    <xf numFmtId="0" fontId="40" fillId="0" borderId="60" xfId="4" applyFont="1" applyBorder="1" applyAlignment="1">
      <alignment horizontal="center" vertical="center"/>
    </xf>
    <xf numFmtId="0" fontId="26" fillId="0" borderId="47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46" xfId="0" applyFont="1" applyBorder="1" applyAlignment="1">
      <alignment horizontal="center"/>
    </xf>
    <xf numFmtId="0" fontId="40" fillId="0" borderId="45" xfId="4" applyFont="1" applyBorder="1" applyAlignment="1">
      <alignment horizontal="center" vertical="center"/>
    </xf>
    <xf numFmtId="0" fontId="40" fillId="0" borderId="46" xfId="4" applyFont="1" applyBorder="1" applyAlignment="1">
      <alignment horizontal="center" vertical="center"/>
    </xf>
    <xf numFmtId="0" fontId="48" fillId="0" borderId="53" xfId="0" quotePrefix="1" applyFont="1" applyBorder="1" applyAlignment="1">
      <alignment horizontal="center" vertical="center"/>
    </xf>
    <xf numFmtId="0" fontId="48" fillId="0" borderId="54" xfId="0" quotePrefix="1" applyFont="1" applyBorder="1" applyAlignment="1">
      <alignment horizontal="center" vertical="center"/>
    </xf>
    <xf numFmtId="3" fontId="47" fillId="0" borderId="54" xfId="0" applyNumberFormat="1" applyFont="1" applyBorder="1" applyAlignment="1">
      <alignment horizontal="center" vertical="center"/>
    </xf>
    <xf numFmtId="0" fontId="48" fillId="0" borderId="54" xfId="0" quotePrefix="1" applyFont="1" applyBorder="1" applyAlignment="1">
      <alignment horizontal="left" vertical="center"/>
    </xf>
    <xf numFmtId="0" fontId="48" fillId="0" borderId="54" xfId="0" applyFont="1" applyBorder="1" applyAlignment="1">
      <alignment vertical="center"/>
    </xf>
    <xf numFmtId="3" fontId="48" fillId="0" borderId="54" xfId="0" quotePrefix="1" applyNumberFormat="1" applyFont="1" applyBorder="1" applyAlignment="1">
      <alignment horizontal="center" vertical="center"/>
    </xf>
    <xf numFmtId="167" fontId="47" fillId="0" borderId="54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48" fillId="0" borderId="51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8" fillId="0" borderId="50" xfId="0" quotePrefix="1" applyFont="1" applyBorder="1" applyAlignment="1">
      <alignment horizontal="center" vertical="center"/>
    </xf>
    <xf numFmtId="0" fontId="48" fillId="0" borderId="51" xfId="0" quotePrefix="1" applyFont="1" applyBorder="1" applyAlignment="1">
      <alignment horizontal="center" vertical="center"/>
    </xf>
    <xf numFmtId="3" fontId="47" fillId="0" borderId="48" xfId="0" applyNumberFormat="1" applyFont="1" applyBorder="1" applyAlignment="1">
      <alignment horizontal="center" vertical="center"/>
    </xf>
    <xf numFmtId="0" fontId="48" fillId="0" borderId="51" xfId="0" quotePrefix="1" applyFont="1" applyBorder="1" applyAlignment="1">
      <alignment horizontal="left" vertical="center"/>
    </xf>
    <xf numFmtId="0" fontId="48" fillId="0" borderId="51" xfId="0" applyFont="1" applyBorder="1" applyAlignment="1">
      <alignment horizontal="left" vertical="center"/>
    </xf>
    <xf numFmtId="0" fontId="48" fillId="0" borderId="51" xfId="0" applyFont="1" applyBorder="1"/>
    <xf numFmtId="0" fontId="48" fillId="0" borderId="45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46" xfId="0" applyFont="1" applyBorder="1" applyAlignment="1">
      <alignment horizontal="center"/>
    </xf>
    <xf numFmtId="164" fontId="46" fillId="2" borderId="25" xfId="0" applyNumberFormat="1" applyFont="1" applyFill="1" applyBorder="1" applyAlignment="1">
      <alignment horizontal="center"/>
    </xf>
    <xf numFmtId="0" fontId="46" fillId="2" borderId="25" xfId="0" applyFont="1" applyFill="1" applyBorder="1" applyAlignment="1">
      <alignment horizontal="center"/>
    </xf>
    <xf numFmtId="0" fontId="0" fillId="0" borderId="45" xfId="0" applyBorder="1"/>
    <xf numFmtId="0" fontId="0" fillId="0" borderId="0" xfId="0"/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10" fontId="46" fillId="2" borderId="25" xfId="0" applyNumberFormat="1" applyFont="1" applyFill="1" applyBorder="1" applyAlignment="1">
      <alignment horizontal="center"/>
    </xf>
    <xf numFmtId="165" fontId="46" fillId="0" borderId="43" xfId="0" applyNumberFormat="1" applyFont="1" applyBorder="1" applyAlignment="1">
      <alignment horizontal="center" vertical="center"/>
    </xf>
    <xf numFmtId="165" fontId="46" fillId="0" borderId="44" xfId="0" applyNumberFormat="1" applyFont="1" applyBorder="1" applyAlignment="1">
      <alignment horizontal="center" vertical="center"/>
    </xf>
    <xf numFmtId="0" fontId="48" fillId="0" borderId="42" xfId="0" applyFont="1" applyBorder="1" applyAlignment="1">
      <alignment horizontal="left" vertical="center"/>
    </xf>
    <xf numFmtId="0" fontId="48" fillId="0" borderId="43" xfId="0" applyFont="1" applyBorder="1" applyAlignment="1">
      <alignment horizontal="left" vertical="center"/>
    </xf>
    <xf numFmtId="0" fontId="48" fillId="0" borderId="43" xfId="0" applyFont="1" applyBorder="1" applyAlignment="1">
      <alignment horizontal="center" vertical="center"/>
    </xf>
    <xf numFmtId="4" fontId="46" fillId="0" borderId="43" xfId="0" applyNumberFormat="1" applyFont="1" applyBorder="1" applyAlignment="1">
      <alignment horizontal="center" vertical="center"/>
    </xf>
    <xf numFmtId="165" fontId="47" fillId="0" borderId="30" xfId="0" applyNumberFormat="1" applyFont="1" applyBorder="1" applyAlignment="1">
      <alignment horizontal="center" vertical="center"/>
    </xf>
    <xf numFmtId="165" fontId="47" fillId="0" borderId="31" xfId="0" applyNumberFormat="1" applyFont="1" applyBorder="1" applyAlignment="1">
      <alignment horizontal="center" vertical="center"/>
    </xf>
    <xf numFmtId="0" fontId="48" fillId="0" borderId="29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48" fillId="0" borderId="30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165" fontId="46" fillId="0" borderId="30" xfId="0" applyNumberFormat="1" applyFont="1" applyBorder="1" applyAlignment="1">
      <alignment horizontal="center" vertical="center"/>
    </xf>
    <xf numFmtId="165" fontId="46" fillId="0" borderId="31" xfId="0" applyNumberFormat="1" applyFont="1" applyBorder="1" applyAlignment="1">
      <alignment horizontal="center" vertical="center"/>
    </xf>
    <xf numFmtId="4" fontId="46" fillId="0" borderId="30" xfId="0" applyNumberFormat="1" applyFont="1" applyBorder="1" applyAlignment="1">
      <alignment horizontal="center" vertical="center"/>
    </xf>
    <xf numFmtId="3" fontId="47" fillId="2" borderId="25" xfId="0" applyNumberFormat="1" applyFont="1" applyFill="1" applyBorder="1" applyAlignment="1">
      <alignment horizontal="center" vertical="center"/>
    </xf>
    <xf numFmtId="0" fontId="48" fillId="0" borderId="26" xfId="0" applyFont="1" applyBorder="1" applyAlignment="1">
      <alignment horizontal="left" vertical="center"/>
    </xf>
    <xf numFmtId="0" fontId="48" fillId="0" borderId="27" xfId="0" applyFont="1" applyBorder="1" applyAlignment="1">
      <alignment horizontal="left" vertical="center"/>
    </xf>
    <xf numFmtId="0" fontId="48" fillId="0" borderId="27" xfId="0" applyFont="1" applyBorder="1" applyAlignment="1">
      <alignment horizontal="center" vertical="center"/>
    </xf>
    <xf numFmtId="4" fontId="47" fillId="0" borderId="27" xfId="0" applyNumberFormat="1" applyFont="1" applyBorder="1" applyAlignment="1">
      <alignment horizontal="center" vertical="center"/>
    </xf>
    <xf numFmtId="0" fontId="29" fillId="5" borderId="47" xfId="0" applyFont="1" applyFill="1" applyBorder="1" applyAlignment="1">
      <alignment horizontal="center"/>
    </xf>
    <xf numFmtId="0" fontId="29" fillId="5" borderId="48" xfId="0" applyFont="1" applyFill="1" applyBorder="1" applyAlignment="1">
      <alignment horizontal="center"/>
    </xf>
    <xf numFmtId="0" fontId="29" fillId="5" borderId="49" xfId="0" applyFont="1" applyFill="1" applyBorder="1" applyAlignment="1">
      <alignment horizontal="center"/>
    </xf>
    <xf numFmtId="165" fontId="47" fillId="0" borderId="27" xfId="0" applyNumberFormat="1" applyFont="1" applyBorder="1" applyAlignment="1">
      <alignment horizontal="center" vertical="center"/>
    </xf>
    <xf numFmtId="165" fontId="47" fillId="0" borderId="28" xfId="0" applyNumberFormat="1" applyFont="1" applyBorder="1" applyAlignment="1">
      <alignment horizontal="center" vertical="center"/>
    </xf>
    <xf numFmtId="3" fontId="46" fillId="0" borderId="30" xfId="0" applyNumberFormat="1" applyFont="1" applyBorder="1" applyAlignment="1">
      <alignment horizontal="center" vertical="center"/>
    </xf>
    <xf numFmtId="164" fontId="46" fillId="0" borderId="43" xfId="0" applyNumberFormat="1" applyFont="1" applyBorder="1" applyAlignment="1">
      <alignment horizontal="center"/>
    </xf>
    <xf numFmtId="164" fontId="46" fillId="0" borderId="44" xfId="0" applyNumberFormat="1" applyFont="1" applyBorder="1" applyAlignment="1">
      <alignment horizontal="center"/>
    </xf>
    <xf numFmtId="164" fontId="46" fillId="3" borderId="43" xfId="0" applyNumberFormat="1" applyFont="1" applyFill="1" applyBorder="1" applyAlignment="1">
      <alignment horizontal="center"/>
    </xf>
    <xf numFmtId="3" fontId="47" fillId="0" borderId="30" xfId="0" applyNumberFormat="1" applyFont="1" applyBorder="1" applyAlignment="1">
      <alignment horizontal="center" vertical="center"/>
    </xf>
    <xf numFmtId="3" fontId="47" fillId="0" borderId="31" xfId="0" applyNumberFormat="1" applyFont="1" applyBorder="1" applyAlignment="1">
      <alignment horizontal="center" vertical="center"/>
    </xf>
    <xf numFmtId="169" fontId="32" fillId="0" borderId="0" xfId="0" applyNumberFormat="1" applyFont="1" applyAlignment="1">
      <alignment horizontal="center"/>
    </xf>
    <xf numFmtId="3" fontId="46" fillId="0" borderId="31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48" fillId="0" borderId="30" xfId="0" quotePrefix="1" applyFont="1" applyBorder="1" applyAlignment="1">
      <alignment horizontal="center" vertical="center"/>
    </xf>
    <xf numFmtId="171" fontId="47" fillId="2" borderId="30" xfId="0" applyNumberFormat="1" applyFont="1" applyFill="1" applyBorder="1" applyAlignment="1">
      <alignment horizontal="center" vertical="center"/>
    </xf>
    <xf numFmtId="3" fontId="46" fillId="2" borderId="3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71" fontId="52" fillId="2" borderId="30" xfId="0" applyNumberFormat="1" applyFont="1" applyFill="1" applyBorder="1" applyAlignment="1">
      <alignment horizontal="center" vertical="center"/>
    </xf>
    <xf numFmtId="170" fontId="47" fillId="0" borderId="30" xfId="0" applyNumberFormat="1" applyFont="1" applyBorder="1" applyAlignment="1">
      <alignment horizontal="center" vertical="center"/>
    </xf>
    <xf numFmtId="165" fontId="47" fillId="2" borderId="30" xfId="0" applyNumberFormat="1" applyFont="1" applyFill="1" applyBorder="1" applyAlignment="1">
      <alignment horizontal="center" vertical="center"/>
    </xf>
    <xf numFmtId="3" fontId="47" fillId="2" borderId="30" xfId="0" applyNumberFormat="1" applyFont="1" applyFill="1" applyBorder="1" applyAlignment="1">
      <alignment horizontal="center" vertical="center"/>
    </xf>
    <xf numFmtId="4" fontId="47" fillId="0" borderId="31" xfId="0" applyNumberFormat="1" applyFont="1" applyBorder="1" applyAlignment="1">
      <alignment horizontal="center" vertical="center"/>
    </xf>
    <xf numFmtId="3" fontId="51" fillId="2" borderId="35" xfId="0" applyNumberFormat="1" applyFont="1" applyFill="1" applyBorder="1" applyAlignment="1">
      <alignment horizontal="center" vertical="center"/>
    </xf>
    <xf numFmtId="3" fontId="51" fillId="2" borderId="33" xfId="0" applyNumberFormat="1" applyFont="1" applyFill="1" applyBorder="1" applyAlignment="1">
      <alignment horizontal="center" vertical="center"/>
    </xf>
    <xf numFmtId="3" fontId="51" fillId="2" borderId="36" xfId="0" applyNumberFormat="1" applyFont="1" applyFill="1" applyBorder="1" applyAlignment="1">
      <alignment horizontal="center" vertical="center"/>
    </xf>
    <xf numFmtId="168" fontId="52" fillId="2" borderId="35" xfId="0" applyNumberFormat="1" applyFont="1" applyFill="1" applyBorder="1" applyAlignment="1">
      <alignment horizontal="center" vertical="center"/>
    </xf>
    <xf numFmtId="168" fontId="52" fillId="2" borderId="33" xfId="0" applyNumberFormat="1" applyFont="1" applyFill="1" applyBorder="1" applyAlignment="1">
      <alignment horizontal="center" vertical="center"/>
    </xf>
    <xf numFmtId="168" fontId="52" fillId="2" borderId="34" xfId="0" applyNumberFormat="1" applyFont="1" applyFill="1" applyBorder="1" applyAlignment="1">
      <alignment horizontal="center" vertical="center"/>
    </xf>
    <xf numFmtId="3" fontId="47" fillId="0" borderId="35" xfId="0" applyNumberFormat="1" applyFont="1" applyBorder="1" applyAlignment="1">
      <alignment horizontal="center" vertical="center"/>
    </xf>
    <xf numFmtId="3" fontId="47" fillId="0" borderId="33" xfId="0" applyNumberFormat="1" applyFont="1" applyBorder="1" applyAlignment="1">
      <alignment horizontal="center" vertical="center"/>
    </xf>
    <xf numFmtId="3" fontId="47" fillId="0" borderId="34" xfId="0" applyNumberFormat="1" applyFont="1" applyBorder="1" applyAlignment="1">
      <alignment horizontal="center" vertical="center"/>
    </xf>
    <xf numFmtId="3" fontId="47" fillId="0" borderId="30" xfId="5" applyNumberFormat="1" applyFont="1" applyBorder="1" applyAlignment="1">
      <alignment horizontal="center" vertical="center"/>
    </xf>
    <xf numFmtId="3" fontId="47" fillId="4" borderId="25" xfId="0" applyNumberFormat="1" applyFont="1" applyFill="1" applyBorder="1" applyAlignment="1">
      <alignment horizontal="center" vertical="center"/>
    </xf>
    <xf numFmtId="4" fontId="47" fillId="0" borderId="27" xfId="5" applyNumberFormat="1" applyFont="1" applyBorder="1" applyAlignment="1">
      <alignment horizontal="center" vertical="center"/>
    </xf>
    <xf numFmtId="4" fontId="47" fillId="0" borderId="28" xfId="0" applyNumberFormat="1" applyFont="1" applyBorder="1" applyAlignment="1">
      <alignment horizontal="center" vertical="center"/>
    </xf>
    <xf numFmtId="0" fontId="48" fillId="4" borderId="25" xfId="0" applyFont="1" applyFill="1" applyBorder="1" applyAlignment="1">
      <alignment horizontal="left" vertical="center"/>
    </xf>
    <xf numFmtId="0" fontId="28" fillId="0" borderId="29" xfId="0" applyFont="1" applyBorder="1" applyAlignment="1">
      <alignment horizontal="left" vertical="center" wrapText="1"/>
    </xf>
    <xf numFmtId="0" fontId="28" fillId="0" borderId="30" xfId="0" applyFont="1" applyBorder="1" applyAlignment="1">
      <alignment horizontal="left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2" xfId="36" applyFont="1" applyBorder="1" applyAlignment="1">
      <alignment horizontal="left" vertical="center" wrapText="1"/>
    </xf>
    <xf numFmtId="0" fontId="28" fillId="0" borderId="33" xfId="36" applyFont="1" applyBorder="1" applyAlignment="1">
      <alignment horizontal="left" vertical="center" wrapText="1"/>
    </xf>
    <xf numFmtId="0" fontId="28" fillId="0" borderId="37" xfId="36" applyFont="1" applyBorder="1" applyAlignment="1">
      <alignment horizontal="left" vertical="center" wrapText="1"/>
    </xf>
    <xf numFmtId="0" fontId="28" fillId="0" borderId="38" xfId="36" applyFont="1" applyBorder="1" applyAlignment="1">
      <alignment horizontal="left" vertical="center" wrapText="1"/>
    </xf>
    <xf numFmtId="15" fontId="28" fillId="2" borderId="33" xfId="0" applyNumberFormat="1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28" fillId="2" borderId="3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56" fillId="2" borderId="35" xfId="36" applyFont="1" applyFill="1" applyBorder="1" applyAlignment="1">
      <alignment horizontal="center" vertical="center" wrapText="1"/>
    </xf>
    <xf numFmtId="0" fontId="56" fillId="2" borderId="33" xfId="36" applyFont="1" applyFill="1" applyBorder="1" applyAlignment="1">
      <alignment horizontal="center" vertical="center" wrapText="1"/>
    </xf>
    <xf numFmtId="0" fontId="56" fillId="2" borderId="40" xfId="36" applyFont="1" applyFill="1" applyBorder="1" applyAlignment="1">
      <alignment horizontal="center" vertical="center" wrapText="1"/>
    </xf>
    <xf numFmtId="0" fontId="56" fillId="2" borderId="38" xfId="36" applyFont="1" applyFill="1" applyBorder="1" applyAlignment="1">
      <alignment horizontal="center" vertical="center" wrapText="1"/>
    </xf>
    <xf numFmtId="0" fontId="56" fillId="2" borderId="33" xfId="37" applyFont="1" applyFill="1" applyBorder="1" applyAlignment="1">
      <alignment horizontal="center" vertical="center" wrapText="1"/>
    </xf>
    <xf numFmtId="0" fontId="56" fillId="2" borderId="36" xfId="37" applyFont="1" applyFill="1" applyBorder="1" applyAlignment="1">
      <alignment horizontal="center" vertical="center" wrapText="1"/>
    </xf>
    <xf numFmtId="0" fontId="56" fillId="2" borderId="38" xfId="37" applyFont="1" applyFill="1" applyBorder="1" applyAlignment="1">
      <alignment horizontal="center" vertical="center" wrapText="1"/>
    </xf>
    <xf numFmtId="0" fontId="56" fillId="2" borderId="41" xfId="37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56" fillId="0" borderId="26" xfId="36" applyFont="1" applyBorder="1" applyAlignment="1">
      <alignment horizontal="left" vertical="center"/>
    </xf>
    <xf numFmtId="0" fontId="56" fillId="0" borderId="27" xfId="36" applyFont="1" applyBorder="1" applyAlignment="1">
      <alignment horizontal="left" vertical="center"/>
    </xf>
    <xf numFmtId="0" fontId="56" fillId="0" borderId="29" xfId="36" applyFont="1" applyBorder="1" applyAlignment="1">
      <alignment horizontal="left" vertical="center"/>
    </xf>
    <xf numFmtId="0" fontId="56" fillId="0" borderId="30" xfId="36" applyFont="1" applyBorder="1" applyAlignment="1">
      <alignment horizontal="left" vertical="center"/>
    </xf>
    <xf numFmtId="0" fontId="28" fillId="0" borderId="27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6" borderId="50" xfId="0" applyFont="1" applyFill="1" applyBorder="1" applyAlignment="1">
      <alignment horizontal="center" vertical="center"/>
    </xf>
    <xf numFmtId="0" fontId="29" fillId="6" borderId="51" xfId="0" applyFont="1" applyFill="1" applyBorder="1" applyAlignment="1">
      <alignment horizontal="center" vertical="center"/>
    </xf>
    <xf numFmtId="0" fontId="29" fillId="6" borderId="52" xfId="0" applyFont="1" applyFill="1" applyBorder="1" applyAlignment="1">
      <alignment horizontal="center" vertical="center"/>
    </xf>
    <xf numFmtId="0" fontId="29" fillId="6" borderId="45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9" fillId="6" borderId="46" xfId="0" applyFont="1" applyFill="1" applyBorder="1" applyAlignment="1">
      <alignment horizontal="center" vertical="center"/>
    </xf>
    <xf numFmtId="4" fontId="29" fillId="6" borderId="50" xfId="0" applyNumberFormat="1" applyFont="1" applyFill="1" applyBorder="1" applyAlignment="1">
      <alignment horizontal="center" vertical="center" wrapText="1"/>
    </xf>
    <xf numFmtId="4" fontId="29" fillId="6" borderId="51" xfId="0" applyNumberFormat="1" applyFont="1" applyFill="1" applyBorder="1" applyAlignment="1">
      <alignment horizontal="center" vertical="center" wrapText="1"/>
    </xf>
    <xf numFmtId="4" fontId="29" fillId="6" borderId="52" xfId="0" applyNumberFormat="1" applyFont="1" applyFill="1" applyBorder="1" applyAlignment="1">
      <alignment horizontal="center" vertical="center" wrapText="1"/>
    </xf>
    <xf numFmtId="4" fontId="29" fillId="6" borderId="53" xfId="0" applyNumberFormat="1" applyFont="1" applyFill="1" applyBorder="1" applyAlignment="1">
      <alignment horizontal="center" vertical="center" wrapText="1"/>
    </xf>
    <xf numFmtId="4" fontId="29" fillId="6" borderId="54" xfId="0" applyNumberFormat="1" applyFont="1" applyFill="1" applyBorder="1" applyAlignment="1">
      <alignment horizontal="center" vertical="center" wrapText="1"/>
    </xf>
    <xf numFmtId="4" fontId="29" fillId="6" borderId="55" xfId="0" applyNumberFormat="1" applyFont="1" applyFill="1" applyBorder="1" applyAlignment="1">
      <alignment horizontal="center" vertical="center" wrapText="1"/>
    </xf>
    <xf numFmtId="0" fontId="28" fillId="0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46" xfId="0" applyFont="1" applyFill="1" applyBorder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/>
    </xf>
    <xf numFmtId="3" fontId="55" fillId="2" borderId="167" xfId="5" applyNumberFormat="1" applyFont="1" applyFill="1" applyBorder="1" applyAlignment="1">
      <alignment horizontal="center" vertical="center" wrapText="1"/>
    </xf>
    <xf numFmtId="0" fontId="55" fillId="2" borderId="168" xfId="5" applyFont="1" applyFill="1" applyBorder="1" applyAlignment="1">
      <alignment horizontal="center" vertical="center" wrapText="1"/>
    </xf>
    <xf numFmtId="0" fontId="55" fillId="2" borderId="169" xfId="5" applyFont="1" applyFill="1" applyBorder="1" applyAlignment="1">
      <alignment horizontal="center" vertical="center" wrapText="1"/>
    </xf>
    <xf numFmtId="0" fontId="31" fillId="2" borderId="0" xfId="5" applyFont="1" applyFill="1" applyAlignment="1">
      <alignment horizontal="center" vertical="center" wrapText="1"/>
    </xf>
    <xf numFmtId="1" fontId="25" fillId="2" borderId="92" xfId="5" applyNumberFormat="1" applyFill="1" applyBorder="1" applyAlignment="1">
      <alignment horizontal="center" vertical="center"/>
    </xf>
    <xf numFmtId="1" fontId="25" fillId="2" borderId="95" xfId="5" applyNumberFormat="1" applyFill="1" applyBorder="1" applyAlignment="1">
      <alignment horizontal="center" vertical="center"/>
    </xf>
    <xf numFmtId="1" fontId="25" fillId="2" borderId="97" xfId="5" applyNumberFormat="1" applyFill="1" applyBorder="1" applyAlignment="1">
      <alignment horizontal="center" vertical="center"/>
    </xf>
    <xf numFmtId="2" fontId="25" fillId="2" borderId="93" xfId="1" applyNumberFormat="1" applyFill="1" applyBorder="1" applyAlignment="1">
      <alignment horizontal="center" vertical="center"/>
    </xf>
    <xf numFmtId="2" fontId="25" fillId="2" borderId="12" xfId="1" applyNumberFormat="1" applyFill="1" applyBorder="1" applyAlignment="1">
      <alignment horizontal="center" vertical="center"/>
    </xf>
    <xf numFmtId="2" fontId="25" fillId="2" borderId="98" xfId="1" applyNumberFormat="1" applyFill="1" applyBorder="1" applyAlignment="1">
      <alignment horizontal="center" vertical="center"/>
    </xf>
    <xf numFmtId="3" fontId="25" fillId="2" borderId="93" xfId="5" applyNumberFormat="1" applyFill="1" applyBorder="1" applyAlignment="1">
      <alignment horizontal="center" vertical="center"/>
    </xf>
    <xf numFmtId="3" fontId="25" fillId="2" borderId="12" xfId="5" applyNumberFormat="1" applyFill="1" applyBorder="1" applyAlignment="1">
      <alignment horizontal="center" vertical="center"/>
    </xf>
    <xf numFmtId="3" fontId="25" fillId="2" borderId="98" xfId="5" applyNumberFormat="1" applyFill="1" applyBorder="1" applyAlignment="1">
      <alignment horizontal="center" vertical="center"/>
    </xf>
    <xf numFmtId="164" fontId="25" fillId="2" borderId="93" xfId="1" applyNumberFormat="1" applyFill="1" applyBorder="1" applyAlignment="1">
      <alignment horizontal="center" vertical="center"/>
    </xf>
    <xf numFmtId="164" fontId="25" fillId="2" borderId="12" xfId="1" applyNumberFormat="1" applyFill="1" applyBorder="1" applyAlignment="1">
      <alignment horizontal="center" vertical="center"/>
    </xf>
    <xf numFmtId="164" fontId="25" fillId="2" borderId="98" xfId="1" applyNumberFormat="1" applyFill="1" applyBorder="1" applyAlignment="1">
      <alignment horizontal="center" vertical="center"/>
    </xf>
    <xf numFmtId="164" fontId="25" fillId="2" borderId="93" xfId="1" applyNumberFormat="1" applyFill="1" applyBorder="1" applyAlignment="1">
      <alignment horizontal="center" vertical="center" wrapText="1"/>
    </xf>
    <xf numFmtId="164" fontId="25" fillId="2" borderId="12" xfId="1" applyNumberFormat="1" applyFill="1" applyBorder="1" applyAlignment="1">
      <alignment horizontal="center" vertical="center" wrapText="1"/>
    </xf>
    <xf numFmtId="164" fontId="25" fillId="2" borderId="98" xfId="1" applyNumberFormat="1" applyFill="1" applyBorder="1" applyAlignment="1">
      <alignment horizontal="center" vertical="center" wrapText="1"/>
    </xf>
    <xf numFmtId="0" fontId="55" fillId="2" borderId="93" xfId="5" applyFont="1" applyFill="1" applyBorder="1" applyAlignment="1">
      <alignment horizontal="center" vertical="center" wrapText="1"/>
    </xf>
    <xf numFmtId="0" fontId="55" fillId="2" borderId="94" xfId="5" applyFont="1" applyFill="1" applyBorder="1" applyAlignment="1">
      <alignment horizontal="center" vertical="center" wrapText="1"/>
    </xf>
    <xf numFmtId="0" fontId="55" fillId="2" borderId="12" xfId="5" applyFont="1" applyFill="1" applyBorder="1" applyAlignment="1">
      <alignment horizontal="center" vertical="center" wrapText="1"/>
    </xf>
    <xf numFmtId="0" fontId="55" fillId="2" borderId="96" xfId="5" applyFont="1" applyFill="1" applyBorder="1" applyAlignment="1">
      <alignment horizontal="center" vertical="center" wrapText="1"/>
    </xf>
    <xf numFmtId="0" fontId="55" fillId="2" borderId="98" xfId="5" applyFont="1" applyFill="1" applyBorder="1" applyAlignment="1">
      <alignment horizontal="center" vertical="center" wrapText="1"/>
    </xf>
    <xf numFmtId="0" fontId="55" fillId="2" borderId="99" xfId="5" applyFont="1" applyFill="1" applyBorder="1" applyAlignment="1">
      <alignment horizontal="center" vertical="center" wrapText="1"/>
    </xf>
    <xf numFmtId="0" fontId="55" fillId="2" borderId="167" xfId="5" applyFont="1" applyFill="1" applyBorder="1" applyAlignment="1">
      <alignment horizontal="center" vertical="center" wrapText="1"/>
    </xf>
    <xf numFmtId="0" fontId="25" fillId="0" borderId="0" xfId="5" applyAlignment="1">
      <alignment horizontal="center"/>
    </xf>
    <xf numFmtId="0" fontId="31" fillId="4" borderId="61" xfId="5" applyFont="1" applyFill="1" applyBorder="1" applyAlignment="1">
      <alignment horizontal="center" vertical="center" wrapText="1"/>
    </xf>
    <xf numFmtId="0" fontId="31" fillId="4" borderId="62" xfId="5" applyFont="1" applyFill="1" applyBorder="1" applyAlignment="1">
      <alignment horizontal="center" vertical="center" wrapText="1"/>
    </xf>
    <xf numFmtId="0" fontId="31" fillId="4" borderId="63" xfId="5" applyFont="1" applyFill="1" applyBorder="1" applyAlignment="1">
      <alignment horizontal="center" vertical="center" wrapText="1"/>
    </xf>
    <xf numFmtId="0" fontId="31" fillId="4" borderId="80" xfId="5" applyFont="1" applyFill="1" applyBorder="1" applyAlignment="1">
      <alignment horizontal="center" vertical="center" wrapText="1"/>
    </xf>
    <xf numFmtId="0" fontId="31" fillId="4" borderId="0" xfId="5" applyFont="1" applyFill="1" applyAlignment="1">
      <alignment horizontal="center" vertical="center" wrapText="1"/>
    </xf>
    <xf numFmtId="0" fontId="31" fillId="4" borderId="81" xfId="5" applyFont="1" applyFill="1" applyBorder="1" applyAlignment="1">
      <alignment horizontal="center" vertical="center" wrapText="1"/>
    </xf>
    <xf numFmtId="0" fontId="31" fillId="4" borderId="64" xfId="5" applyFont="1" applyFill="1" applyBorder="1" applyAlignment="1">
      <alignment horizontal="center" vertical="center" wrapText="1"/>
    </xf>
    <xf numFmtId="0" fontId="31" fillId="4" borderId="23" xfId="5" applyFont="1" applyFill="1" applyBorder="1" applyAlignment="1">
      <alignment horizontal="center" vertical="center" wrapText="1"/>
    </xf>
    <xf numFmtId="0" fontId="31" fillId="4" borderId="65" xfId="5" applyFont="1" applyFill="1" applyBorder="1" applyAlignment="1">
      <alignment horizontal="center" vertical="center" wrapText="1"/>
    </xf>
    <xf numFmtId="0" fontId="54" fillId="4" borderId="109" xfId="5" applyFont="1" applyFill="1" applyBorder="1" applyAlignment="1">
      <alignment horizontal="center" vertical="center"/>
    </xf>
    <xf numFmtId="0" fontId="54" fillId="4" borderId="110" xfId="5" applyFont="1" applyFill="1" applyBorder="1" applyAlignment="1">
      <alignment horizontal="center" vertical="center"/>
    </xf>
    <xf numFmtId="0" fontId="54" fillId="4" borderId="111" xfId="5" applyFont="1" applyFill="1" applyBorder="1" applyAlignment="1">
      <alignment horizontal="center" vertical="center"/>
    </xf>
    <xf numFmtId="0" fontId="54" fillId="4" borderId="112" xfId="5" applyFont="1" applyFill="1" applyBorder="1" applyAlignment="1">
      <alignment horizontal="center" vertical="center"/>
    </xf>
    <xf numFmtId="0" fontId="54" fillId="4" borderId="0" xfId="5" applyFont="1" applyFill="1" applyAlignment="1">
      <alignment horizontal="center" vertical="center"/>
    </xf>
    <xf numFmtId="0" fontId="54" fillId="4" borderId="113" xfId="5" applyFont="1" applyFill="1" applyBorder="1" applyAlignment="1">
      <alignment horizontal="center" vertical="center"/>
    </xf>
    <xf numFmtId="0" fontId="54" fillId="4" borderId="121" xfId="5" applyFont="1" applyFill="1" applyBorder="1" applyAlignment="1">
      <alignment horizontal="center" vertical="center"/>
    </xf>
    <xf numFmtId="0" fontId="54" fillId="4" borderId="122" xfId="5" applyFont="1" applyFill="1" applyBorder="1" applyAlignment="1">
      <alignment horizontal="center" vertical="center"/>
    </xf>
    <xf numFmtId="0" fontId="54" fillId="4" borderId="123" xfId="5" applyFont="1" applyFill="1" applyBorder="1" applyAlignment="1">
      <alignment horizontal="center" vertical="center"/>
    </xf>
    <xf numFmtId="0" fontId="71" fillId="4" borderId="61" xfId="5" applyFont="1" applyFill="1" applyBorder="1" applyAlignment="1">
      <alignment horizontal="center" vertical="center" wrapText="1"/>
    </xf>
    <xf numFmtId="0" fontId="71" fillId="4" borderId="157" xfId="5" applyFont="1" applyFill="1" applyBorder="1" applyAlignment="1">
      <alignment horizontal="center" vertical="center" wrapText="1"/>
    </xf>
    <xf numFmtId="0" fontId="71" fillId="4" borderId="158" xfId="5" applyFont="1" applyFill="1" applyBorder="1" applyAlignment="1">
      <alignment horizontal="center" vertical="center" wrapText="1"/>
    </xf>
    <xf numFmtId="0" fontId="71" fillId="4" borderId="7" xfId="5" applyFont="1" applyFill="1" applyBorder="1" applyAlignment="1">
      <alignment horizontal="center" vertical="center" wrapText="1"/>
    </xf>
    <xf numFmtId="0" fontId="71" fillId="4" borderId="72" xfId="5" applyFont="1" applyFill="1" applyBorder="1" applyAlignment="1">
      <alignment horizontal="center" vertical="center" wrapText="1"/>
    </xf>
    <xf numFmtId="0" fontId="71" fillId="4" borderId="73" xfId="5" applyFont="1" applyFill="1" applyBorder="1" applyAlignment="1">
      <alignment horizontal="center" vertical="center" wrapText="1"/>
    </xf>
    <xf numFmtId="0" fontId="31" fillId="0" borderId="115" xfId="5" applyFont="1" applyBorder="1" applyAlignment="1">
      <alignment horizontal="center" vertical="center"/>
    </xf>
    <xf numFmtId="0" fontId="31" fillId="0" borderId="117" xfId="5" applyFont="1" applyBorder="1" applyAlignment="1">
      <alignment horizontal="center" vertical="center"/>
    </xf>
    <xf numFmtId="0" fontId="31" fillId="0" borderId="9" xfId="5" applyFont="1" applyBorder="1" applyAlignment="1">
      <alignment horizontal="center" vertical="center" wrapText="1"/>
    </xf>
    <xf numFmtId="0" fontId="31" fillId="0" borderId="57" xfId="5" applyFont="1" applyBorder="1" applyAlignment="1">
      <alignment horizontal="center" vertical="center" wrapText="1"/>
    </xf>
    <xf numFmtId="164" fontId="25" fillId="0" borderId="8" xfId="5" applyNumberFormat="1" applyBorder="1" applyAlignment="1">
      <alignment horizontal="center" vertical="center"/>
    </xf>
    <xf numFmtId="164" fontId="25" fillId="0" borderId="118" xfId="5" applyNumberFormat="1" applyBorder="1" applyAlignment="1">
      <alignment horizontal="center" vertical="center"/>
    </xf>
    <xf numFmtId="0" fontId="31" fillId="0" borderId="0" xfId="5" applyFont="1" applyAlignment="1">
      <alignment horizontal="center" vertical="center"/>
    </xf>
    <xf numFmtId="3" fontId="25" fillId="0" borderId="16" xfId="5" applyNumberFormat="1" applyBorder="1" applyAlignment="1">
      <alignment horizontal="center" vertical="center"/>
    </xf>
    <xf numFmtId="0" fontId="25" fillId="0" borderId="16" xfId="5" applyBorder="1" applyAlignment="1">
      <alignment horizontal="center" vertical="center"/>
    </xf>
    <xf numFmtId="0" fontId="25" fillId="0" borderId="77" xfId="5" applyBorder="1" applyAlignment="1">
      <alignment horizontal="center" vertical="center"/>
    </xf>
    <xf numFmtId="9" fontId="25" fillId="0" borderId="8" xfId="1" applyBorder="1" applyAlignment="1">
      <alignment horizontal="center" vertical="center"/>
    </xf>
    <xf numFmtId="9" fontId="25" fillId="0" borderId="83" xfId="1" applyBorder="1" applyAlignment="1">
      <alignment horizontal="center" vertical="center"/>
    </xf>
    <xf numFmtId="0" fontId="31" fillId="2" borderId="0" xfId="5" applyFont="1" applyFill="1" applyAlignment="1">
      <alignment horizontal="center" vertical="center"/>
    </xf>
    <xf numFmtId="0" fontId="31" fillId="4" borderId="57" xfId="5" applyFont="1" applyFill="1" applyBorder="1" applyAlignment="1">
      <alignment horizontal="center" vertical="center" wrapText="1"/>
    </xf>
    <xf numFmtId="0" fontId="31" fillId="4" borderId="154" xfId="5" applyFont="1" applyFill="1" applyBorder="1" applyAlignment="1">
      <alignment horizontal="center" vertical="center" wrapText="1"/>
    </xf>
    <xf numFmtId="0" fontId="31" fillId="4" borderId="91" xfId="5" applyFont="1" applyFill="1" applyBorder="1" applyAlignment="1">
      <alignment horizontal="center" vertical="center" wrapText="1"/>
    </xf>
    <xf numFmtId="0" fontId="31" fillId="4" borderId="72" xfId="5" applyFont="1" applyFill="1" applyBorder="1" applyAlignment="1">
      <alignment horizontal="center" vertical="center" wrapText="1"/>
    </xf>
    <xf numFmtId="0" fontId="31" fillId="4" borderId="16" xfId="5" applyFont="1" applyFill="1" applyBorder="1" applyAlignment="1">
      <alignment horizontal="center" vertical="center" wrapText="1"/>
    </xf>
    <xf numFmtId="0" fontId="31" fillId="4" borderId="73" xfId="5" applyFont="1" applyFill="1" applyBorder="1" applyAlignment="1">
      <alignment horizontal="center" vertical="center" wrapText="1"/>
    </xf>
    <xf numFmtId="0" fontId="31" fillId="4" borderId="112" xfId="5" applyFont="1" applyFill="1" applyBorder="1" applyAlignment="1">
      <alignment horizontal="center" vertical="center"/>
    </xf>
    <xf numFmtId="0" fontId="31" fillId="4" borderId="0" xfId="5" applyFont="1" applyFill="1" applyAlignment="1">
      <alignment horizontal="center" vertical="center"/>
    </xf>
    <xf numFmtId="0" fontId="31" fillId="4" borderId="56" xfId="5" applyFont="1" applyFill="1" applyBorder="1" applyAlignment="1">
      <alignment horizontal="center" vertical="center" wrapText="1"/>
    </xf>
    <xf numFmtId="0" fontId="31" fillId="4" borderId="56" xfId="5" applyFont="1" applyFill="1" applyBorder="1" applyAlignment="1">
      <alignment horizontal="center" vertical="center"/>
    </xf>
    <xf numFmtId="0" fontId="31" fillId="4" borderId="8" xfId="5" applyFont="1" applyFill="1" applyBorder="1" applyAlignment="1">
      <alignment horizontal="center" vertical="center"/>
    </xf>
    <xf numFmtId="0" fontId="31" fillId="4" borderId="120" xfId="5" applyFont="1" applyFill="1" applyBorder="1" applyAlignment="1">
      <alignment horizontal="center" vertical="center" wrapText="1"/>
    </xf>
    <xf numFmtId="0" fontId="31" fillId="4" borderId="116" xfId="5" applyFont="1" applyFill="1" applyBorder="1" applyAlignment="1">
      <alignment horizontal="center" vertical="center" wrapText="1"/>
    </xf>
    <xf numFmtId="0" fontId="31" fillId="4" borderId="78" xfId="5" applyFont="1" applyFill="1" applyBorder="1" applyAlignment="1">
      <alignment horizontal="center" vertical="center" wrapText="1"/>
    </xf>
    <xf numFmtId="0" fontId="31" fillId="4" borderId="8" xfId="5" applyFont="1" applyFill="1" applyBorder="1" applyAlignment="1">
      <alignment horizontal="center" vertical="center" wrapText="1"/>
    </xf>
    <xf numFmtId="3" fontId="25" fillId="0" borderId="159" xfId="5" applyNumberFormat="1" applyBorder="1" applyAlignment="1">
      <alignment horizontal="center" vertical="center"/>
    </xf>
    <xf numFmtId="0" fontId="25" fillId="0" borderId="73" xfId="5" applyBorder="1" applyAlignment="1">
      <alignment horizontal="center" vertical="center"/>
    </xf>
    <xf numFmtId="0" fontId="25" fillId="0" borderId="8" xfId="5" applyBorder="1" applyAlignment="1">
      <alignment horizontal="center" vertical="center"/>
    </xf>
    <xf numFmtId="0" fontId="25" fillId="0" borderId="83" xfId="5" applyBorder="1" applyAlignment="1">
      <alignment horizontal="center" vertical="center"/>
    </xf>
    <xf numFmtId="0" fontId="25" fillId="0" borderId="74" xfId="5" applyBorder="1" applyAlignment="1">
      <alignment horizontal="center" vertical="center"/>
    </xf>
    <xf numFmtId="3" fontId="25" fillId="0" borderId="160" xfId="5" applyNumberFormat="1" applyBorder="1" applyAlignment="1">
      <alignment horizontal="center" vertical="center"/>
    </xf>
    <xf numFmtId="3" fontId="25" fillId="0" borderId="3" xfId="5" applyNumberFormat="1" applyBorder="1" applyAlignment="1">
      <alignment horizontal="center" vertical="center"/>
    </xf>
    <xf numFmtId="3" fontId="25" fillId="0" borderId="80" xfId="5" applyNumberFormat="1" applyBorder="1" applyAlignment="1">
      <alignment horizontal="center" vertical="center"/>
    </xf>
    <xf numFmtId="3" fontId="25" fillId="0" borderId="5" xfId="5" applyNumberFormat="1" applyBorder="1" applyAlignment="1">
      <alignment horizontal="center" vertical="center"/>
    </xf>
    <xf numFmtId="3" fontId="25" fillId="0" borderId="158" xfId="5" applyNumberFormat="1" applyBorder="1" applyAlignment="1">
      <alignment horizontal="center" vertical="center"/>
    </xf>
    <xf numFmtId="3" fontId="25" fillId="0" borderId="7" xfId="5" applyNumberFormat="1" applyBorder="1" applyAlignment="1">
      <alignment horizontal="center" vertical="center"/>
    </xf>
    <xf numFmtId="9" fontId="25" fillId="0" borderId="153" xfId="1" applyBorder="1" applyAlignment="1">
      <alignment horizontal="center" vertical="center"/>
    </xf>
    <xf numFmtId="9" fontId="25" fillId="0" borderId="154" xfId="1" applyBorder="1" applyAlignment="1">
      <alignment horizontal="center" vertical="center"/>
    </xf>
    <xf numFmtId="9" fontId="25" fillId="0" borderId="155" xfId="1" applyBorder="1" applyAlignment="1">
      <alignment horizontal="center" vertical="center"/>
    </xf>
    <xf numFmtId="3" fontId="25" fillId="0" borderId="64" xfId="5" applyNumberFormat="1" applyBorder="1" applyAlignment="1">
      <alignment horizontal="center" vertical="center"/>
    </xf>
    <xf numFmtId="3" fontId="25" fillId="0" borderId="161" xfId="5" applyNumberFormat="1" applyBorder="1" applyAlignment="1">
      <alignment horizontal="center" vertical="center"/>
    </xf>
    <xf numFmtId="9" fontId="25" fillId="0" borderId="156" xfId="1" applyBorder="1" applyAlignment="1">
      <alignment horizontal="center" vertical="center"/>
    </xf>
    <xf numFmtId="0" fontId="55" fillId="0" borderId="57" xfId="5" applyFont="1" applyBorder="1" applyAlignment="1">
      <alignment horizontal="center" vertical="center" wrapText="1"/>
    </xf>
    <xf numFmtId="0" fontId="55" fillId="0" borderId="114" xfId="5" applyFont="1" applyBorder="1" applyAlignment="1">
      <alignment horizontal="center" vertical="center" wrapText="1"/>
    </xf>
    <xf numFmtId="1" fontId="25" fillId="0" borderId="8" xfId="5" applyNumberFormat="1" applyBorder="1" applyAlignment="1">
      <alignment horizontal="center" vertical="center"/>
    </xf>
    <xf numFmtId="0" fontId="25" fillId="0" borderId="118" xfId="5" applyBorder="1" applyAlignment="1">
      <alignment horizontal="center" vertical="center"/>
    </xf>
    <xf numFmtId="10" fontId="25" fillId="0" borderId="116" xfId="5" applyNumberFormat="1" applyBorder="1" applyAlignment="1">
      <alignment horizontal="center" vertical="center"/>
    </xf>
    <xf numFmtId="10" fontId="25" fillId="0" borderId="119" xfId="5" applyNumberFormat="1" applyBorder="1" applyAlignment="1">
      <alignment horizontal="center" vertical="center"/>
    </xf>
    <xf numFmtId="0" fontId="31" fillId="2" borderId="81" xfId="5" applyFont="1" applyFill="1" applyBorder="1" applyAlignment="1">
      <alignment horizontal="center" vertical="center" wrapText="1"/>
    </xf>
    <xf numFmtId="0" fontId="31" fillId="8" borderId="0" xfId="5" applyFont="1" applyFill="1" applyAlignment="1">
      <alignment horizontal="center" vertical="center" wrapText="1"/>
    </xf>
    <xf numFmtId="10" fontId="25" fillId="0" borderId="8" xfId="5" applyNumberFormat="1" applyBorder="1" applyAlignment="1">
      <alignment horizontal="center" vertical="center"/>
    </xf>
    <xf numFmtId="3" fontId="25" fillId="0" borderId="8" xfId="5" applyNumberFormat="1" applyBorder="1" applyAlignment="1">
      <alignment horizontal="center" vertical="center"/>
    </xf>
    <xf numFmtId="164" fontId="25" fillId="0" borderId="8" xfId="1" applyNumberFormat="1" applyBorder="1" applyAlignment="1">
      <alignment horizontal="center" vertical="center"/>
    </xf>
    <xf numFmtId="164" fontId="25" fillId="0" borderId="8" xfId="1" applyNumberFormat="1" applyBorder="1" applyAlignment="1">
      <alignment horizontal="center" vertical="center" wrapText="1"/>
    </xf>
    <xf numFmtId="0" fontId="25" fillId="0" borderId="8" xfId="5" applyBorder="1" applyAlignment="1">
      <alignment horizontal="center" vertical="center" wrapText="1"/>
    </xf>
    <xf numFmtId="0" fontId="54" fillId="4" borderId="61" xfId="5" applyFont="1" applyFill="1" applyBorder="1" applyAlignment="1">
      <alignment horizontal="center" vertical="center"/>
    </xf>
    <xf numFmtId="0" fontId="54" fillId="4" borderId="62" xfId="5" applyFont="1" applyFill="1" applyBorder="1" applyAlignment="1">
      <alignment horizontal="center" vertical="center"/>
    </xf>
    <xf numFmtId="0" fontId="54" fillId="4" borderId="63" xfId="5" applyFont="1" applyFill="1" applyBorder="1" applyAlignment="1">
      <alignment horizontal="center" vertical="center"/>
    </xf>
    <xf numFmtId="0" fontId="54" fillId="4" borderId="64" xfId="5" applyFont="1" applyFill="1" applyBorder="1" applyAlignment="1">
      <alignment horizontal="center" vertical="center"/>
    </xf>
    <xf numFmtId="0" fontId="54" fillId="4" borderId="23" xfId="5" applyFont="1" applyFill="1" applyBorder="1" applyAlignment="1">
      <alignment horizontal="center" vertical="center"/>
    </xf>
    <xf numFmtId="0" fontId="54" fillId="4" borderId="65" xfId="5" applyFont="1" applyFill="1" applyBorder="1" applyAlignment="1">
      <alignment horizontal="center" vertical="center"/>
    </xf>
    <xf numFmtId="0" fontId="25" fillId="0" borderId="151" xfId="5" applyBorder="1" applyAlignment="1">
      <alignment horizontal="center"/>
    </xf>
    <xf numFmtId="0" fontId="25" fillId="0" borderId="24" xfId="5" applyBorder="1" applyAlignment="1">
      <alignment horizontal="center"/>
    </xf>
    <xf numFmtId="0" fontId="25" fillId="0" borderId="152" xfId="5" applyBorder="1" applyAlignment="1">
      <alignment horizontal="center"/>
    </xf>
    <xf numFmtId="1" fontId="25" fillId="0" borderId="90" xfId="5" applyNumberFormat="1" applyFill="1" applyBorder="1" applyAlignment="1">
      <alignment horizontal="center" vertical="center"/>
    </xf>
    <xf numFmtId="1" fontId="25" fillId="0" borderId="82" xfId="5" applyNumberFormat="1" applyFill="1" applyBorder="1" applyAlignment="1">
      <alignment horizontal="center" vertical="center"/>
    </xf>
    <xf numFmtId="2" fontId="25" fillId="0" borderId="78" xfId="5" applyNumberFormat="1" applyBorder="1" applyAlignment="1">
      <alignment horizontal="center" vertical="center"/>
    </xf>
    <xf numFmtId="2" fontId="25" fillId="0" borderId="8" xfId="5" applyNumberFormat="1" applyBorder="1" applyAlignment="1">
      <alignment horizontal="center" vertical="center"/>
    </xf>
    <xf numFmtId="3" fontId="25" fillId="0" borderId="93" xfId="5" applyNumberFormat="1" applyBorder="1" applyAlignment="1">
      <alignment horizontal="center" vertical="center"/>
    </xf>
    <xf numFmtId="3" fontId="25" fillId="0" borderId="12" xfId="5" applyNumberFormat="1" applyBorder="1" applyAlignment="1">
      <alignment horizontal="center" vertical="center"/>
    </xf>
    <xf numFmtId="164" fontId="25" fillId="0" borderId="93" xfId="1" applyNumberFormat="1" applyBorder="1" applyAlignment="1">
      <alignment horizontal="center" vertical="center"/>
    </xf>
    <xf numFmtId="164" fontId="25" fillId="0" borderId="12" xfId="1" applyNumberFormat="1" applyBorder="1" applyAlignment="1">
      <alignment horizontal="center" vertical="center"/>
    </xf>
    <xf numFmtId="164" fontId="25" fillId="0" borderId="93" xfId="1" applyNumberFormat="1" applyBorder="1" applyAlignment="1">
      <alignment horizontal="center" vertical="center" wrapText="1"/>
    </xf>
    <xf numFmtId="164" fontId="25" fillId="0" borderId="12" xfId="1" applyNumberFormat="1" applyBorder="1" applyAlignment="1">
      <alignment horizontal="center" vertical="center" wrapText="1"/>
    </xf>
    <xf numFmtId="164" fontId="25" fillId="0" borderId="3" xfId="1" applyNumberFormat="1" applyBorder="1" applyAlignment="1">
      <alignment horizontal="center" vertical="center" wrapText="1"/>
    </xf>
    <xf numFmtId="164" fontId="25" fillId="0" borderId="5" xfId="1" applyNumberFormat="1" applyBorder="1" applyAlignment="1">
      <alignment horizontal="center" vertical="center" wrapText="1"/>
    </xf>
    <xf numFmtId="164" fontId="25" fillId="0" borderId="7" xfId="1" applyNumberFormat="1" applyBorder="1" applyAlignment="1">
      <alignment horizontal="center" vertical="center" wrapText="1"/>
    </xf>
    <xf numFmtId="1" fontId="25" fillId="0" borderId="88" xfId="5" applyNumberFormat="1" applyFill="1" applyBorder="1" applyAlignment="1">
      <alignment horizontal="center" vertical="center"/>
    </xf>
    <xf numFmtId="1" fontId="25" fillId="0" borderId="166" xfId="5" applyNumberFormat="1" applyFill="1" applyBorder="1" applyAlignment="1">
      <alignment horizontal="center" vertical="center"/>
    </xf>
    <xf numFmtId="1" fontId="25" fillId="0" borderId="183" xfId="5" applyNumberFormat="1" applyFill="1" applyBorder="1" applyAlignment="1">
      <alignment horizontal="center" vertical="center"/>
    </xf>
    <xf numFmtId="2" fontId="25" fillId="0" borderId="89" xfId="5" applyNumberFormat="1" applyBorder="1" applyAlignment="1">
      <alignment horizontal="center" vertical="center"/>
    </xf>
    <xf numFmtId="2" fontId="25" fillId="0" borderId="57" xfId="5" applyNumberFormat="1" applyBorder="1" applyAlignment="1">
      <alignment horizontal="center" vertical="center"/>
    </xf>
    <xf numFmtId="2" fontId="25" fillId="0" borderId="79" xfId="5" applyNumberFormat="1" applyBorder="1" applyAlignment="1">
      <alignment horizontal="center" vertical="center"/>
    </xf>
    <xf numFmtId="3" fontId="25" fillId="0" borderId="180" xfId="5" applyNumberFormat="1" applyBorder="1" applyAlignment="1">
      <alignment horizontal="center" vertical="center"/>
    </xf>
    <xf numFmtId="3" fontId="25" fillId="0" borderId="181" xfId="5" applyNumberFormat="1" applyBorder="1" applyAlignment="1">
      <alignment horizontal="center" vertical="center"/>
    </xf>
    <xf numFmtId="3" fontId="25" fillId="0" borderId="182" xfId="5" applyNumberFormat="1" applyBorder="1" applyAlignment="1">
      <alignment horizontal="center" vertical="center"/>
    </xf>
    <xf numFmtId="164" fontId="25" fillId="0" borderId="177" xfId="1" applyNumberFormat="1" applyBorder="1" applyAlignment="1">
      <alignment horizontal="center" vertical="center"/>
    </xf>
    <xf numFmtId="164" fontId="25" fillId="0" borderId="178" xfId="1" applyNumberFormat="1" applyBorder="1" applyAlignment="1">
      <alignment horizontal="center" vertical="center"/>
    </xf>
    <xf numFmtId="164" fontId="25" fillId="0" borderId="179" xfId="1" applyNumberFormat="1" applyBorder="1" applyAlignment="1">
      <alignment horizontal="center" vertical="center"/>
    </xf>
    <xf numFmtId="164" fontId="25" fillId="0" borderId="177" xfId="1" applyNumberFormat="1" applyBorder="1" applyAlignment="1">
      <alignment horizontal="center" vertical="center" wrapText="1"/>
    </xf>
    <xf numFmtId="164" fontId="25" fillId="0" borderId="178" xfId="1" applyNumberFormat="1" applyBorder="1" applyAlignment="1">
      <alignment horizontal="center" vertical="center" wrapText="1"/>
    </xf>
    <xf numFmtId="164" fontId="25" fillId="0" borderId="179" xfId="1" applyNumberFormat="1" applyBorder="1" applyAlignment="1">
      <alignment horizontal="center" vertical="center" wrapText="1"/>
    </xf>
    <xf numFmtId="164" fontId="25" fillId="0" borderId="174" xfId="1" applyNumberFormat="1" applyBorder="1" applyAlignment="1">
      <alignment horizontal="center" vertical="center" wrapText="1"/>
    </xf>
    <xf numFmtId="164" fontId="25" fillId="0" borderId="175" xfId="1" applyNumberFormat="1" applyBorder="1" applyAlignment="1">
      <alignment horizontal="center" vertical="center" wrapText="1"/>
    </xf>
    <xf numFmtId="164" fontId="25" fillId="0" borderId="176" xfId="1" applyNumberFormat="1" applyBorder="1" applyAlignment="1">
      <alignment horizontal="center" vertical="center" wrapText="1"/>
    </xf>
    <xf numFmtId="0" fontId="25" fillId="0" borderId="57" xfId="5" applyBorder="1" applyAlignment="1">
      <alignment horizontal="center" vertical="center" wrapText="1"/>
    </xf>
    <xf numFmtId="0" fontId="25" fillId="0" borderId="56" xfId="5" applyBorder="1" applyAlignment="1">
      <alignment horizontal="center" vertical="center" wrapText="1"/>
    </xf>
    <xf numFmtId="0" fontId="25" fillId="0" borderId="6" xfId="5" applyBorder="1" applyAlignment="1">
      <alignment horizontal="center"/>
    </xf>
    <xf numFmtId="0" fontId="31" fillId="4" borderId="1" xfId="5" applyFont="1" applyFill="1" applyBorder="1" applyAlignment="1">
      <alignment horizontal="center" vertical="center"/>
    </xf>
    <xf numFmtId="0" fontId="31" fillId="4" borderId="2" xfId="5" applyFont="1" applyFill="1" applyBorder="1" applyAlignment="1">
      <alignment horizontal="center" vertical="center"/>
    </xf>
    <xf numFmtId="0" fontId="31" fillId="0" borderId="8" xfId="5" applyFont="1" applyBorder="1" applyAlignment="1">
      <alignment horizontal="center" vertical="center"/>
    </xf>
    <xf numFmtId="0" fontId="31" fillId="0" borderId="2" xfId="5" applyFont="1" applyBorder="1" applyAlignment="1">
      <alignment horizontal="center" vertical="center"/>
    </xf>
    <xf numFmtId="0" fontId="54" fillId="4" borderId="61" xfId="5" applyFont="1" applyFill="1" applyBorder="1" applyAlignment="1">
      <alignment horizontal="center" vertical="center" wrapText="1"/>
    </xf>
    <xf numFmtId="0" fontId="54" fillId="4" borderId="62" xfId="5" applyFont="1" applyFill="1" applyBorder="1" applyAlignment="1">
      <alignment horizontal="center" vertical="center" wrapText="1"/>
    </xf>
    <xf numFmtId="0" fontId="54" fillId="4" borderId="63" xfId="5" applyFont="1" applyFill="1" applyBorder="1" applyAlignment="1">
      <alignment horizontal="center" vertical="center" wrapText="1"/>
    </xf>
    <xf numFmtId="0" fontId="54" fillId="4" borderId="64" xfId="5" applyFont="1" applyFill="1" applyBorder="1" applyAlignment="1">
      <alignment horizontal="center" vertical="center" wrapText="1"/>
    </xf>
    <xf numFmtId="0" fontId="54" fillId="4" borderId="23" xfId="5" applyFont="1" applyFill="1" applyBorder="1" applyAlignment="1">
      <alignment horizontal="center" vertical="center" wrapText="1"/>
    </xf>
    <xf numFmtId="0" fontId="54" fillId="4" borderId="65" xfId="5" applyFont="1" applyFill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" fontId="25" fillId="0" borderId="90" xfId="5" applyNumberFormat="1" applyBorder="1" applyAlignment="1">
      <alignment horizontal="center" vertical="center"/>
    </xf>
    <xf numFmtId="1" fontId="25" fillId="0" borderId="82" xfId="5" applyNumberFormat="1" applyBorder="1" applyAlignment="1">
      <alignment horizontal="center" vertical="center"/>
    </xf>
    <xf numFmtId="0" fontId="25" fillId="2" borderId="0" xfId="5" applyFill="1" applyAlignment="1">
      <alignment horizontal="center" vertical="center" wrapText="1"/>
    </xf>
    <xf numFmtId="164" fontId="31" fillId="0" borderId="4" xfId="5" applyNumberFormat="1" applyFont="1" applyBorder="1" applyAlignment="1">
      <alignment horizontal="center" vertical="center"/>
    </xf>
    <xf numFmtId="164" fontId="31" fillId="0" borderId="0" xfId="5" applyNumberFormat="1" applyFont="1" applyAlignment="1">
      <alignment horizontal="center" vertical="center"/>
    </xf>
    <xf numFmtId="1" fontId="25" fillId="8" borderId="90" xfId="5" applyNumberFormat="1" applyFill="1" applyBorder="1" applyAlignment="1">
      <alignment horizontal="center" vertical="center"/>
    </xf>
    <xf numFmtId="1" fontId="25" fillId="8" borderId="82" xfId="5" applyNumberFormat="1" applyFill="1" applyBorder="1" applyAlignment="1">
      <alignment horizontal="center" vertical="center"/>
    </xf>
  </cellXfs>
  <cellStyles count="58">
    <cellStyle name="Millares 2" xfId="29" xr:uid="{00000000-0005-0000-0000-000000000000}"/>
    <cellStyle name="Millares 2 2 2" xfId="55" xr:uid="{1437D8B9-9598-423B-86D3-1299675EBE8F}"/>
    <cellStyle name="Moneda 2" xfId="23" xr:uid="{00000000-0005-0000-0000-000001000000}"/>
    <cellStyle name="Normal" xfId="0" builtinId="0"/>
    <cellStyle name="Normal 2" xfId="5" xr:uid="{00000000-0005-0000-0000-000003000000}"/>
    <cellStyle name="Normal 3" xfId="10" xr:uid="{00000000-0005-0000-0000-000004000000}"/>
    <cellStyle name="Normal 3 2" xfId="33" xr:uid="{00000000-0005-0000-0000-000005000000}"/>
    <cellStyle name="Normal 3 3" xfId="48" xr:uid="{00000000-0005-0000-0000-000006000000}"/>
    <cellStyle name="Normal 4" xfId="3" xr:uid="{00000000-0005-0000-0000-000007000000}"/>
    <cellStyle name="Normal 4 10" xfId="53" xr:uid="{3EF03177-9C3E-46EF-B173-2A9AEF40A5F8}"/>
    <cellStyle name="Normal 4 2" xfId="4" xr:uid="{00000000-0005-0000-0000-000008000000}"/>
    <cellStyle name="Normal 4 3" xfId="6" xr:uid="{00000000-0005-0000-0000-000009000000}"/>
    <cellStyle name="Normal 4 3 10" xfId="28" xr:uid="{00000000-0005-0000-0000-00000A000000}"/>
    <cellStyle name="Normal 4 3 11" xfId="35" xr:uid="{00000000-0005-0000-0000-00000B000000}"/>
    <cellStyle name="Normal 4 3 11 2" xfId="38" xr:uid="{00000000-0005-0000-0000-00000C000000}"/>
    <cellStyle name="Normal 4 3 12" xfId="49" xr:uid="{00000000-0005-0000-0000-00000D000000}"/>
    <cellStyle name="Normal 4 3 13" xfId="54" xr:uid="{60B5AC87-AE35-4823-9404-9FDDD300BD55}"/>
    <cellStyle name="Normal 4 3 2" xfId="12" xr:uid="{00000000-0005-0000-0000-00000E000000}"/>
    <cellStyle name="Normal 4 3 2 2" xfId="37" xr:uid="{00000000-0005-0000-0000-00000F000000}"/>
    <cellStyle name="Normal 4 3 2 2 2" xfId="40" xr:uid="{00000000-0005-0000-0000-000010000000}"/>
    <cellStyle name="Normal 4 3 3" xfId="14" xr:uid="{00000000-0005-0000-0000-000011000000}"/>
    <cellStyle name="Normal 4 3 4" xfId="15" xr:uid="{00000000-0005-0000-0000-000012000000}"/>
    <cellStyle name="Normal 4 3 4 2" xfId="43" xr:uid="{00000000-0005-0000-0000-000013000000}"/>
    <cellStyle name="Normal 4 3 5" xfId="16" xr:uid="{00000000-0005-0000-0000-000014000000}"/>
    <cellStyle name="Normal 4 3 5 3" xfId="34" xr:uid="{00000000-0005-0000-0000-000015000000}"/>
    <cellStyle name="Normal 4 3 6" xfId="19" xr:uid="{00000000-0005-0000-0000-000016000000}"/>
    <cellStyle name="Normal 4 3 6 2" xfId="31" xr:uid="{00000000-0005-0000-0000-000017000000}"/>
    <cellStyle name="Normal 4 3 6 3" xfId="52" xr:uid="{B5C6E891-C09B-4E2A-AA52-DF60A36E97C2}"/>
    <cellStyle name="Normal 4 3 6 3 2 2" xfId="57" xr:uid="{312A7117-0299-468B-9939-97A1ADC9E72F}"/>
    <cellStyle name="Normal 4 3 7" xfId="24" xr:uid="{00000000-0005-0000-0000-000018000000}"/>
    <cellStyle name="Normal 4 3 8" xfId="26" xr:uid="{00000000-0005-0000-0000-000019000000}"/>
    <cellStyle name="Normal 4 3 9" xfId="27" xr:uid="{00000000-0005-0000-0000-00001A000000}"/>
    <cellStyle name="Normal 4 4" xfId="11" xr:uid="{00000000-0005-0000-0000-00001B000000}"/>
    <cellStyle name="Normal 4 4 2" xfId="36" xr:uid="{00000000-0005-0000-0000-00001C000000}"/>
    <cellStyle name="Normal 4 4 2 2" xfId="39" xr:uid="{00000000-0005-0000-0000-00001D000000}"/>
    <cellStyle name="Normal 4 5" xfId="13" xr:uid="{00000000-0005-0000-0000-00001E000000}"/>
    <cellStyle name="Normal 4 5 2" xfId="18" xr:uid="{00000000-0005-0000-0000-00001F000000}"/>
    <cellStyle name="Normal 4 5 2 2" xfId="30" xr:uid="{00000000-0005-0000-0000-000020000000}"/>
    <cellStyle name="Normal 4 5 2 3" xfId="42" xr:uid="{00000000-0005-0000-0000-000021000000}"/>
    <cellStyle name="Normal 4 5 2 4" xfId="51" xr:uid="{7BF9DEE3-CEDE-4092-81DC-FD3D9CD7060F}"/>
    <cellStyle name="Normal 4 5 2 4 2 2" xfId="56" xr:uid="{B6C6A396-043B-4B55-9C9A-C826532F125C}"/>
    <cellStyle name="Normal 4 5 3" xfId="25" xr:uid="{00000000-0005-0000-0000-000022000000}"/>
    <cellStyle name="Normal 4 6" xfId="22" xr:uid="{00000000-0005-0000-0000-000023000000}"/>
    <cellStyle name="Normal 4 7" xfId="45" xr:uid="{00000000-0005-0000-0000-000024000000}"/>
    <cellStyle name="Normal 4 7 2" xfId="50" xr:uid="{00000000-0005-0000-0000-000025000000}"/>
    <cellStyle name="Normal 4 8" xfId="46" xr:uid="{00000000-0005-0000-0000-000026000000}"/>
    <cellStyle name="Normal 4 9" xfId="47" xr:uid="{00000000-0005-0000-0000-000027000000}"/>
    <cellStyle name="Normal 5" xfId="20" xr:uid="{00000000-0005-0000-0000-000028000000}"/>
    <cellStyle name="Normal 5 2" xfId="32" xr:uid="{00000000-0005-0000-0000-000029000000}"/>
    <cellStyle name="Normal 5 2 2" xfId="44" xr:uid="{00000000-0005-0000-0000-00002A000000}"/>
    <cellStyle name="Normal_Libro4" xfId="41" xr:uid="{00000000-0005-0000-0000-00002B000000}"/>
    <cellStyle name="Porcentaje" xfId="1" builtinId="5"/>
    <cellStyle name="Porcentaje 2" xfId="21" xr:uid="{00000000-0005-0000-0000-00002E000000}"/>
    <cellStyle name="Porcentual 2" xfId="2" xr:uid="{00000000-0005-0000-0000-00002F000000}"/>
    <cellStyle name="Porcentual 2 2" xfId="8" xr:uid="{00000000-0005-0000-0000-000030000000}"/>
    <cellStyle name="Porcentual 4" xfId="7" xr:uid="{00000000-0005-0000-0000-000031000000}"/>
    <cellStyle name="Porcentual 4 2" xfId="9" xr:uid="{00000000-0005-0000-0000-000032000000}"/>
    <cellStyle name="Porcentual 4 3" xfId="17" xr:uid="{00000000-0005-0000-0000-000033000000}"/>
  </cellStyles>
  <dxfs count="0"/>
  <tableStyles count="0" defaultTableStyle="TableStyleMedium9" defaultPivotStyle="PivotStyleLight16"/>
  <colors>
    <mruColors>
      <color rgb="FFE8280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B R I Q U E T A S  DE SUELO CEMENTO [ASTM-D1632 / ASTM-D1633]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DISEÑO DE SUELO CEMEMENTO.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50068829645493"/>
          <c:y val="6.457105568679373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8821108385591032"/>
          <c:w val="0.8796257224706423"/>
          <c:h val="0.58684846526516843"/>
        </c:manualLayout>
      </c:layout>
      <c:scatterChart>
        <c:scatterStyle val="smoothMarker"/>
        <c:varyColors val="0"/>
        <c:ser>
          <c:idx val="0"/>
          <c:order val="0"/>
          <c:tx>
            <c:v>BRIQUETAS DEL DÍA 22 DE AGOSTO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321015865851603E-2"/>
                  <c:y val="-3.133916350726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12-47D0-96E3-A37EFC389DFA}"/>
                </c:ext>
              </c:extLst>
            </c:dLbl>
            <c:dLbl>
              <c:idx val="1"/>
              <c:layout>
                <c:manualLayout>
                  <c:x val="1.3364515846700791E-2"/>
                  <c:y val="-1.1316814702870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2-47D0-96E3-A37EFC389DFA}"/>
                </c:ext>
              </c:extLst>
            </c:dLbl>
            <c:dLbl>
              <c:idx val="2"/>
              <c:layout>
                <c:manualLayout>
                  <c:x val="-3.5491141798403375E-2"/>
                  <c:y val="-5.2308165407095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12-47D0-96E3-A37EFC389DFA}"/>
                </c:ext>
              </c:extLst>
            </c:dLbl>
            <c:dLbl>
              <c:idx val="3"/>
              <c:layout>
                <c:manualLayout>
                  <c:x val="-1.8371970411787831E-2"/>
                  <c:y val="-3.226887226291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2-47D0-96E3-A37EFC389DFA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'BRIQUETAS SC'!$Q$13:$Q$14</c:f>
              <c:numCache>
                <c:formatCode>0.00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'BRIQUETAS SC'!$R$13:$R$14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12-47D0-96E3-A37EFC389D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12-47D0-96E3-A37EFC389D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12-47D0-96E3-A37EFC389DF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12-47D0-96E3-A37EFC389DF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12-47D0-96E3-A37EFC389DF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12-47D0-96E3-A37EFC389DF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12-47D0-96E3-A37EFC389DF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12-47D0-96E3-A37EFC389DF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812-47D0-96E3-A37EFC389DF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812-47D0-96E3-A37EFC389DF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812-47D0-96E3-A37EFC389DF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'BRIQUETAS SC'!$D$3</c:f>
              <c:numCache>
                <c:formatCode>General</c:formatCode>
                <c:ptCount val="1"/>
              </c:numCache>
            </c:numRef>
          </c:xVal>
          <c:yVal>
            <c:numRef>
              <c:f>'BRIQUETAS SC'!$O$3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812-47D0-96E3-A37EFC389DF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812-47D0-96E3-A37EFC389DFA}"/>
              </c:ext>
            </c:extLst>
          </c:dPt>
          <c:dLbls>
            <c:delete val="1"/>
          </c:dLbls>
          <c:xVal>
            <c:numRef>
              <c:f>'BRIQUETAS SC'!$E$33:$E$34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'BRIQUETAS SC'!$D$33:$D$34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812-47D0-96E3-A37EFC389DFA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'BRIQUETAS SC'!$E$35:$E$36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'BRIQUETAS SC'!$D$35:$D$36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812-47D0-96E3-A37EFC389DFA}"/>
            </c:ext>
          </c:extLst>
        </c:ser>
        <c:ser>
          <c:idx val="14"/>
          <c:order val="14"/>
          <c:tx>
            <c:v>BRIQUETAS DEL DÍA 23 DE AGOSTO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2.6234181373540767E-2"/>
                  <c:y val="9.8598332771404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E5-4F38-9F48-464B59CA75D7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E5-4F38-9F48-464B59CA75D7}"/>
            </c:ext>
          </c:extLst>
        </c:ser>
        <c:ser>
          <c:idx val="15"/>
          <c:order val="15"/>
          <c:tx>
            <c:v>BRIQUETAS DEL DÍA 26 DE AGOSTO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3.383311796289918E-2"/>
                  <c:y val="-4.053260708571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BE5-4F38-9F48-464B59CA75D7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E5-4F38-9F48-464B59CA75D7}"/>
            </c:ext>
          </c:extLst>
        </c:ser>
        <c:ser>
          <c:idx val="16"/>
          <c:order val="16"/>
          <c:tx>
            <c:v>BRIQUETAS DEL DÍA 27 DE AGOSTO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8629169107664559E-2"/>
                  <c:y val="-5.24549080812190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BE5-4F38-9F48-464B59CA75D7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E5-4F38-9F48-464B59CA75D7}"/>
            </c:ext>
          </c:extLst>
        </c:ser>
        <c:ser>
          <c:idx val="17"/>
          <c:order val="17"/>
          <c:tx>
            <c:v>BRIQUETAS DEL DÍA 28 DE AGOSTO, COSTADO SUR (PERÍMETRO EXTERIOR)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6.4650674792989613E-3"/>
                  <c:y val="-4.5607603039030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BE5-4F38-9F48-464B59CA75D7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BE5-4F38-9F48-464B59CA75D7}"/>
            </c:ext>
          </c:extLst>
        </c:ser>
        <c:ser>
          <c:idx val="18"/>
          <c:order val="18"/>
          <c:tx>
            <c:v>BRIQUETAS DEL DÍA 28 DE AGOSTO, COSTADO SUR (PERÍMETRO INTERIOR)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2.6234181373540767E-2"/>
                  <c:y val="7.3083255132146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BE5-4F38-9F48-464B59CA75D7}"/>
                </c:ext>
              </c:extLst>
            </c:dLbl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BE5-4F38-9F48-464B59CA75D7}"/>
            </c:ext>
          </c:extLst>
        </c:ser>
        <c:ser>
          <c:idx val="19"/>
          <c:order val="19"/>
          <c:tx>
            <c:v>BRIQUETAS DEL DÍA 29 DE AGOSTO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3.7219743764006828E-4"/>
                  <c:y val="-4.2112905730425088E-2"/>
                </c:manualLayout>
              </c:layout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20-42EE-9B82-456DD608D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20-42EE-9B82-456DD608D3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Edad en días del especímen de suelo</a:t>
                </a: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 cemento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</c:valAx>
      <c:spPr>
        <a:noFill/>
        <a:ln w="15875">
          <a:solidFill>
            <a:schemeClr val="accent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"/>
          <c:y val="0.85440810616278817"/>
          <c:w val="0.98956866133466825"/>
          <c:h val="0.13192812931587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/>
              <a:t>% DE COMPACTACION  ASTM D-1556</a:t>
            </a:r>
          </a:p>
        </c:rich>
      </c:tx>
      <c:layout>
        <c:manualLayout>
          <c:xMode val="edge"/>
          <c:yMode val="edge"/>
          <c:x val="0.31411678859706371"/>
          <c:y val="1.3760568385814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5833679080832698E-2"/>
          <c:y val="0.14449531751196062"/>
          <c:w val="0.8931709164413684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'grafico  RESUMEN DE RESULTA (2)'!$H$28</c:f>
              <c:strCache>
                <c:ptCount val="1"/>
                <c:pt idx="0">
                  <c:v>% DE COMPACTACION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70595871359117E-2"/>
                  <c:y val="-0.140377899798939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A-4372-824B-90CB9054EDE4}"/>
                </c:ext>
              </c:extLst>
            </c:dLbl>
            <c:dLbl>
              <c:idx val="1"/>
              <c:layout>
                <c:manualLayout>
                  <c:x val="-0.10694330001952011"/>
                  <c:y val="-0.156962603159497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A-4372-824B-90CB9054EDE4}"/>
                </c:ext>
              </c:extLst>
            </c:dLbl>
            <c:dLbl>
              <c:idx val="6"/>
              <c:layout>
                <c:manualLayout>
                  <c:x val="-2.0860786796517421E-2"/>
                  <c:y val="-0.16017919840516984"/>
                </c:manualLayout>
              </c:layout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5.4424107561100096E-2"/>
                      <c:h val="7.2862351764210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E9A-4372-824B-90CB9054EDE4}"/>
                </c:ext>
              </c:extLst>
            </c:dLbl>
            <c:dLbl>
              <c:idx val="12"/>
              <c:layout>
                <c:manualLayout>
                  <c:x val="-1.8262917425396191E-2"/>
                  <c:y val="-0.16314285673335188"/>
                </c:manualLayout>
              </c:layout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5.0326778735152532E-2"/>
                      <c:h val="6.81913298724677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E9A-4372-824B-90CB9054EDE4}"/>
                </c:ext>
              </c:extLst>
            </c:dLbl>
            <c:dLbl>
              <c:idx val="18"/>
              <c:layout>
                <c:manualLayout>
                  <c:x val="-1.5761161752001696E-2"/>
                  <c:y val="-0.193048003027062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9A-4372-824B-90CB9054EDE4}"/>
                </c:ext>
              </c:extLst>
            </c:dLbl>
            <c:dLbl>
              <c:idx val="24"/>
              <c:layout>
                <c:manualLayout>
                  <c:x val="-2.0426038359916961E-2"/>
                  <c:y val="-0.16307871797003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A-4372-824B-90CB9054EDE4}"/>
                </c:ext>
              </c:extLst>
            </c:dLbl>
            <c:dLbl>
              <c:idx val="30"/>
              <c:layout>
                <c:manualLayout>
                  <c:x val="-2.3040924803643677E-2"/>
                  <c:y val="-0.167091511324254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9A-4372-824B-90CB9054EDE4}"/>
                </c:ext>
              </c:extLst>
            </c:dLbl>
            <c:dLbl>
              <c:idx val="36"/>
              <c:layout>
                <c:manualLayout>
                  <c:x val="-2.700327952971943E-2"/>
                  <c:y val="-0.155549042146692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9A-4372-824B-90CB9054EDE4}"/>
                </c:ext>
              </c:extLst>
            </c:dLbl>
            <c:dLbl>
              <c:idx val="42"/>
              <c:layout>
                <c:manualLayout>
                  <c:x val="-3.024291045068218E-2"/>
                  <c:y val="-0.156398253705715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9A-4372-824B-90CB9054EDE4}"/>
                </c:ext>
              </c:extLst>
            </c:dLbl>
            <c:dLbl>
              <c:idx val="48"/>
              <c:layout>
                <c:manualLayout>
                  <c:x val="-3.2330779221008785E-2"/>
                  <c:y val="-0.13130709783203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9A-4372-824B-90CB9054EDE4}"/>
                </c:ext>
              </c:extLst>
            </c:dLbl>
            <c:dLbl>
              <c:idx val="54"/>
              <c:layout>
                <c:manualLayout>
                  <c:x val="-3.3668272803741718E-2"/>
                  <c:y val="-0.12523756424625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9A-4372-824B-90CB9054EDE4}"/>
                </c:ext>
              </c:extLst>
            </c:dLbl>
            <c:dLbl>
              <c:idx val="60"/>
              <c:layout>
                <c:manualLayout>
                  <c:x val="-3.0036430628038697E-2"/>
                  <c:y val="-0.10217790958456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9A-4372-824B-90CB9054EDE4}"/>
                </c:ext>
              </c:extLst>
            </c:dLbl>
            <c:dLbl>
              <c:idx val="66"/>
              <c:layout>
                <c:manualLayout>
                  <c:x val="-3.2771812458475581E-2"/>
                  <c:y val="-0.13527796808397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9A-4372-824B-90CB9054EDE4}"/>
                </c:ext>
              </c:extLst>
            </c:dLbl>
            <c:dLbl>
              <c:idx val="72"/>
              <c:layout>
                <c:manualLayout>
                  <c:x val="-3.3981507093578091E-2"/>
                  <c:y val="-8.6789437132825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9A-4372-824B-90CB9054EDE4}"/>
                </c:ext>
              </c:extLst>
            </c:dLbl>
            <c:dLbl>
              <c:idx val="78"/>
              <c:layout>
                <c:manualLayout>
                  <c:x val="-3.0228895366411237E-2"/>
                  <c:y val="6.8096375837387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9A-4372-824B-90CB9054EDE4}"/>
                </c:ext>
              </c:extLst>
            </c:dLbl>
            <c:dLbl>
              <c:idx val="84"/>
              <c:layout>
                <c:manualLayout>
                  <c:x val="-3.2849170622133418E-2"/>
                  <c:y val="-6.470918662069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9A-4372-824B-90CB9054EDE4}"/>
                </c:ext>
              </c:extLst>
            </c:dLbl>
            <c:dLbl>
              <c:idx val="90"/>
              <c:layout>
                <c:manualLayout>
                  <c:x val="-2.7551720913360001E-2"/>
                  <c:y val="-0.145050348584629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9A-4372-824B-90CB9054EDE4}"/>
                </c:ext>
              </c:extLst>
            </c:dLbl>
            <c:dLbl>
              <c:idx val="96"/>
              <c:layout>
                <c:manualLayout>
                  <c:x val="-3.185980282839905E-2"/>
                  <c:y val="-8.273446919972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9A-4372-824B-90CB9054EDE4}"/>
                </c:ext>
              </c:extLst>
            </c:dLbl>
            <c:dLbl>
              <c:idx val="102"/>
              <c:layout>
                <c:manualLayout>
                  <c:x val="-4.1721082713454691E-2"/>
                  <c:y val="-0.206756332876797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9A-4372-824B-90CB9054EDE4}"/>
                </c:ext>
              </c:extLst>
            </c:dLbl>
            <c:dLbl>
              <c:idx val="108"/>
              <c:layout>
                <c:manualLayout>
                  <c:x val="-2.6269634550200722E-2"/>
                  <c:y val="-9.1126101377383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9A-4372-824B-90CB9054EDE4}"/>
                </c:ext>
              </c:extLst>
            </c:dLbl>
            <c:dLbl>
              <c:idx val="114"/>
              <c:layout>
                <c:manualLayout>
                  <c:x val="-2.9002515512408331E-2"/>
                  <c:y val="-0.173952093650756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E9A-4372-824B-90CB9054EDE4}"/>
                </c:ext>
              </c:extLst>
            </c:dLbl>
            <c:dLbl>
              <c:idx val="120"/>
              <c:layout>
                <c:manualLayout>
                  <c:x val="-3.0223396880735939E-2"/>
                  <c:y val="-9.827534378286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E9A-4372-824B-90CB9054EDE4}"/>
                </c:ext>
              </c:extLst>
            </c:dLbl>
            <c:dLbl>
              <c:idx val="126"/>
              <c:layout>
                <c:manualLayout>
                  <c:x val="-2.4192877386380512E-2"/>
                  <c:y val="-0.184371134818296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9A-4372-824B-90CB9054EDE4}"/>
                </c:ext>
              </c:extLst>
            </c:dLbl>
            <c:dLbl>
              <c:idx val="132"/>
              <c:layout>
                <c:manualLayout>
                  <c:x val="-2.7833240352559647E-2"/>
                  <c:y val="-7.870263783420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9A-4372-824B-90CB9054EDE4}"/>
                </c:ext>
              </c:extLst>
            </c:dLbl>
            <c:dLbl>
              <c:idx val="138"/>
              <c:layout>
                <c:manualLayout>
                  <c:x val="-2.7436118772241561E-2"/>
                  <c:y val="-0.19294456061192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E9A-4372-824B-90CB9054EDE4}"/>
                </c:ext>
              </c:extLst>
            </c:dLbl>
            <c:dLbl>
              <c:idx val="144"/>
              <c:layout>
                <c:manualLayout>
                  <c:x val="-3.0691632147605525E-2"/>
                  <c:y val="-9.3894639105578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9A-4372-824B-90CB9054EDE4}"/>
                </c:ext>
              </c:extLst>
            </c:dLbl>
            <c:dLbl>
              <c:idx val="150"/>
              <c:layout>
                <c:manualLayout>
                  <c:x val="-2.9133089480720468E-2"/>
                  <c:y val="-0.199867704348043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9A-4372-824B-90CB9054EDE4}"/>
                </c:ext>
              </c:extLst>
            </c:dLbl>
            <c:dLbl>
              <c:idx val="156"/>
              <c:layout>
                <c:manualLayout>
                  <c:x val="-2.8642209900599454E-2"/>
                  <c:y val="-0.104182067339548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E9A-4372-824B-90CB9054EDE4}"/>
                </c:ext>
              </c:extLst>
            </c:dLbl>
            <c:dLbl>
              <c:idx val="162"/>
              <c:layout>
                <c:manualLayout>
                  <c:x val="-2.2408039233059562E-2"/>
                  <c:y val="-0.194614565645079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E9A-4372-824B-90CB9054EDE4}"/>
                </c:ext>
              </c:extLst>
            </c:dLbl>
            <c:dLbl>
              <c:idx val="168"/>
              <c:layout>
                <c:manualLayout>
                  <c:x val="-1.6604540283543807E-2"/>
                  <c:y val="-0.151894661823946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E9A-4372-824B-90CB9054EDE4}"/>
                </c:ext>
              </c:extLst>
            </c:dLbl>
            <c:spPr>
              <a:noFill/>
              <a:ln w="22225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  RESUMEN DE RESULTA (2)'!$G$29:$G$196</c:f>
              <c:numCache>
                <c:formatCode>0.0%</c:formatCode>
                <c:ptCount val="168"/>
                <c:pt idx="0">
                  <c:v>0</c:v>
                </c:pt>
                <c:pt idx="6">
                  <c:v>0</c:v>
                </c:pt>
                <c:pt idx="12">
                  <c:v>0</c:v>
                </c:pt>
                <c:pt idx="18">
                  <c:v>0</c:v>
                </c:pt>
                <c:pt idx="24">
                  <c:v>0</c:v>
                </c:pt>
                <c:pt idx="30">
                  <c:v>0</c:v>
                </c:pt>
                <c:pt idx="36">
                  <c:v>0</c:v>
                </c:pt>
                <c:pt idx="42">
                  <c:v>0</c:v>
                </c:pt>
                <c:pt idx="48">
                  <c:v>0</c:v>
                </c:pt>
                <c:pt idx="54">
                  <c:v>0</c:v>
                </c:pt>
                <c:pt idx="60">
                  <c:v>0</c:v>
                </c:pt>
                <c:pt idx="66">
                  <c:v>0</c:v>
                </c:pt>
                <c:pt idx="72">
                  <c:v>0</c:v>
                </c:pt>
                <c:pt idx="78">
                  <c:v>0</c:v>
                </c:pt>
                <c:pt idx="84">
                  <c:v>0</c:v>
                </c:pt>
                <c:pt idx="90">
                  <c:v>0</c:v>
                </c:pt>
                <c:pt idx="96">
                  <c:v>0</c:v>
                </c:pt>
                <c:pt idx="102">
                  <c:v>0</c:v>
                </c:pt>
                <c:pt idx="108">
                  <c:v>0</c:v>
                </c:pt>
                <c:pt idx="114">
                  <c:v>0</c:v>
                </c:pt>
                <c:pt idx="120">
                  <c:v>0</c:v>
                </c:pt>
                <c:pt idx="126">
                  <c:v>0</c:v>
                </c:pt>
                <c:pt idx="132">
                  <c:v>0</c:v>
                </c:pt>
                <c:pt idx="138">
                  <c:v>0</c:v>
                </c:pt>
                <c:pt idx="144">
                  <c:v>0</c:v>
                </c:pt>
                <c:pt idx="150">
                  <c:v>0</c:v>
                </c:pt>
                <c:pt idx="156">
                  <c:v>0</c:v>
                </c:pt>
                <c:pt idx="162">
                  <c:v>0</c:v>
                </c:pt>
              </c:numCache>
            </c:numRef>
          </c:cat>
          <c:val>
            <c:numRef>
              <c:f>'grafico  RESUMEN DE RESULTA (2)'!$H$197:$H$268</c:f>
              <c:numCache>
                <c:formatCode>0.0%</c:formatCode>
                <c:ptCount val="72"/>
                <c:pt idx="0">
                  <c:v>0</c:v>
                </c:pt>
                <c:pt idx="6">
                  <c:v>0</c:v>
                </c:pt>
                <c:pt idx="12">
                  <c:v>0</c:v>
                </c:pt>
                <c:pt idx="18">
                  <c:v>0</c:v>
                </c:pt>
                <c:pt idx="24">
                  <c:v>0</c:v>
                </c:pt>
                <c:pt idx="30">
                  <c:v>0</c:v>
                </c:pt>
                <c:pt idx="36">
                  <c:v>0</c:v>
                </c:pt>
                <c:pt idx="42">
                  <c:v>0</c:v>
                </c:pt>
                <c:pt idx="48">
                  <c:v>0</c:v>
                </c:pt>
                <c:pt idx="54">
                  <c:v>0</c:v>
                </c:pt>
                <c:pt idx="60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9A-4372-824B-90CB9054EDE4}"/>
            </c:ext>
          </c:extLst>
        </c:ser>
        <c:ser>
          <c:idx val="2"/>
          <c:order val="1"/>
          <c:tx>
            <c:v>REQUERIMIENTO DE COMPACTACIÓN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'grafico  RESUMEN DE RESULTA (2)'!$G$29:$G$196</c:f>
              <c:numCache>
                <c:formatCode>0.0%</c:formatCode>
                <c:ptCount val="168"/>
                <c:pt idx="0">
                  <c:v>0</c:v>
                </c:pt>
                <c:pt idx="6">
                  <c:v>0</c:v>
                </c:pt>
                <c:pt idx="12">
                  <c:v>0</c:v>
                </c:pt>
                <c:pt idx="18">
                  <c:v>0</c:v>
                </c:pt>
                <c:pt idx="24">
                  <c:v>0</c:v>
                </c:pt>
                <c:pt idx="30">
                  <c:v>0</c:v>
                </c:pt>
                <c:pt idx="36">
                  <c:v>0</c:v>
                </c:pt>
                <c:pt idx="42">
                  <c:v>0</c:v>
                </c:pt>
                <c:pt idx="48">
                  <c:v>0</c:v>
                </c:pt>
                <c:pt idx="54">
                  <c:v>0</c:v>
                </c:pt>
                <c:pt idx="60">
                  <c:v>0</c:v>
                </c:pt>
                <c:pt idx="66">
                  <c:v>0</c:v>
                </c:pt>
                <c:pt idx="72">
                  <c:v>0</c:v>
                </c:pt>
                <c:pt idx="78">
                  <c:v>0</c:v>
                </c:pt>
                <c:pt idx="84">
                  <c:v>0</c:v>
                </c:pt>
                <c:pt idx="90">
                  <c:v>0</c:v>
                </c:pt>
                <c:pt idx="96">
                  <c:v>0</c:v>
                </c:pt>
                <c:pt idx="102">
                  <c:v>0</c:v>
                </c:pt>
                <c:pt idx="108">
                  <c:v>0</c:v>
                </c:pt>
                <c:pt idx="114">
                  <c:v>0</c:v>
                </c:pt>
                <c:pt idx="120">
                  <c:v>0</c:v>
                </c:pt>
                <c:pt idx="126">
                  <c:v>0</c:v>
                </c:pt>
                <c:pt idx="132">
                  <c:v>0</c:v>
                </c:pt>
                <c:pt idx="138">
                  <c:v>0</c:v>
                </c:pt>
                <c:pt idx="144">
                  <c:v>0</c:v>
                </c:pt>
                <c:pt idx="150">
                  <c:v>0</c:v>
                </c:pt>
                <c:pt idx="156">
                  <c:v>0</c:v>
                </c:pt>
                <c:pt idx="162">
                  <c:v>0</c:v>
                </c:pt>
              </c:numCache>
            </c:numRef>
          </c:cat>
          <c:val>
            <c:numRef>
              <c:f>'grafico  RESUMEN DE RESULTA (2)'!$I$197:$I$268</c:f>
              <c:numCache>
                <c:formatCode>0.0%</c:formatCode>
                <c:ptCount val="72"/>
                <c:pt idx="0">
                  <c:v>0.9</c:v>
                </c:pt>
                <c:pt idx="6">
                  <c:v>0.8</c:v>
                </c:pt>
                <c:pt idx="12">
                  <c:v>0.9</c:v>
                </c:pt>
                <c:pt idx="18">
                  <c:v>0.8</c:v>
                </c:pt>
                <c:pt idx="24">
                  <c:v>0.8</c:v>
                </c:pt>
                <c:pt idx="30">
                  <c:v>0.9</c:v>
                </c:pt>
                <c:pt idx="36">
                  <c:v>0.9</c:v>
                </c:pt>
                <c:pt idx="42">
                  <c:v>0.8</c:v>
                </c:pt>
                <c:pt idx="48">
                  <c:v>0.8</c:v>
                </c:pt>
                <c:pt idx="54">
                  <c:v>0.8</c:v>
                </c:pt>
                <c:pt idx="60">
                  <c:v>0.8</c:v>
                </c:pt>
                <c:pt idx="6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9A-4372-824B-90CB9054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42664"/>
        <c:axId val="330941880"/>
      </c:lineChart>
      <c:catAx>
        <c:axId val="33094266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30941880"/>
        <c:crossesAt val="0.70000000000000007"/>
        <c:auto val="1"/>
        <c:lblAlgn val="ctr"/>
        <c:lblOffset val="100"/>
        <c:noMultiLvlLbl val="1"/>
      </c:catAx>
      <c:valAx>
        <c:axId val="330941880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3094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>
          <a:alpha val="9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  <a:softEdge rad="50800"/>
    </a:effectLst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27</xdr:row>
      <xdr:rowOff>124640</xdr:rowOff>
    </xdr:from>
    <xdr:to>
      <xdr:col>15</xdr:col>
      <xdr:colOff>834447</xdr:colOff>
      <xdr:row>57</xdr:row>
      <xdr:rowOff>113434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1D02DB-51D3-45DF-B9D8-E0BE18CD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411480</xdr:colOff>
      <xdr:row>1</xdr:row>
      <xdr:rowOff>60960</xdr:rowOff>
    </xdr:from>
    <xdr:to>
      <xdr:col>4</xdr:col>
      <xdr:colOff>182880</xdr:colOff>
      <xdr:row>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0F8BCCB-43A5-4503-90F3-521FA996C56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152" t="28837" r="8988" b="32521"/>
        <a:stretch/>
      </xdr:blipFill>
      <xdr:spPr>
        <a:xfrm>
          <a:off x="784860" y="251460"/>
          <a:ext cx="2141220" cy="922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1</xdr:row>
      <xdr:rowOff>161925</xdr:rowOff>
    </xdr:from>
    <xdr:to>
      <xdr:col>11</xdr:col>
      <xdr:colOff>76200</xdr:colOff>
      <xdr:row>4</xdr:row>
      <xdr:rowOff>171451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AA0068-CF7E-41FE-902D-0D7026CF9C3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152" t="28837" r="8988" b="32521"/>
        <a:stretch/>
      </xdr:blipFill>
      <xdr:spPr>
        <a:xfrm>
          <a:off x="352426" y="323850"/>
          <a:ext cx="1714499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1066800</xdr:colOff>
      <xdr:row>12</xdr:row>
      <xdr:rowOff>57150</xdr:rowOff>
    </xdr:from>
    <xdr:ext cx="2520003" cy="811715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FB74351-0764-4C81-A7E6-B4B6189750F8}"/>
            </a:ext>
          </a:extLst>
        </xdr:cNvPr>
        <xdr:cNvSpPr/>
      </xdr:nvSpPr>
      <xdr:spPr>
        <a:xfrm>
          <a:off x="2842260" y="2731770"/>
          <a:ext cx="2520003" cy="811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PLASTICO </a:t>
          </a:r>
        </a:p>
        <a:p>
          <a:pPr algn="ctr"/>
          <a:r>
            <a:rPr lang="es-E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 PRACTICABLE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33338</xdr:colOff>
      <xdr:row>27</xdr:row>
      <xdr:rowOff>695326</xdr:rowOff>
    </xdr:from>
    <xdr:to>
      <xdr:col>21</xdr:col>
      <xdr:colOff>333376</xdr:colOff>
      <xdr:row>54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45CA1-80D3-4DDA-A190-D641D616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LABORATORIO%20UNIVO/ESTUDIO%20DE%20SUELOS%20Y%20CONCRETOS%20LAB.%202023/ENSAYOS%20E%20INFORMES/ES-2023-0201%20SC%20SDO%20MONCAGUA%2021.07.2023/ENSAYO%20ES-2023-0201%20MONCAGUA%20SC%20SDO%2021.07.2023.xlsx?7792B534" TargetMode="External"/><Relationship Id="rId1" Type="http://schemas.openxmlformats.org/officeDocument/2006/relationships/externalLinkPath" Target="file:///\\7792B534\ENSAYO%20ES-2023-0201%20MONCAGUA%20SC%20SDO%2021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dad cono y arena"/>
      <sheetName val="densidad cono y arena (2)"/>
      <sheetName val="densidad cono y arena (3)"/>
      <sheetName val="densidad cono y arena (4)"/>
      <sheetName val="densidad cono y arena (5)"/>
      <sheetName val="densidad cono y arena (6)"/>
      <sheetName val="densidad cono y arena (7)"/>
      <sheetName val="densidad cono y arena (8)"/>
      <sheetName val="densidad cono y arena (9)"/>
      <sheetName val="densidad cono y arena (10)"/>
      <sheetName val="densidad cono y arena (11)"/>
      <sheetName val="densidad cono y arena (12)"/>
      <sheetName val="densidad cono y arena (13)"/>
      <sheetName val="densidad cono y arena (14)"/>
      <sheetName val="densidad cono y arena (15)"/>
      <sheetName val="densidad cono y arena (16)"/>
      <sheetName val="densidad cono y arena (17)"/>
      <sheetName val="densidad cono y arena (18)"/>
      <sheetName val="densidad cono y arena (19)"/>
      <sheetName val="densidad cono y arena (20)"/>
      <sheetName val="BRIQUETAS SC"/>
      <sheetName val="BRIQUETAS SC (2)"/>
      <sheetName val="BRIQUETAS SC (3)"/>
      <sheetName val="BRIQUETAS SC (4)"/>
      <sheetName val="BRIQUETAS SC (5)"/>
      <sheetName val="BRIQUETAS SC (6)"/>
      <sheetName val="BRIQUETAS SC (7)"/>
      <sheetName val="BRIQUETAS SC (8)"/>
      <sheetName val="BRIQUETAS SC (9)"/>
      <sheetName val="BRIQUETAS SC (10)"/>
      <sheetName val="BRIQUETAS SC (11)"/>
      <sheetName val="BRIQUETAS SC (12)"/>
      <sheetName val="BRIQUETAS SC (13)"/>
      <sheetName val="CUADRO RESUMEN DE RESULTADOS"/>
      <sheetName val="grafico  RESUMEN DE RESULTADO "/>
      <sheetName val="Granulometría"/>
      <sheetName val="LIMITES (3)"/>
      <sheetName val="Clasificación"/>
      <sheetName val="Proctor "/>
      <sheetName val="GRAV ESP RET 3-4&quot;"/>
      <sheetName val="LIMITES (4)"/>
      <sheetName val="SC (3)"/>
      <sheetName val="LIMITES (CON CEMENTO)"/>
      <sheetName val="introduccion"/>
      <sheetName val="Proctor(CON CEMENTO)"/>
      <sheetName val="LIMITES (2)"/>
      <sheetName val="COMP. DE CILINDROS CONCRETO "/>
      <sheetName val="GRAF. CILINDROS DE CONCRETO "/>
      <sheetName val="densidad cono  y arena (2)"/>
      <sheetName val="densidad cono  y arena (3)."/>
      <sheetName val="densidad cono  y arena (4) "/>
      <sheetName val="densidad cono  y arena (5)"/>
      <sheetName val="densidad cono  y arena (6)"/>
      <sheetName val="densidad cono  y arena (7)"/>
      <sheetName val="Hoja1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8">
          <cell r="Z38" t="str">
            <v>(GM)</v>
          </cell>
        </row>
        <row r="40">
          <cell r="Z40" t="str">
            <v>Gravas y Arenas mal graduadas con Limos; color gris, finos, no plasticos.</v>
          </cell>
        </row>
        <row r="45">
          <cell r="Z45" t="str">
            <v>A-1-a (IG=0.0)</v>
          </cell>
        </row>
      </sheetData>
      <sheetData sheetId="38">
        <row r="40">
          <cell r="X40">
            <v>1803</v>
          </cell>
        </row>
        <row r="44">
          <cell r="X44">
            <v>0.1744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AB9C-1090-4FDA-98AE-164EBA5B7222}">
  <sheetPr codeName="Hoja3">
    <tabColor rgb="FF00B050"/>
  </sheetPr>
  <dimension ref="A1:BC36"/>
  <sheetViews>
    <sheetView tabSelected="1" view="pageBreakPreview" zoomScale="90" zoomScaleNormal="100" zoomScaleSheetLayoutView="90" workbookViewId="0"/>
  </sheetViews>
  <sheetFormatPr baseColWidth="10" defaultColWidth="12.5703125" defaultRowHeight="15" x14ac:dyDescent="0.25"/>
  <cols>
    <col min="1" max="1" width="5.42578125" style="63" customWidth="1"/>
    <col min="2" max="2" width="11.85546875" style="63" customWidth="1"/>
    <col min="3" max="4" width="11.28515625" style="63" customWidth="1"/>
    <col min="5" max="9" width="8.42578125" style="63" customWidth="1"/>
    <col min="10" max="12" width="11.7109375" style="63" customWidth="1"/>
    <col min="13" max="13" width="11.7109375" style="70" customWidth="1"/>
    <col min="14" max="14" width="11.7109375" style="63" customWidth="1"/>
    <col min="15" max="15" width="20.28515625" style="63" customWidth="1"/>
    <col min="16" max="16" width="23.85546875" style="63" customWidth="1"/>
    <col min="17" max="17" width="12.140625" style="63" customWidth="1"/>
    <col min="18" max="18" width="9.5703125" style="63" customWidth="1"/>
    <col min="19" max="19" width="9" style="63" customWidth="1"/>
    <col min="20" max="21" width="12.5703125" style="63" customWidth="1"/>
    <col min="22" max="16384" width="12.5703125" style="63"/>
  </cols>
  <sheetData>
    <row r="1" spans="1:55" ht="15.75" thickBot="1" x14ac:dyDescent="0.3"/>
    <row r="2" spans="1:55" ht="34.5" customHeight="1" x14ac:dyDescent="0.25">
      <c r="A2" s="146"/>
      <c r="B2" s="203"/>
      <c r="C2" s="204"/>
      <c r="D2" s="204"/>
      <c r="E2" s="205"/>
      <c r="F2" s="194" t="s">
        <v>47</v>
      </c>
      <c r="G2" s="195"/>
      <c r="H2" s="195"/>
      <c r="I2" s="195"/>
      <c r="J2" s="195"/>
      <c r="K2" s="195"/>
      <c r="L2" s="195"/>
      <c r="M2" s="195"/>
      <c r="N2" s="195"/>
      <c r="O2" s="195"/>
      <c r="P2" s="196"/>
      <c r="R2" s="74" t="s">
        <v>48</v>
      </c>
      <c r="S2" s="74" t="s">
        <v>49</v>
      </c>
      <c r="T2" s="75"/>
    </row>
    <row r="3" spans="1:55" ht="34.5" customHeight="1" x14ac:dyDescent="0.25">
      <c r="B3" s="206"/>
      <c r="C3" s="207"/>
      <c r="D3" s="207"/>
      <c r="E3" s="208"/>
      <c r="F3" s="197" t="s">
        <v>50</v>
      </c>
      <c r="G3" s="198"/>
      <c r="H3" s="198"/>
      <c r="I3" s="198"/>
      <c r="J3" s="198"/>
      <c r="K3" s="198"/>
      <c r="L3" s="198"/>
      <c r="M3" s="198"/>
      <c r="N3" s="198"/>
      <c r="O3" s="198"/>
      <c r="P3" s="199"/>
      <c r="R3" s="76">
        <v>1</v>
      </c>
      <c r="S3" s="74">
        <v>1</v>
      </c>
      <c r="T3" s="74">
        <f>R3*S3</f>
        <v>1</v>
      </c>
    </row>
    <row r="4" spans="1:55" ht="14.25" customHeight="1" thickBot="1" x14ac:dyDescent="0.3">
      <c r="B4" s="209"/>
      <c r="C4" s="210"/>
      <c r="D4" s="210"/>
      <c r="E4" s="211"/>
      <c r="F4" s="200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spans="1:55" ht="8.25" customHeight="1" thickBot="1" x14ac:dyDescent="0.3">
      <c r="B5" s="149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1"/>
    </row>
    <row r="6" spans="1:55" ht="30.75" customHeight="1" x14ac:dyDescent="0.25">
      <c r="B6" s="152" t="s">
        <v>2</v>
      </c>
      <c r="C6" s="153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  <c r="Q6" s="77"/>
      <c r="R6" s="77"/>
      <c r="S6" s="78"/>
      <c r="U6" s="156" t="e">
        <f>#REF!</f>
        <v>#REF!</v>
      </c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  <c r="AW6" s="65"/>
      <c r="AX6" s="65"/>
      <c r="AY6" s="65"/>
      <c r="AZ6" s="65"/>
      <c r="BA6" s="65"/>
      <c r="BB6" s="65"/>
      <c r="BC6" s="66"/>
    </row>
    <row r="7" spans="1:55" ht="32.25" customHeight="1" x14ac:dyDescent="0.25">
      <c r="B7" s="157" t="s">
        <v>3</v>
      </c>
      <c r="C7" s="158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  <c r="Q7" s="64"/>
      <c r="R7" s="64"/>
      <c r="S7" s="81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9"/>
    </row>
    <row r="8" spans="1:55" ht="32.25" customHeight="1" x14ac:dyDescent="0.25">
      <c r="B8" s="161" t="s">
        <v>4</v>
      </c>
      <c r="C8" s="162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60"/>
      <c r="Q8" s="67"/>
      <c r="R8" s="67"/>
      <c r="S8" s="82"/>
      <c r="U8" s="83" t="s">
        <v>51</v>
      </c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4"/>
    </row>
    <row r="9" spans="1:55" ht="31.5" customHeight="1" thickBot="1" x14ac:dyDescent="0.3">
      <c r="B9" s="182" t="s">
        <v>6</v>
      </c>
      <c r="C9" s="183"/>
      <c r="D9" s="184"/>
      <c r="E9" s="184"/>
      <c r="F9" s="148" t="s">
        <v>7</v>
      </c>
      <c r="G9" s="148"/>
      <c r="H9" s="147"/>
      <c r="I9" s="147"/>
      <c r="J9" s="147"/>
      <c r="K9" s="148" t="s">
        <v>8</v>
      </c>
      <c r="L9" s="148"/>
      <c r="M9" s="169" t="s">
        <v>95</v>
      </c>
      <c r="N9" s="169"/>
      <c r="O9" s="169"/>
      <c r="P9" s="170"/>
      <c r="Q9" s="85"/>
      <c r="R9" s="85"/>
      <c r="S9" s="86"/>
      <c r="U9" s="87"/>
      <c r="V9" s="87"/>
      <c r="W9" s="87"/>
      <c r="X9" s="87"/>
      <c r="Y9" s="87"/>
      <c r="Z9" s="87"/>
      <c r="AA9" s="87"/>
    </row>
    <row r="10" spans="1:55" ht="6" customHeight="1" thickBot="1" x14ac:dyDescent="0.3">
      <c r="B10" s="171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3"/>
    </row>
    <row r="11" spans="1:55" ht="24" customHeight="1" x14ac:dyDescent="0.25">
      <c r="B11" s="174" t="s">
        <v>52</v>
      </c>
      <c r="C11" s="176" t="s">
        <v>53</v>
      </c>
      <c r="D11" s="177"/>
      <c r="E11" s="178" t="s">
        <v>54</v>
      </c>
      <c r="F11" s="178" t="s">
        <v>55</v>
      </c>
      <c r="G11" s="178" t="s">
        <v>56</v>
      </c>
      <c r="H11" s="178" t="s">
        <v>94</v>
      </c>
      <c r="I11" s="180" t="s">
        <v>57</v>
      </c>
      <c r="J11" s="178" t="s">
        <v>58</v>
      </c>
      <c r="K11" s="178" t="s">
        <v>59</v>
      </c>
      <c r="L11" s="178" t="s">
        <v>60</v>
      </c>
      <c r="M11" s="185" t="s">
        <v>61</v>
      </c>
      <c r="N11" s="178" t="s">
        <v>62</v>
      </c>
      <c r="O11" s="187" t="s">
        <v>63</v>
      </c>
      <c r="P11" s="188"/>
      <c r="Q11" s="71"/>
      <c r="R11" s="71"/>
      <c r="S11" s="71"/>
    </row>
    <row r="12" spans="1:55" ht="30.6" customHeight="1" thickBot="1" x14ac:dyDescent="0.3">
      <c r="B12" s="175"/>
      <c r="C12" s="122" t="s">
        <v>64</v>
      </c>
      <c r="D12" s="122" t="s">
        <v>65</v>
      </c>
      <c r="E12" s="179"/>
      <c r="F12" s="179"/>
      <c r="G12" s="179"/>
      <c r="H12" s="179"/>
      <c r="I12" s="181"/>
      <c r="J12" s="179"/>
      <c r="K12" s="179"/>
      <c r="L12" s="179"/>
      <c r="M12" s="186"/>
      <c r="N12" s="179"/>
      <c r="O12" s="189"/>
      <c r="P12" s="190"/>
      <c r="Q12" s="71"/>
      <c r="R12" s="71"/>
      <c r="S12" s="71"/>
    </row>
    <row r="13" spans="1:55" ht="28.5" customHeight="1" x14ac:dyDescent="0.25">
      <c r="B13" s="88">
        <v>1</v>
      </c>
      <c r="C13" s="89">
        <f>D9</f>
        <v>0</v>
      </c>
      <c r="D13" s="90">
        <f t="shared" ref="D13:D18" si="0">C13+E13</f>
        <v>0</v>
      </c>
      <c r="E13" s="91"/>
      <c r="F13" s="92"/>
      <c r="G13" s="92"/>
      <c r="H13" s="92"/>
      <c r="I13" s="93">
        <f>(((F13/10)/2)^2*PI())</f>
        <v>0</v>
      </c>
      <c r="J13" s="94"/>
      <c r="K13" s="123" t="str">
        <f>IF(J13="","",J13/(((F13/10)/2)^2*PI()))</f>
        <v/>
      </c>
      <c r="L13" s="163"/>
      <c r="M13" s="165" t="e">
        <f>N13/27</f>
        <v>#VALUE!</v>
      </c>
      <c r="N13" s="167" t="str">
        <f>IF(K13="","",AVERAGE(K13:K14))</f>
        <v/>
      </c>
      <c r="O13" s="212"/>
      <c r="P13" s="213"/>
      <c r="Q13" s="143">
        <v>0</v>
      </c>
      <c r="R13" s="144">
        <v>0</v>
      </c>
      <c r="S13" s="71"/>
    </row>
    <row r="14" spans="1:55" ht="28.5" customHeight="1" x14ac:dyDescent="0.25">
      <c r="B14" s="95">
        <f t="shared" ref="B14:B18" si="1">B13+1</f>
        <v>2</v>
      </c>
      <c r="C14" s="96">
        <f>C13</f>
        <v>0</v>
      </c>
      <c r="D14" s="97">
        <f t="shared" si="0"/>
        <v>0</v>
      </c>
      <c r="E14" s="98"/>
      <c r="F14" s="99"/>
      <c r="G14" s="99"/>
      <c r="H14" s="99"/>
      <c r="I14" s="100">
        <f>(((F14/10)/2)^2*PI())</f>
        <v>0</v>
      </c>
      <c r="J14" s="101"/>
      <c r="K14" s="121" t="str">
        <f>IF(J14="","",J14/(((F14/10)/2)^2*PI()))</f>
        <v/>
      </c>
      <c r="L14" s="164"/>
      <c r="M14" s="166"/>
      <c r="N14" s="168"/>
      <c r="O14" s="214"/>
      <c r="P14" s="215"/>
      <c r="Q14" s="116">
        <v>7</v>
      </c>
      <c r="R14" s="117" t="e">
        <f>AVERAGE(N13:N18)</f>
        <v>#DIV/0!</v>
      </c>
      <c r="S14" s="71"/>
    </row>
    <row r="15" spans="1:55" ht="28.5" customHeight="1" x14ac:dyDescent="0.25">
      <c r="B15" s="95">
        <f t="shared" si="1"/>
        <v>3</v>
      </c>
      <c r="C15" s="96">
        <f t="shared" ref="C15:C18" si="2">C14</f>
        <v>0</v>
      </c>
      <c r="D15" s="97">
        <f t="shared" si="0"/>
        <v>0</v>
      </c>
      <c r="E15" s="98"/>
      <c r="F15" s="99"/>
      <c r="G15" s="99"/>
      <c r="H15" s="99"/>
      <c r="I15" s="100">
        <f t="shared" ref="I15:I18" si="3">(((F15/10)/2)^2*PI())</f>
        <v>0</v>
      </c>
      <c r="J15" s="101"/>
      <c r="K15" s="121" t="str">
        <f t="shared" ref="K15:K18" si="4">IF(J15="","",J15/(((F15/10)/2)^2*PI()))</f>
        <v/>
      </c>
      <c r="L15" s="164"/>
      <c r="M15" s="166" t="e">
        <f>N15/27</f>
        <v>#VALUE!</v>
      </c>
      <c r="N15" s="168" t="str">
        <f>IF(K15="","",AVERAGE(K15:K16))</f>
        <v/>
      </c>
      <c r="O15" s="214"/>
      <c r="P15" s="215"/>
      <c r="Q15" s="116">
        <v>4</v>
      </c>
      <c r="R15" s="117" t="str">
        <f>N17</f>
        <v/>
      </c>
      <c r="S15" s="71"/>
    </row>
    <row r="16" spans="1:55" ht="28.5" customHeight="1" thickBot="1" x14ac:dyDescent="0.3">
      <c r="B16" s="95">
        <f>B15+1</f>
        <v>4</v>
      </c>
      <c r="C16" s="96">
        <f t="shared" si="2"/>
        <v>0</v>
      </c>
      <c r="D16" s="97">
        <f t="shared" si="0"/>
        <v>0</v>
      </c>
      <c r="E16" s="98"/>
      <c r="F16" s="99"/>
      <c r="G16" s="99"/>
      <c r="H16" s="99"/>
      <c r="I16" s="100">
        <f t="shared" si="3"/>
        <v>0</v>
      </c>
      <c r="J16" s="101"/>
      <c r="K16" s="121" t="str">
        <f t="shared" si="4"/>
        <v/>
      </c>
      <c r="L16" s="164"/>
      <c r="M16" s="166"/>
      <c r="N16" s="168"/>
      <c r="O16" s="214"/>
      <c r="P16" s="215"/>
      <c r="Q16" s="118">
        <v>5</v>
      </c>
      <c r="R16" s="119" t="e">
        <f>#REF!</f>
        <v>#REF!</v>
      </c>
      <c r="S16" s="71"/>
    </row>
    <row r="17" spans="2:19" ht="28.5" customHeight="1" x14ac:dyDescent="0.25">
      <c r="B17" s="95">
        <f t="shared" si="1"/>
        <v>5</v>
      </c>
      <c r="C17" s="96">
        <f t="shared" si="2"/>
        <v>0</v>
      </c>
      <c r="D17" s="97">
        <f t="shared" si="0"/>
        <v>0</v>
      </c>
      <c r="E17" s="98"/>
      <c r="F17" s="99"/>
      <c r="G17" s="99"/>
      <c r="H17" s="99"/>
      <c r="I17" s="100">
        <f t="shared" si="3"/>
        <v>0</v>
      </c>
      <c r="J17" s="101"/>
      <c r="K17" s="121" t="str">
        <f t="shared" si="4"/>
        <v/>
      </c>
      <c r="L17" s="164"/>
      <c r="M17" s="166" t="e">
        <f>N17/27</f>
        <v>#VALUE!</v>
      </c>
      <c r="N17" s="168" t="str">
        <f>IF(K17="","",AVERAGE(K17:K18))</f>
        <v/>
      </c>
      <c r="O17" s="214"/>
      <c r="P17" s="215"/>
      <c r="S17" s="71"/>
    </row>
    <row r="18" spans="2:19" ht="28.5" customHeight="1" x14ac:dyDescent="0.25">
      <c r="B18" s="95">
        <f t="shared" si="1"/>
        <v>6</v>
      </c>
      <c r="C18" s="96">
        <f t="shared" si="2"/>
        <v>0</v>
      </c>
      <c r="D18" s="97">
        <f t="shared" si="0"/>
        <v>0</v>
      </c>
      <c r="E18" s="98"/>
      <c r="F18" s="99"/>
      <c r="G18" s="99"/>
      <c r="H18" s="99"/>
      <c r="I18" s="100">
        <f t="shared" si="3"/>
        <v>0</v>
      </c>
      <c r="J18" s="101"/>
      <c r="K18" s="121" t="str">
        <f t="shared" si="4"/>
        <v/>
      </c>
      <c r="L18" s="164"/>
      <c r="M18" s="166"/>
      <c r="N18" s="168"/>
      <c r="O18" s="214"/>
      <c r="P18" s="215"/>
      <c r="Q18" s="72"/>
      <c r="S18" s="71"/>
    </row>
    <row r="19" spans="2:19" ht="5.25" customHeight="1" thickBot="1" x14ac:dyDescent="0.3"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8"/>
    </row>
    <row r="20" spans="2:19" ht="21.75" customHeight="1" x14ac:dyDescent="0.2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4"/>
    </row>
    <row r="21" spans="2:19" ht="21.75" customHeight="1" x14ac:dyDescent="0.25">
      <c r="B21" s="105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06"/>
    </row>
    <row r="22" spans="2:19" ht="21.75" customHeight="1" x14ac:dyDescent="0.25">
      <c r="B22" s="105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06"/>
    </row>
    <row r="23" spans="2:19" ht="21.75" customHeight="1" thickBot="1" x14ac:dyDescent="0.3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2:19" ht="27" customHeight="1" x14ac:dyDescent="0.25">
      <c r="B24" s="219">
        <f>H9</f>
        <v>0</v>
      </c>
      <c r="C24" s="220"/>
      <c r="D24" s="220"/>
      <c r="E24" s="220"/>
      <c r="F24" s="220"/>
      <c r="G24" s="220"/>
      <c r="H24" s="220"/>
      <c r="I24" s="220"/>
      <c r="J24" s="220"/>
      <c r="K24" s="221" t="str">
        <f>'DENS CON Y PLAT'!V53</f>
        <v>Ing. Francisco Granados</v>
      </c>
      <c r="L24" s="221"/>
      <c r="M24" s="221"/>
      <c r="N24" s="221"/>
      <c r="O24" s="221"/>
      <c r="P24" s="222"/>
      <c r="Q24" s="110"/>
      <c r="R24" s="111"/>
    </row>
    <row r="25" spans="2:19" ht="27" customHeight="1" thickBot="1" x14ac:dyDescent="0.3">
      <c r="B25" s="191" t="s">
        <v>96</v>
      </c>
      <c r="C25" s="192"/>
      <c r="D25" s="192"/>
      <c r="E25" s="192"/>
      <c r="F25" s="192"/>
      <c r="G25" s="192"/>
      <c r="H25" s="192"/>
      <c r="I25" s="192"/>
      <c r="J25" s="192"/>
      <c r="K25" s="192" t="str">
        <f>'DENS CON Y PLAT'!V54</f>
        <v>Jefe Técnico de Laboratorio de Suelos y Materiales</v>
      </c>
      <c r="L25" s="192"/>
      <c r="M25" s="192"/>
      <c r="N25" s="192"/>
      <c r="O25" s="192"/>
      <c r="P25" s="193"/>
      <c r="Q25" s="112"/>
      <c r="R25" s="113"/>
    </row>
    <row r="32" spans="2:19" x14ac:dyDescent="0.25">
      <c r="D32" s="115" t="s">
        <v>66</v>
      </c>
      <c r="E32" s="115" t="s">
        <v>67</v>
      </c>
    </row>
    <row r="33" spans="4:5" x14ac:dyDescent="0.25">
      <c r="D33" s="114">
        <v>0</v>
      </c>
      <c r="E33" s="114">
        <v>7</v>
      </c>
    </row>
    <row r="34" spans="4:5" x14ac:dyDescent="0.25">
      <c r="D34" s="114">
        <v>27</v>
      </c>
      <c r="E34" s="114">
        <f>E33</f>
        <v>7</v>
      </c>
    </row>
    <row r="35" spans="4:5" x14ac:dyDescent="0.25">
      <c r="D35" s="114">
        <f>D34</f>
        <v>27</v>
      </c>
      <c r="E35" s="114">
        <v>0</v>
      </c>
    </row>
    <row r="36" spans="4:5" x14ac:dyDescent="0.25">
      <c r="D36" s="114">
        <f>D35</f>
        <v>27</v>
      </c>
      <c r="E36" s="114">
        <f>E34</f>
        <v>7</v>
      </c>
    </row>
  </sheetData>
  <autoFilter ref="C12:D18" xr:uid="{00000000-0009-0000-0000-000000000000}"/>
  <mergeCells count="47">
    <mergeCell ref="B25:J25"/>
    <mergeCell ref="K25:P25"/>
    <mergeCell ref="F2:P2"/>
    <mergeCell ref="F3:P3"/>
    <mergeCell ref="F4:P4"/>
    <mergeCell ref="B2:E4"/>
    <mergeCell ref="O13:P18"/>
    <mergeCell ref="B19:P19"/>
    <mergeCell ref="B24:J24"/>
    <mergeCell ref="K24:P24"/>
    <mergeCell ref="L15:L16"/>
    <mergeCell ref="M15:M16"/>
    <mergeCell ref="N15:N16"/>
    <mergeCell ref="L17:L18"/>
    <mergeCell ref="M17:M18"/>
    <mergeCell ref="N17:N18"/>
    <mergeCell ref="K11:K12"/>
    <mergeCell ref="L11:L12"/>
    <mergeCell ref="M11:M12"/>
    <mergeCell ref="N11:N12"/>
    <mergeCell ref="O11:P12"/>
    <mergeCell ref="L13:L14"/>
    <mergeCell ref="M13:M14"/>
    <mergeCell ref="N13:N14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B9:C9"/>
    <mergeCell ref="D9:E9"/>
    <mergeCell ref="F9:G9"/>
    <mergeCell ref="U6:AF6"/>
    <mergeCell ref="B7:C7"/>
    <mergeCell ref="D7:P7"/>
    <mergeCell ref="B8:C8"/>
    <mergeCell ref="D8:P8"/>
    <mergeCell ref="H9:J9"/>
    <mergeCell ref="K9:L9"/>
    <mergeCell ref="B5:P5"/>
    <mergeCell ref="B6:C6"/>
    <mergeCell ref="D6:P6"/>
  </mergeCells>
  <printOptions horizontalCentered="1" verticalCentered="1"/>
  <pageMargins left="0.31496062992125984" right="0.27559055118110237" top="0.9055118110236221" bottom="0.15748031496062992" header="0.23622047244094491" footer="0"/>
  <pageSetup scale="70" fitToHeight="3" orientation="landscape" horizontalDpi="4294967294" verticalDpi="300" r:id="rId1"/>
  <headerFooter alignWithMargins="0">
    <oddFooter>&amp;C&amp;"Calibri,Cursiva"&amp;K00-024&amp;P de &amp;N</oddFooter>
  </headerFooter>
  <colBreaks count="1" manualBreakCount="1">
    <brk id="16" max="1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2CF1-784B-4EDB-92CE-DA04E2D7FEAD}">
  <sheetPr codeName="Hoja2">
    <tabColor rgb="FFFF0000"/>
  </sheetPr>
  <dimension ref="B2:CF55"/>
  <sheetViews>
    <sheetView view="pageBreakPreview" zoomScaleNormal="100" zoomScaleSheetLayoutView="100" workbookViewId="0"/>
  </sheetViews>
  <sheetFormatPr baseColWidth="10" defaultColWidth="2.7109375" defaultRowHeight="12.75" x14ac:dyDescent="0.2"/>
  <cols>
    <col min="1" max="39" width="2.7109375" customWidth="1"/>
    <col min="40" max="40" width="2.85546875" customWidth="1"/>
    <col min="41" max="42" width="2.7109375" customWidth="1"/>
    <col min="43" max="43" width="2.85546875" customWidth="1"/>
    <col min="44" max="50" width="2.7109375" customWidth="1"/>
    <col min="51" max="51" width="4.5703125" customWidth="1"/>
    <col min="53" max="53" width="4.5703125" bestFit="1" customWidth="1"/>
    <col min="58" max="58" width="2.140625" customWidth="1"/>
  </cols>
  <sheetData>
    <row r="2" spans="2:84" ht="18.75" customHeight="1" x14ac:dyDescent="0.2">
      <c r="B2" s="356"/>
      <c r="C2" s="357"/>
      <c r="D2" s="357"/>
      <c r="E2" s="357"/>
      <c r="F2" s="357"/>
      <c r="G2" s="357"/>
      <c r="H2" s="357"/>
      <c r="I2" s="357"/>
      <c r="J2" s="357"/>
      <c r="K2" s="357"/>
      <c r="L2" s="358"/>
      <c r="M2" s="344" t="s">
        <v>0</v>
      </c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6"/>
    </row>
    <row r="3" spans="2:84" ht="20.25" customHeight="1" x14ac:dyDescent="0.2">
      <c r="B3" s="359"/>
      <c r="C3" s="360"/>
      <c r="D3" s="360"/>
      <c r="E3" s="360"/>
      <c r="F3" s="360"/>
      <c r="G3" s="360"/>
      <c r="H3" s="360"/>
      <c r="I3" s="360"/>
      <c r="J3" s="360"/>
      <c r="K3" s="360"/>
      <c r="L3" s="361"/>
      <c r="M3" s="347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9"/>
    </row>
    <row r="4" spans="2:84" ht="22.5" customHeight="1" x14ac:dyDescent="0.2">
      <c r="B4" s="359"/>
      <c r="C4" s="360"/>
      <c r="D4" s="360"/>
      <c r="E4" s="360"/>
      <c r="F4" s="360"/>
      <c r="G4" s="360"/>
      <c r="H4" s="360"/>
      <c r="I4" s="360"/>
      <c r="J4" s="360"/>
      <c r="K4" s="360"/>
      <c r="L4" s="361"/>
      <c r="M4" s="350" t="s">
        <v>1</v>
      </c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O4" s="352"/>
    </row>
    <row r="5" spans="2:84" ht="20.25" customHeight="1" x14ac:dyDescent="0.2">
      <c r="B5" s="362"/>
      <c r="C5" s="363"/>
      <c r="D5" s="363"/>
      <c r="E5" s="363"/>
      <c r="F5" s="363"/>
      <c r="G5" s="363"/>
      <c r="H5" s="363"/>
      <c r="I5" s="363"/>
      <c r="J5" s="363"/>
      <c r="K5" s="363"/>
      <c r="L5" s="364"/>
      <c r="M5" s="353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4"/>
      <c r="AJ5" s="354"/>
      <c r="AK5" s="354"/>
      <c r="AL5" s="354"/>
      <c r="AM5" s="354"/>
      <c r="AN5" s="354"/>
      <c r="AO5" s="355"/>
      <c r="AU5" s="1"/>
      <c r="AV5" s="1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3"/>
    </row>
    <row r="6" spans="2:84" ht="3.75" customHeight="1" x14ac:dyDescent="0.2"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2:84" ht="21.75" customHeight="1" thickBot="1" x14ac:dyDescent="0.3">
      <c r="B7" s="337" t="s">
        <v>2</v>
      </c>
      <c r="C7" s="338"/>
      <c r="D7" s="338"/>
      <c r="E7" s="338"/>
      <c r="F7" s="338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341"/>
      <c r="AC7" s="341"/>
      <c r="AD7" s="341"/>
      <c r="AE7" s="341"/>
      <c r="AF7" s="341"/>
      <c r="AG7" s="341"/>
      <c r="AH7" s="341"/>
      <c r="AI7" s="341"/>
      <c r="AJ7" s="341"/>
      <c r="AK7" s="341"/>
      <c r="AL7" s="341"/>
      <c r="AM7" s="341"/>
      <c r="AN7" s="341"/>
      <c r="AO7" s="342"/>
      <c r="AP7" s="2"/>
      <c r="AQ7" s="2"/>
      <c r="AR7" s="3"/>
      <c r="AS7" s="2"/>
      <c r="AT7" s="2"/>
      <c r="AU7" s="4"/>
      <c r="AV7" s="4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343"/>
      <c r="BX7" s="343"/>
      <c r="BY7" s="343"/>
      <c r="BZ7" s="343"/>
      <c r="CA7" s="343"/>
      <c r="CB7" s="343"/>
      <c r="CC7" s="343"/>
      <c r="CD7" s="343"/>
      <c r="CE7" s="343"/>
      <c r="CF7" s="343"/>
    </row>
    <row r="8" spans="2:84" ht="34.5" customHeight="1" thickBot="1" x14ac:dyDescent="0.25">
      <c r="B8" s="339"/>
      <c r="C8" s="340"/>
      <c r="D8" s="340"/>
      <c r="E8" s="340"/>
      <c r="F8" s="340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  <c r="AM8" s="317"/>
      <c r="AN8" s="317"/>
      <c r="AO8" s="318"/>
      <c r="AW8" s="1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6"/>
      <c r="BV8" s="1"/>
      <c r="BW8" s="343"/>
      <c r="BX8" s="343"/>
      <c r="BY8" s="343"/>
      <c r="BZ8" s="343"/>
      <c r="CA8" s="343"/>
      <c r="CB8" s="343"/>
      <c r="CC8" s="343"/>
      <c r="CD8" s="343"/>
      <c r="CE8" s="343"/>
      <c r="CF8" s="343"/>
    </row>
    <row r="9" spans="2:84" ht="14.1" customHeight="1" thickBot="1" x14ac:dyDescent="0.25">
      <c r="B9" s="339" t="s">
        <v>3</v>
      </c>
      <c r="C9" s="340"/>
      <c r="D9" s="340"/>
      <c r="E9" s="340"/>
      <c r="F9" s="340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  <c r="AG9" s="317"/>
      <c r="AH9" s="317"/>
      <c r="AI9" s="317"/>
      <c r="AJ9" s="317"/>
      <c r="AK9" s="317"/>
      <c r="AL9" s="317"/>
      <c r="AM9" s="317"/>
      <c r="AN9" s="317"/>
      <c r="AO9" s="318"/>
      <c r="AW9" s="1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6"/>
      <c r="BV9" s="1"/>
      <c r="BW9" s="343"/>
      <c r="BX9" s="343"/>
      <c r="BY9" s="343"/>
      <c r="BZ9" s="343"/>
      <c r="CA9" s="343"/>
      <c r="CB9" s="343"/>
      <c r="CC9" s="343"/>
      <c r="CD9" s="343"/>
      <c r="CE9" s="343"/>
      <c r="CF9" s="343"/>
    </row>
    <row r="10" spans="2:84" ht="14.1" customHeight="1" x14ac:dyDescent="0.2">
      <c r="B10" s="339"/>
      <c r="C10" s="340"/>
      <c r="D10" s="340"/>
      <c r="E10" s="340"/>
      <c r="F10" s="340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  <c r="AG10" s="317"/>
      <c r="AH10" s="317"/>
      <c r="AI10" s="317"/>
      <c r="AJ10" s="317"/>
      <c r="AK10" s="317"/>
      <c r="AL10" s="317"/>
      <c r="AM10" s="317"/>
      <c r="AN10" s="317"/>
      <c r="AO10" s="318"/>
    </row>
    <row r="11" spans="2:84" ht="19.5" customHeight="1" x14ac:dyDescent="0.2">
      <c r="B11" s="315" t="s">
        <v>4</v>
      </c>
      <c r="C11" s="316"/>
      <c r="D11" s="316"/>
      <c r="E11" s="316"/>
      <c r="F11" s="316"/>
      <c r="G11" s="316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18"/>
    </row>
    <row r="12" spans="2:84" ht="18" customHeight="1" x14ac:dyDescent="0.2">
      <c r="B12" s="315"/>
      <c r="C12" s="316"/>
      <c r="D12" s="316"/>
      <c r="E12" s="316"/>
      <c r="F12" s="316"/>
      <c r="G12" s="316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8"/>
      <c r="AY12" s="2" t="s">
        <v>5</v>
      </c>
    </row>
    <row r="13" spans="2:84" ht="14.1" customHeight="1" x14ac:dyDescent="0.2">
      <c r="B13" s="319" t="s">
        <v>6</v>
      </c>
      <c r="C13" s="320"/>
      <c r="D13" s="320"/>
      <c r="E13" s="320"/>
      <c r="F13" s="320"/>
      <c r="G13" s="320"/>
      <c r="H13" s="323"/>
      <c r="I13" s="324"/>
      <c r="J13" s="324"/>
      <c r="K13" s="324"/>
      <c r="L13" s="324"/>
      <c r="M13" s="325"/>
      <c r="N13" s="328" t="s">
        <v>7</v>
      </c>
      <c r="O13" s="329"/>
      <c r="P13" s="329"/>
      <c r="Q13" s="329"/>
      <c r="R13" s="329"/>
      <c r="S13" s="329"/>
      <c r="T13" s="324"/>
      <c r="U13" s="324"/>
      <c r="V13" s="324"/>
      <c r="W13" s="324"/>
      <c r="X13" s="324"/>
      <c r="Y13" s="325"/>
      <c r="Z13" s="328" t="s">
        <v>8</v>
      </c>
      <c r="AA13" s="329"/>
      <c r="AB13" s="329"/>
      <c r="AC13" s="329"/>
      <c r="AD13" s="332" t="str">
        <f>'BRIQUETAS SC'!M9</f>
        <v>Ing Michelle Zelaya</v>
      </c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3"/>
      <c r="AV13" s="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2:84" ht="14.1" customHeight="1" x14ac:dyDescent="0.2">
      <c r="B14" s="321"/>
      <c r="C14" s="322"/>
      <c r="D14" s="322"/>
      <c r="E14" s="322"/>
      <c r="F14" s="322"/>
      <c r="G14" s="322"/>
      <c r="H14" s="326"/>
      <c r="I14" s="326"/>
      <c r="J14" s="326"/>
      <c r="K14" s="326"/>
      <c r="L14" s="326"/>
      <c r="M14" s="327"/>
      <c r="N14" s="330"/>
      <c r="O14" s="331"/>
      <c r="P14" s="331"/>
      <c r="Q14" s="331"/>
      <c r="R14" s="331"/>
      <c r="S14" s="331"/>
      <c r="T14" s="326"/>
      <c r="U14" s="326"/>
      <c r="V14" s="326"/>
      <c r="W14" s="326"/>
      <c r="X14" s="326"/>
      <c r="Y14" s="327"/>
      <c r="Z14" s="330"/>
      <c r="AA14" s="331"/>
      <c r="AB14" s="331"/>
      <c r="AC14" s="331"/>
      <c r="AD14" s="334"/>
      <c r="AE14" s="334"/>
      <c r="AF14" s="334"/>
      <c r="AG14" s="334"/>
      <c r="AH14" s="334"/>
      <c r="AI14" s="334"/>
      <c r="AJ14" s="334"/>
      <c r="AK14" s="334"/>
      <c r="AL14" s="334"/>
      <c r="AM14" s="334"/>
      <c r="AN14" s="334"/>
      <c r="AO14" s="335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2:84" ht="5.25" customHeight="1" x14ac:dyDescent="0.25"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V15" s="7"/>
    </row>
    <row r="16" spans="2:84" ht="15" customHeight="1" x14ac:dyDescent="0.2">
      <c r="B16" s="314" t="s">
        <v>9</v>
      </c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</row>
    <row r="17" spans="2:59" ht="15" customHeight="1" x14ac:dyDescent="0.2">
      <c r="B17" s="273" t="s">
        <v>10</v>
      </c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5" t="s">
        <v>11</v>
      </c>
      <c r="N17" s="275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313"/>
      <c r="AV17" s="7"/>
      <c r="BG17" t="s">
        <v>13</v>
      </c>
    </row>
    <row r="18" spans="2:59" ht="15" customHeight="1" x14ac:dyDescent="0.2">
      <c r="B18" s="265" t="s">
        <v>14</v>
      </c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7"/>
      <c r="N18" s="267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286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7"/>
    </row>
    <row r="19" spans="2:59" ht="18.75" customHeight="1" x14ac:dyDescent="0.2">
      <c r="B19" s="265" t="s">
        <v>15</v>
      </c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7"/>
      <c r="N19" s="267"/>
      <c r="O19" s="307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9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7"/>
      <c r="AQ19" s="8"/>
      <c r="BE19" t="s">
        <v>16</v>
      </c>
    </row>
    <row r="20" spans="2:59" ht="15" customHeight="1" x14ac:dyDescent="0.2">
      <c r="B20" s="265" t="s">
        <v>17</v>
      </c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7" t="s">
        <v>11</v>
      </c>
      <c r="N20" s="267"/>
      <c r="O20" s="304" t="s">
        <v>12</v>
      </c>
      <c r="P20" s="305"/>
      <c r="Q20" s="306"/>
      <c r="R20" s="304"/>
      <c r="S20" s="305"/>
      <c r="T20" s="306"/>
      <c r="U20" s="304"/>
      <c r="V20" s="305"/>
      <c r="W20" s="306"/>
      <c r="X20" s="304"/>
      <c r="Y20" s="305"/>
      <c r="Z20" s="306"/>
      <c r="AA20" s="286"/>
      <c r="AB20" s="286"/>
      <c r="AC20" s="286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300"/>
    </row>
    <row r="21" spans="2:59" ht="15" customHeight="1" x14ac:dyDescent="0.2">
      <c r="B21" s="265" t="s">
        <v>18</v>
      </c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7"/>
      <c r="N21" s="267"/>
      <c r="O21" s="301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3"/>
    </row>
    <row r="22" spans="2:59" ht="15" customHeight="1" x14ac:dyDescent="0.2">
      <c r="B22" s="265" t="s">
        <v>19</v>
      </c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7" t="s">
        <v>20</v>
      </c>
      <c r="N22" s="267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86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7"/>
    </row>
    <row r="23" spans="2:59" ht="15" customHeight="1" x14ac:dyDescent="0.2">
      <c r="B23" s="265" t="s">
        <v>21</v>
      </c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7" t="s">
        <v>20</v>
      </c>
      <c r="N23" s="267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86"/>
      <c r="AB23" s="286"/>
      <c r="AC23" s="286"/>
      <c r="AD23" s="286"/>
      <c r="AE23" s="286"/>
      <c r="AF23" s="286"/>
      <c r="AG23" s="286"/>
      <c r="AH23" s="286"/>
      <c r="AI23" s="286"/>
      <c r="AJ23" s="286"/>
      <c r="AK23" s="286"/>
      <c r="AL23" s="286"/>
      <c r="AM23" s="286"/>
      <c r="AN23" s="286"/>
      <c r="AO23" s="287"/>
      <c r="AR23" s="290">
        <f>O22-O23</f>
        <v>0</v>
      </c>
      <c r="AS23" s="291"/>
      <c r="AT23" s="291"/>
      <c r="AU23" s="291"/>
    </row>
    <row r="24" spans="2:59" ht="15" customHeight="1" x14ac:dyDescent="0.2">
      <c r="B24" s="265" t="s">
        <v>22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7" t="s">
        <v>20</v>
      </c>
      <c r="N24" s="267"/>
      <c r="O24" s="294">
        <f>O22-O23</f>
        <v>0</v>
      </c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82"/>
      <c r="AB24" s="282"/>
      <c r="AC24" s="282"/>
      <c r="AD24" s="282"/>
      <c r="AE24" s="282"/>
      <c r="AF24" s="282"/>
      <c r="AG24" s="282"/>
      <c r="AH24" s="282"/>
      <c r="AI24" s="282"/>
      <c r="AJ24" s="282"/>
      <c r="AK24" s="282"/>
      <c r="AL24" s="282"/>
      <c r="AM24" s="282"/>
      <c r="AN24" s="282"/>
      <c r="AO24" s="289"/>
      <c r="AR24" s="9"/>
      <c r="AS24" s="288" t="e">
        <f>AR23/R43</f>
        <v>#DIV/0!</v>
      </c>
      <c r="AT24" s="288"/>
      <c r="AU24" s="288"/>
      <c r="AV24" s="295" t="s">
        <v>23</v>
      </c>
      <c r="AW24" s="295"/>
      <c r="AX24" s="295"/>
      <c r="AY24" s="295"/>
    </row>
    <row r="25" spans="2:59" ht="15" customHeight="1" x14ac:dyDescent="0.2">
      <c r="B25" s="265" t="s">
        <v>24</v>
      </c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92" t="s">
        <v>25</v>
      </c>
      <c r="N25" s="267"/>
      <c r="O25" s="296" t="e">
        <f>+O24/R43*1000</f>
        <v>#DIV/0!</v>
      </c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7"/>
      <c r="AB25" s="297"/>
      <c r="AC25" s="297"/>
      <c r="AD25" s="282"/>
      <c r="AE25" s="282"/>
      <c r="AF25" s="282"/>
      <c r="AG25" s="286"/>
      <c r="AH25" s="286"/>
      <c r="AI25" s="286"/>
      <c r="AJ25" s="282"/>
      <c r="AK25" s="282"/>
      <c r="AL25" s="282"/>
      <c r="AM25" s="286"/>
      <c r="AN25" s="286"/>
      <c r="AO25" s="287"/>
    </row>
    <row r="26" spans="2:59" ht="15" customHeight="1" x14ac:dyDescent="0.2">
      <c r="B26" s="265" t="s">
        <v>26</v>
      </c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92" t="s">
        <v>25</v>
      </c>
      <c r="N26" s="267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6"/>
      <c r="AB26" s="286"/>
      <c r="AC26" s="286"/>
      <c r="AD26" s="286"/>
      <c r="AE26" s="286"/>
      <c r="AF26" s="286"/>
      <c r="AG26" s="286"/>
      <c r="AH26" s="286"/>
      <c r="AI26" s="286"/>
      <c r="AJ26" s="286"/>
      <c r="AK26" s="286"/>
      <c r="AL26" s="286"/>
      <c r="AM26" s="286"/>
      <c r="AN26" s="286"/>
      <c r="AO26" s="287"/>
      <c r="AT26" s="290">
        <f>R24</f>
        <v>0</v>
      </c>
      <c r="AU26" s="291"/>
      <c r="AV26" s="291"/>
      <c r="AW26" s="291"/>
    </row>
    <row r="27" spans="2:59" ht="15" customHeight="1" x14ac:dyDescent="0.2">
      <c r="B27" s="265" t="s">
        <v>27</v>
      </c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92" t="s">
        <v>25</v>
      </c>
      <c r="N27" s="267"/>
      <c r="O27" s="294" t="e">
        <f>O25-O26</f>
        <v>#DIV/0!</v>
      </c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82"/>
      <c r="AB27" s="282"/>
      <c r="AC27" s="282"/>
      <c r="AD27" s="282"/>
      <c r="AE27" s="282"/>
      <c r="AF27" s="282"/>
      <c r="AG27" s="282"/>
      <c r="AH27" s="282"/>
      <c r="AI27" s="282"/>
      <c r="AJ27" s="282"/>
      <c r="AK27" s="282"/>
      <c r="AL27" s="282"/>
      <c r="AM27" s="282"/>
      <c r="AN27" s="282"/>
      <c r="AO27" s="289"/>
      <c r="AT27" s="9"/>
      <c r="AU27" s="288" t="e">
        <f>AT26/R43</f>
        <v>#DIV/0!</v>
      </c>
      <c r="AV27" s="288"/>
      <c r="AW27" s="288"/>
    </row>
    <row r="28" spans="2:59" ht="15" customHeight="1" x14ac:dyDescent="0.2">
      <c r="B28" s="265" t="s">
        <v>28</v>
      </c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7" t="s">
        <v>20</v>
      </c>
      <c r="N28" s="267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86"/>
      <c r="AB28" s="286"/>
      <c r="AC28" s="286"/>
      <c r="AD28" s="286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7"/>
    </row>
    <row r="29" spans="2:59" ht="15" customHeight="1" x14ac:dyDescent="0.2">
      <c r="B29" s="265" t="s">
        <v>29</v>
      </c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7" t="s">
        <v>20</v>
      </c>
      <c r="N29" s="267"/>
      <c r="O29" s="282" t="e">
        <f>(O28/O27)*1000</f>
        <v>#DIV/0!</v>
      </c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82"/>
      <c r="AO29" s="289"/>
      <c r="AW29" s="290">
        <f>U24</f>
        <v>0</v>
      </c>
      <c r="AX29" s="291"/>
      <c r="AY29" s="291"/>
      <c r="AZ29" s="291"/>
    </row>
    <row r="30" spans="2:59" ht="15" customHeight="1" x14ac:dyDescent="0.2">
      <c r="B30" s="265" t="s">
        <v>30</v>
      </c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7" t="s">
        <v>20</v>
      </c>
      <c r="N30" s="267"/>
      <c r="O30" s="282" t="e">
        <f>(O29/(O41+1))</f>
        <v>#DIV/0!</v>
      </c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2"/>
      <c r="AF30" s="282"/>
      <c r="AG30" s="286"/>
      <c r="AH30" s="286"/>
      <c r="AI30" s="286"/>
      <c r="AJ30" s="282"/>
      <c r="AK30" s="282"/>
      <c r="AL30" s="282"/>
      <c r="AM30" s="286"/>
      <c r="AN30" s="286"/>
      <c r="AO30" s="287"/>
      <c r="AW30" s="9"/>
      <c r="AX30" s="288" t="e">
        <f>AW29/R43</f>
        <v>#DIV/0!</v>
      </c>
      <c r="AY30" s="288"/>
      <c r="AZ30" s="288"/>
    </row>
    <row r="31" spans="2:59" ht="15" customHeight="1" x14ac:dyDescent="0.25">
      <c r="B31" s="259" t="s">
        <v>31</v>
      </c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N31" s="261"/>
      <c r="O31" s="285" t="e">
        <f>O30/Y45</f>
        <v>#DIV/0!</v>
      </c>
      <c r="P31" s="285"/>
      <c r="Q31" s="285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4"/>
    </row>
    <row r="32" spans="2:59" ht="6" customHeight="1" x14ac:dyDescent="0.25">
      <c r="B32" s="247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9"/>
    </row>
    <row r="33" spans="2:53" ht="14.25" x14ac:dyDescent="0.3">
      <c r="B33" s="277" t="s">
        <v>32</v>
      </c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9"/>
    </row>
    <row r="34" spans="2:53" ht="6" customHeight="1" x14ac:dyDescent="0.25">
      <c r="B34" s="24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9"/>
      <c r="AP34" s="51"/>
    </row>
    <row r="35" spans="2:53" ht="15" customHeight="1" x14ac:dyDescent="0.2">
      <c r="B35" s="254" t="s">
        <v>33</v>
      </c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55"/>
      <c r="N35" s="255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52"/>
      <c r="AQ35" s="253"/>
      <c r="AR35" s="253"/>
    </row>
    <row r="36" spans="2:53" ht="15" customHeight="1" x14ac:dyDescent="0.2">
      <c r="B36" s="273" t="s">
        <v>34</v>
      </c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5" t="s">
        <v>20</v>
      </c>
      <c r="N36" s="275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1"/>
      <c r="AP36" s="252"/>
      <c r="AQ36" s="253"/>
      <c r="AR36" s="253"/>
    </row>
    <row r="37" spans="2:53" ht="15" customHeight="1" x14ac:dyDescent="0.2">
      <c r="B37" s="265" t="s">
        <v>35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7" t="s">
        <v>20</v>
      </c>
      <c r="N37" s="267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4"/>
      <c r="AP37" s="252"/>
      <c r="AQ37" s="253"/>
      <c r="AR37" s="253"/>
    </row>
    <row r="38" spans="2:53" ht="15" customHeight="1" x14ac:dyDescent="0.2">
      <c r="B38" s="265" t="s">
        <v>36</v>
      </c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7" t="s">
        <v>20</v>
      </c>
      <c r="N38" s="267"/>
      <c r="O38" s="271">
        <f>+O36-O37</f>
        <v>0</v>
      </c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70"/>
      <c r="AP38" s="252"/>
      <c r="AQ38" s="253"/>
      <c r="AR38" s="253"/>
    </row>
    <row r="39" spans="2:53" ht="15" customHeight="1" x14ac:dyDescent="0.2">
      <c r="B39" s="265" t="s">
        <v>37</v>
      </c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7" t="s">
        <v>20</v>
      </c>
      <c r="N39" s="267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4"/>
      <c r="AP39" s="252"/>
      <c r="AQ39" s="253"/>
      <c r="AR39" s="253"/>
      <c r="BA39" s="10">
        <v>11.6</v>
      </c>
    </row>
    <row r="40" spans="2:53" ht="15" customHeight="1" x14ac:dyDescent="0.2">
      <c r="B40" s="259" t="s">
        <v>38</v>
      </c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1" t="s">
        <v>20</v>
      </c>
      <c r="N40" s="261"/>
      <c r="O40" s="262">
        <f>+O37-O39</f>
        <v>0</v>
      </c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8"/>
      <c r="AP40" s="252"/>
      <c r="AQ40" s="253"/>
      <c r="AR40" s="253"/>
      <c r="AY40" s="11"/>
      <c r="BA40">
        <v>9.1999999999999993</v>
      </c>
    </row>
    <row r="41" spans="2:53" ht="15" customHeight="1" x14ac:dyDescent="0.25">
      <c r="B41" s="254" t="s">
        <v>39</v>
      </c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5"/>
      <c r="N41" s="255"/>
      <c r="O41" s="256" t="e">
        <f>+O38/O40</f>
        <v>#DIV/0!</v>
      </c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0"/>
      <c r="AB41" s="250"/>
      <c r="AC41" s="250"/>
      <c r="AD41" s="250"/>
      <c r="AE41" s="250"/>
      <c r="AF41" s="250"/>
      <c r="AG41" s="250"/>
      <c r="AH41" s="251"/>
      <c r="AI41" s="251"/>
      <c r="AJ41" s="250"/>
      <c r="AK41" s="250"/>
      <c r="AL41" s="250"/>
      <c r="AM41" s="250"/>
      <c r="AN41" s="250"/>
      <c r="AO41" s="250"/>
      <c r="AP41" s="252"/>
      <c r="AQ41" s="253"/>
      <c r="AR41" s="253"/>
      <c r="AY41" s="11"/>
      <c r="BA41" s="10">
        <f>BA39-BA40</f>
        <v>2.4000000000000004</v>
      </c>
    </row>
    <row r="42" spans="2:53" ht="8.1" customHeight="1" x14ac:dyDescent="0.25">
      <c r="B42" s="238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40"/>
      <c r="AP42" s="51"/>
    </row>
    <row r="43" spans="2:53" ht="15" customHeight="1" x14ac:dyDescent="0.25">
      <c r="B43" s="241" t="s">
        <v>40</v>
      </c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3"/>
      <c r="S43" s="243"/>
      <c r="T43" s="243"/>
      <c r="U43" s="243"/>
      <c r="V43" s="244" t="s">
        <v>41</v>
      </c>
      <c r="W43" s="245"/>
      <c r="X43" s="24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40"/>
      <c r="AP43" s="51"/>
      <c r="AY43" s="11"/>
    </row>
    <row r="44" spans="2:53" ht="8.1" customHeight="1" x14ac:dyDescent="0.25">
      <c r="B44" s="247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9"/>
    </row>
    <row r="45" spans="2:53" ht="15.75" x14ac:dyDescent="0.25">
      <c r="B45" s="231" t="s">
        <v>42</v>
      </c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3"/>
      <c r="Z45" s="233"/>
      <c r="AA45" s="233"/>
      <c r="AB45" s="233"/>
      <c r="AC45" s="234" t="s">
        <v>41</v>
      </c>
      <c r="AD45" s="235"/>
      <c r="AE45" s="235"/>
      <c r="AF45" s="236" t="s">
        <v>43</v>
      </c>
      <c r="AG45" s="236"/>
      <c r="AH45" s="236"/>
      <c r="AI45" s="236"/>
      <c r="AJ45" s="236"/>
      <c r="AK45" s="237"/>
      <c r="AL45" s="237"/>
      <c r="AM45" s="237"/>
      <c r="AN45" s="237"/>
      <c r="AO45" s="12"/>
    </row>
    <row r="46" spans="2:53" ht="3" customHeight="1" x14ac:dyDescent="0.25">
      <c r="B46" s="226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8"/>
    </row>
    <row r="47" spans="2:53" ht="15" customHeight="1" x14ac:dyDescent="0.2">
      <c r="B47" s="61" t="s">
        <v>44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2"/>
    </row>
    <row r="48" spans="2:53" ht="15" customHeight="1" x14ac:dyDescent="0.25">
      <c r="B48" s="223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5"/>
    </row>
    <row r="49" spans="2:41" ht="15" customHeight="1" x14ac:dyDescent="0.25">
      <c r="B49" s="223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5"/>
    </row>
    <row r="50" spans="2:41" ht="9.75" customHeight="1" x14ac:dyDescent="0.25">
      <c r="B50" s="226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8"/>
    </row>
    <row r="51" spans="2:41" x14ac:dyDescent="0.2"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5"/>
    </row>
    <row r="52" spans="2:41" ht="13.5" x14ac:dyDescent="0.2"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8"/>
    </row>
    <row r="53" spans="2:41" ht="18.75" customHeight="1" x14ac:dyDescent="0.2">
      <c r="B53" s="229">
        <f>T13</f>
        <v>0</v>
      </c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 t="s">
        <v>45</v>
      </c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30"/>
    </row>
    <row r="54" spans="2:41" ht="15" customHeight="1" x14ac:dyDescent="0.2">
      <c r="B54" s="229" t="str">
        <f>'BRIQUETAS SC'!B25</f>
        <v>Técnico de Laboratorio de Suelos y Materiales</v>
      </c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 t="s">
        <v>46</v>
      </c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30"/>
    </row>
    <row r="55" spans="2:41" ht="13.5" x14ac:dyDescent="0.25">
      <c r="B55" s="19"/>
      <c r="C55" s="20"/>
      <c r="D55" s="20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0"/>
      <c r="W55" s="20"/>
      <c r="X55" s="20"/>
      <c r="Y55" s="23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5"/>
    </row>
  </sheetData>
  <mergeCells count="295">
    <mergeCell ref="B6:AO6"/>
    <mergeCell ref="B7:F8"/>
    <mergeCell ref="G7:AO8"/>
    <mergeCell ref="BW7:CF9"/>
    <mergeCell ref="B9:F10"/>
    <mergeCell ref="G9:AO10"/>
    <mergeCell ref="M2:AO3"/>
    <mergeCell ref="M4:AO5"/>
    <mergeCell ref="B2:L5"/>
    <mergeCell ref="B11:G12"/>
    <mergeCell ref="H11:AO12"/>
    <mergeCell ref="B13:G14"/>
    <mergeCell ref="H13:M14"/>
    <mergeCell ref="N13:S14"/>
    <mergeCell ref="T13:Y14"/>
    <mergeCell ref="Z13:AC14"/>
    <mergeCell ref="AD13:AO14"/>
    <mergeCell ref="B15:AO15"/>
    <mergeCell ref="AM16:AO16"/>
    <mergeCell ref="B17:L17"/>
    <mergeCell ref="M17:N17"/>
    <mergeCell ref="O17:Q17"/>
    <mergeCell ref="AA17:AC17"/>
    <mergeCell ref="AD17:AF17"/>
    <mergeCell ref="AG17:AI17"/>
    <mergeCell ref="AJ17:AL17"/>
    <mergeCell ref="AM17:AO17"/>
    <mergeCell ref="B16:N16"/>
    <mergeCell ref="O16:Q16"/>
    <mergeCell ref="R16:T16"/>
    <mergeCell ref="U16:W16"/>
    <mergeCell ref="X16:Z16"/>
    <mergeCell ref="AA16:AC16"/>
    <mergeCell ref="AD16:AF16"/>
    <mergeCell ref="AG16:AI16"/>
    <mergeCell ref="AJ16:AL16"/>
    <mergeCell ref="R17:T17"/>
    <mergeCell ref="U17:W17"/>
    <mergeCell ref="X17:Z17"/>
    <mergeCell ref="AJ18:AL18"/>
    <mergeCell ref="AM18:AO18"/>
    <mergeCell ref="B19:L19"/>
    <mergeCell ref="M19:N19"/>
    <mergeCell ref="AA19:AC19"/>
    <mergeCell ref="AD19:AF19"/>
    <mergeCell ref="B18:L18"/>
    <mergeCell ref="M18:N18"/>
    <mergeCell ref="O18:Q18"/>
    <mergeCell ref="R18:T18"/>
    <mergeCell ref="U18:W18"/>
    <mergeCell ref="X18:Z18"/>
    <mergeCell ref="AA18:AC18"/>
    <mergeCell ref="AD18:AF18"/>
    <mergeCell ref="AG18:AI18"/>
    <mergeCell ref="AD20:AF20"/>
    <mergeCell ref="AG20:AI20"/>
    <mergeCell ref="AJ20:AL20"/>
    <mergeCell ref="AM20:AO20"/>
    <mergeCell ref="B21:L21"/>
    <mergeCell ref="M21:N21"/>
    <mergeCell ref="O21:AO21"/>
    <mergeCell ref="AG19:AI19"/>
    <mergeCell ref="AJ19:AL19"/>
    <mergeCell ref="AM19:AO19"/>
    <mergeCell ref="B20:L20"/>
    <mergeCell ref="M20:N20"/>
    <mergeCell ref="O20:Q20"/>
    <mergeCell ref="R20:T20"/>
    <mergeCell ref="U20:W20"/>
    <mergeCell ref="X20:Z20"/>
    <mergeCell ref="AA20:AC20"/>
    <mergeCell ref="O19:Z19"/>
    <mergeCell ref="AA22:AC22"/>
    <mergeCell ref="AD22:AF22"/>
    <mergeCell ref="AG22:AI22"/>
    <mergeCell ref="AJ22:AL22"/>
    <mergeCell ref="AM22:AO22"/>
    <mergeCell ref="B23:L23"/>
    <mergeCell ref="M23:N23"/>
    <mergeCell ref="O23:Q23"/>
    <mergeCell ref="R23:T23"/>
    <mergeCell ref="U23:W23"/>
    <mergeCell ref="B22:L22"/>
    <mergeCell ref="M22:N22"/>
    <mergeCell ref="O22:Q22"/>
    <mergeCell ref="R22:T22"/>
    <mergeCell ref="U22:W22"/>
    <mergeCell ref="X22:Z22"/>
    <mergeCell ref="AR23:AU23"/>
    <mergeCell ref="B24:L24"/>
    <mergeCell ref="M24:N24"/>
    <mergeCell ref="O24:Q24"/>
    <mergeCell ref="R24:T24"/>
    <mergeCell ref="U24:W24"/>
    <mergeCell ref="X24:Z24"/>
    <mergeCell ref="AA24:AC24"/>
    <mergeCell ref="AD24:AF24"/>
    <mergeCell ref="AG24:AI24"/>
    <mergeCell ref="X23:Z23"/>
    <mergeCell ref="AA23:AC23"/>
    <mergeCell ref="AD23:AF23"/>
    <mergeCell ref="AG23:AI23"/>
    <mergeCell ref="AJ23:AL23"/>
    <mergeCell ref="AM23:AO23"/>
    <mergeCell ref="AJ24:AL24"/>
    <mergeCell ref="AM24:AO24"/>
    <mergeCell ref="AS24:AU24"/>
    <mergeCell ref="AM26:AO26"/>
    <mergeCell ref="AV24:AY24"/>
    <mergeCell ref="B25:L25"/>
    <mergeCell ref="M25:N25"/>
    <mergeCell ref="O25:Q25"/>
    <mergeCell ref="R25:T25"/>
    <mergeCell ref="U25:W25"/>
    <mergeCell ref="X25:Z25"/>
    <mergeCell ref="AA25:AC25"/>
    <mergeCell ref="AD25:AF25"/>
    <mergeCell ref="AG25:AI25"/>
    <mergeCell ref="AJ25:AL25"/>
    <mergeCell ref="AM25:AO25"/>
    <mergeCell ref="AM29:AO29"/>
    <mergeCell ref="AW29:AZ29"/>
    <mergeCell ref="AD28:AF28"/>
    <mergeCell ref="AG28:AI28"/>
    <mergeCell ref="B26:L26"/>
    <mergeCell ref="M26:N26"/>
    <mergeCell ref="O26:Q26"/>
    <mergeCell ref="R26:T26"/>
    <mergeCell ref="U26:W26"/>
    <mergeCell ref="AT26:AW26"/>
    <mergeCell ref="B27:L27"/>
    <mergeCell ref="M27:N27"/>
    <mergeCell ref="O27:Q27"/>
    <mergeCell ref="R27:T27"/>
    <mergeCell ref="U27:W27"/>
    <mergeCell ref="X27:Z27"/>
    <mergeCell ref="AA27:AC27"/>
    <mergeCell ref="AD27:AF27"/>
    <mergeCell ref="AG27:AI27"/>
    <mergeCell ref="X26:Z26"/>
    <mergeCell ref="AA26:AC26"/>
    <mergeCell ref="AD26:AF26"/>
    <mergeCell ref="AG26:AI26"/>
    <mergeCell ref="AJ26:AL26"/>
    <mergeCell ref="AJ27:AL27"/>
    <mergeCell ref="AM27:AO27"/>
    <mergeCell ref="AU27:AW27"/>
    <mergeCell ref="B28:L28"/>
    <mergeCell ref="M28:N28"/>
    <mergeCell ref="O28:Q28"/>
    <mergeCell ref="R28:T28"/>
    <mergeCell ref="U28:W28"/>
    <mergeCell ref="X28:Z28"/>
    <mergeCell ref="AA28:AC28"/>
    <mergeCell ref="AJ28:AL28"/>
    <mergeCell ref="AM28:AO28"/>
    <mergeCell ref="AG30:AI30"/>
    <mergeCell ref="AJ30:AL30"/>
    <mergeCell ref="AM30:AO30"/>
    <mergeCell ref="AX30:AZ30"/>
    <mergeCell ref="B30:L30"/>
    <mergeCell ref="M30:N30"/>
    <mergeCell ref="O30:Q30"/>
    <mergeCell ref="R30:T30"/>
    <mergeCell ref="U30:W30"/>
    <mergeCell ref="X30:Z30"/>
    <mergeCell ref="AJ29:AL29"/>
    <mergeCell ref="AA31:AC31"/>
    <mergeCell ref="AD31:AF31"/>
    <mergeCell ref="AG31:AI31"/>
    <mergeCell ref="AJ31:AL31"/>
    <mergeCell ref="AM31:AO31"/>
    <mergeCell ref="B32:AO32"/>
    <mergeCell ref="B31:L31"/>
    <mergeCell ref="M31:N31"/>
    <mergeCell ref="O31:Q31"/>
    <mergeCell ref="R31:T31"/>
    <mergeCell ref="U31:W31"/>
    <mergeCell ref="X31:Z31"/>
    <mergeCell ref="B29:L29"/>
    <mergeCell ref="M29:N29"/>
    <mergeCell ref="O29:Q29"/>
    <mergeCell ref="R29:T29"/>
    <mergeCell ref="U29:W29"/>
    <mergeCell ref="X29:Z29"/>
    <mergeCell ref="AA29:AC29"/>
    <mergeCell ref="AD29:AF29"/>
    <mergeCell ref="AG29:AI29"/>
    <mergeCell ref="AA30:AC30"/>
    <mergeCell ref="AD30:AF30"/>
    <mergeCell ref="B36:L36"/>
    <mergeCell ref="M36:N36"/>
    <mergeCell ref="O36:Q36"/>
    <mergeCell ref="R36:T36"/>
    <mergeCell ref="U36:W36"/>
    <mergeCell ref="X36:Z36"/>
    <mergeCell ref="B33:AO33"/>
    <mergeCell ref="B34:AO34"/>
    <mergeCell ref="B35:L35"/>
    <mergeCell ref="M35:N35"/>
    <mergeCell ref="O35:Q35"/>
    <mergeCell ref="R35:T35"/>
    <mergeCell ref="U35:W35"/>
    <mergeCell ref="X35:Z35"/>
    <mergeCell ref="AA35:AC35"/>
    <mergeCell ref="AD35:AF35"/>
    <mergeCell ref="AA36:AC36"/>
    <mergeCell ref="AD36:AF36"/>
    <mergeCell ref="AG36:AI36"/>
    <mergeCell ref="AJ36:AL36"/>
    <mergeCell ref="AM36:AO36"/>
    <mergeCell ref="AP36:AR36"/>
    <mergeCell ref="AG35:AI35"/>
    <mergeCell ref="AJ35:AL35"/>
    <mergeCell ref="AM35:AO35"/>
    <mergeCell ref="AP35:AR35"/>
    <mergeCell ref="AA37:AC37"/>
    <mergeCell ref="AD37:AF37"/>
    <mergeCell ref="AG37:AI37"/>
    <mergeCell ref="AJ37:AL37"/>
    <mergeCell ref="AM37:AO37"/>
    <mergeCell ref="AP37:AR37"/>
    <mergeCell ref="B37:L37"/>
    <mergeCell ref="M37:N37"/>
    <mergeCell ref="O37:Q37"/>
    <mergeCell ref="R37:T37"/>
    <mergeCell ref="U37:W37"/>
    <mergeCell ref="X37:Z37"/>
    <mergeCell ref="AA38:AC38"/>
    <mergeCell ref="AD38:AF38"/>
    <mergeCell ref="AG38:AI38"/>
    <mergeCell ref="AJ38:AL38"/>
    <mergeCell ref="AM38:AO38"/>
    <mergeCell ref="AP38:AR38"/>
    <mergeCell ref="B38:L38"/>
    <mergeCell ref="M38:N38"/>
    <mergeCell ref="O38:Q38"/>
    <mergeCell ref="R38:T38"/>
    <mergeCell ref="U38:W38"/>
    <mergeCell ref="X38:Z38"/>
    <mergeCell ref="AA39:AC39"/>
    <mergeCell ref="AD39:AF39"/>
    <mergeCell ref="AG39:AI39"/>
    <mergeCell ref="AJ39:AL39"/>
    <mergeCell ref="AM39:AO39"/>
    <mergeCell ref="AP39:AR39"/>
    <mergeCell ref="B39:L39"/>
    <mergeCell ref="M39:N39"/>
    <mergeCell ref="O39:Q39"/>
    <mergeCell ref="R39:T39"/>
    <mergeCell ref="U39:W39"/>
    <mergeCell ref="X39:Z39"/>
    <mergeCell ref="AP41:AR41"/>
    <mergeCell ref="B41:L41"/>
    <mergeCell ref="M41:N41"/>
    <mergeCell ref="O41:Q41"/>
    <mergeCell ref="R41:T41"/>
    <mergeCell ref="U41:W41"/>
    <mergeCell ref="X41:Z41"/>
    <mergeCell ref="AA40:AC40"/>
    <mergeCell ref="AD40:AF40"/>
    <mergeCell ref="AG40:AI40"/>
    <mergeCell ref="AJ40:AL40"/>
    <mergeCell ref="AM40:AO40"/>
    <mergeCell ref="AP40:AR40"/>
    <mergeCell ref="B40:L40"/>
    <mergeCell ref="M40:N40"/>
    <mergeCell ref="O40:Q40"/>
    <mergeCell ref="R40:T40"/>
    <mergeCell ref="U40:W40"/>
    <mergeCell ref="X40:Z40"/>
    <mergeCell ref="B42:AO42"/>
    <mergeCell ref="B43:Q43"/>
    <mergeCell ref="R43:U43"/>
    <mergeCell ref="V43:X43"/>
    <mergeCell ref="Y43:AO43"/>
    <mergeCell ref="B44:AO44"/>
    <mergeCell ref="AA41:AC41"/>
    <mergeCell ref="AD41:AF41"/>
    <mergeCell ref="AG41:AI41"/>
    <mergeCell ref="AJ41:AL41"/>
    <mergeCell ref="AM41:AO41"/>
    <mergeCell ref="B48:AO48"/>
    <mergeCell ref="B49:AO49"/>
    <mergeCell ref="B50:AO50"/>
    <mergeCell ref="B53:U53"/>
    <mergeCell ref="V53:AO53"/>
    <mergeCell ref="B54:U54"/>
    <mergeCell ref="V54:AO54"/>
    <mergeCell ref="B45:X45"/>
    <mergeCell ref="Y45:AB45"/>
    <mergeCell ref="AC45:AE45"/>
    <mergeCell ref="AF45:AJ45"/>
    <mergeCell ref="AK45:AN45"/>
    <mergeCell ref="B46:AO46"/>
  </mergeCells>
  <pageMargins left="0.59055118110236227" right="0.39370078740157483" top="0.78740157480314965" bottom="0.74803149606299213" header="0.31496062992125984" footer="0.31496062992125984"/>
  <pageSetup scale="85" orientation="portrait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D3FC-2C55-4A6D-BD1D-9E9DF9F2BFF3}">
  <sheetPr codeName="Hoja4">
    <tabColor rgb="FF7030A0"/>
  </sheetPr>
  <dimension ref="A1:AX346"/>
  <sheetViews>
    <sheetView zoomScale="84" zoomScaleNormal="84" workbookViewId="0">
      <selection sqref="A1:A24"/>
    </sheetView>
  </sheetViews>
  <sheetFormatPr baseColWidth="10" defaultColWidth="11.42578125" defaultRowHeight="12.75" x14ac:dyDescent="0.2"/>
  <cols>
    <col min="1" max="1" width="11.42578125" style="26"/>
    <col min="2" max="2" width="14.42578125" style="26" customWidth="1"/>
    <col min="3" max="3" width="16.85546875" style="26" customWidth="1"/>
    <col min="4" max="5" width="11.42578125" style="26"/>
    <col min="6" max="6" width="15.42578125" style="26" customWidth="1"/>
    <col min="7" max="7" width="20.140625" style="26" customWidth="1"/>
    <col min="8" max="8" width="17.42578125" style="26" customWidth="1"/>
    <col min="9" max="9" width="10.5703125" style="26" customWidth="1"/>
    <col min="10" max="10" width="8.5703125" style="26" customWidth="1"/>
    <col min="11" max="11" width="5.42578125" style="26" customWidth="1"/>
    <col min="12" max="12" width="8.85546875" style="26" customWidth="1"/>
    <col min="13" max="13" width="20.140625" style="26" customWidth="1"/>
    <col min="14" max="14" width="19" style="145" customWidth="1"/>
    <col min="15" max="16384" width="11.42578125" style="26"/>
  </cols>
  <sheetData>
    <row r="1" spans="1:20" ht="12.75" customHeight="1" x14ac:dyDescent="0.2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20" ht="12.75" customHeight="1" thickBo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</row>
    <row r="3" spans="1:20" ht="12.75" customHeight="1" thickBot="1" x14ac:dyDescent="0.25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P3" s="392" t="s">
        <v>68</v>
      </c>
      <c r="Q3" s="393"/>
      <c r="R3" s="394"/>
      <c r="S3" s="128"/>
      <c r="T3" s="129"/>
    </row>
    <row r="4" spans="1:20" ht="12.75" customHeight="1" thickTop="1" x14ac:dyDescent="0.2">
      <c r="A4" s="391"/>
      <c r="B4" s="401" t="s">
        <v>69</v>
      </c>
      <c r="C4" s="402"/>
      <c r="D4" s="402"/>
      <c r="E4" s="402"/>
      <c r="F4" s="402"/>
      <c r="G4" s="402"/>
      <c r="H4" s="403"/>
      <c r="I4" s="54"/>
      <c r="J4" s="54"/>
      <c r="K4" s="54"/>
      <c r="L4" s="55"/>
      <c r="P4" s="395"/>
      <c r="Q4" s="396"/>
      <c r="R4" s="397"/>
      <c r="S4" s="130"/>
      <c r="T4" s="131"/>
    </row>
    <row r="5" spans="1:20" ht="12.75" customHeight="1" thickBot="1" x14ac:dyDescent="0.25">
      <c r="A5" s="391"/>
      <c r="B5" s="404"/>
      <c r="C5" s="405"/>
      <c r="D5" s="405"/>
      <c r="E5" s="405"/>
      <c r="F5" s="405"/>
      <c r="G5" s="405"/>
      <c r="H5" s="406"/>
      <c r="I5" s="56"/>
      <c r="J5" s="56"/>
      <c r="K5" s="56"/>
      <c r="L5" s="57"/>
      <c r="P5" s="398"/>
      <c r="Q5" s="399"/>
      <c r="R5" s="400"/>
      <c r="S5" s="132"/>
      <c r="T5" s="133"/>
    </row>
    <row r="6" spans="1:20" ht="12.75" customHeight="1" thickBot="1" x14ac:dyDescent="0.25">
      <c r="A6" s="391"/>
      <c r="B6" s="407"/>
      <c r="C6" s="408"/>
      <c r="D6" s="408"/>
      <c r="E6" s="408"/>
      <c r="F6" s="408"/>
      <c r="G6" s="408"/>
      <c r="H6" s="409"/>
      <c r="I6" s="58"/>
      <c r="J6" s="58"/>
      <c r="K6" s="58"/>
      <c r="L6" s="59"/>
      <c r="P6" s="410" t="s">
        <v>70</v>
      </c>
      <c r="Q6" s="411"/>
      <c r="R6" s="414" t="s">
        <v>71</v>
      </c>
      <c r="S6" s="431"/>
      <c r="T6" s="432"/>
    </row>
    <row r="7" spans="1:20" ht="41.25" customHeight="1" thickTop="1" x14ac:dyDescent="0.2">
      <c r="A7" s="391"/>
      <c r="B7" s="435" t="s">
        <v>72</v>
      </c>
      <c r="C7" s="436"/>
      <c r="D7" s="437" t="s">
        <v>73</v>
      </c>
      <c r="E7" s="437"/>
      <c r="F7" s="437"/>
      <c r="G7" s="438" t="s">
        <v>74</v>
      </c>
      <c r="H7" s="440" t="s">
        <v>75</v>
      </c>
      <c r="I7" s="431" t="s">
        <v>76</v>
      </c>
      <c r="J7" s="442" t="s">
        <v>77</v>
      </c>
      <c r="K7" s="442" t="s">
        <v>78</v>
      </c>
      <c r="L7" s="432"/>
      <c r="P7" s="412"/>
      <c r="Q7" s="413"/>
      <c r="R7" s="415"/>
      <c r="S7" s="433"/>
      <c r="T7" s="434"/>
    </row>
    <row r="8" spans="1:20" ht="42" customHeight="1" x14ac:dyDescent="0.2">
      <c r="A8" s="391"/>
      <c r="B8" s="73" t="s">
        <v>79</v>
      </c>
      <c r="C8" s="36" t="s">
        <v>80</v>
      </c>
      <c r="D8" s="28" t="s">
        <v>81</v>
      </c>
      <c r="E8" s="28" t="s">
        <v>82</v>
      </c>
      <c r="F8" s="28" t="s">
        <v>83</v>
      </c>
      <c r="G8" s="439"/>
      <c r="H8" s="441"/>
      <c r="I8" s="433"/>
      <c r="J8" s="443"/>
      <c r="K8" s="443"/>
      <c r="L8" s="434"/>
      <c r="P8" s="444">
        <v>1</v>
      </c>
      <c r="Q8" s="423"/>
      <c r="R8" s="136">
        <v>0.02</v>
      </c>
      <c r="S8" s="424" t="s">
        <v>84</v>
      </c>
      <c r="T8" s="445"/>
    </row>
    <row r="9" spans="1:20" ht="12.75" customHeight="1" x14ac:dyDescent="0.2">
      <c r="A9" s="391"/>
      <c r="B9" s="416" t="str">
        <f>[3]Clasificación!Z45</f>
        <v>A-1-a (IG=0.0)</v>
      </c>
      <c r="C9" s="418" t="str">
        <f>[3]Clasificación!Z38</f>
        <v>(GM)</v>
      </c>
      <c r="D9" s="420"/>
      <c r="E9" s="420"/>
      <c r="F9" s="420"/>
      <c r="G9" s="463">
        <f>'[3]Proctor '!X40</f>
        <v>1803</v>
      </c>
      <c r="H9" s="465">
        <f>'[3]Proctor '!X44</f>
        <v>0.1744</v>
      </c>
      <c r="I9" s="423" t="s">
        <v>84</v>
      </c>
      <c r="J9" s="426" t="s">
        <v>84</v>
      </c>
      <c r="K9" s="446" t="s">
        <v>84</v>
      </c>
      <c r="L9" s="445"/>
      <c r="P9" s="449">
        <v>1</v>
      </c>
      <c r="Q9" s="450"/>
      <c r="R9" s="455">
        <v>0.03</v>
      </c>
      <c r="S9" s="424"/>
      <c r="T9" s="445"/>
    </row>
    <row r="10" spans="1:20" x14ac:dyDescent="0.2">
      <c r="A10" s="391"/>
      <c r="B10" s="416"/>
      <c r="C10" s="419"/>
      <c r="D10" s="420"/>
      <c r="E10" s="420"/>
      <c r="F10" s="420"/>
      <c r="G10" s="446"/>
      <c r="H10" s="465"/>
      <c r="I10" s="424"/>
      <c r="J10" s="426"/>
      <c r="K10" s="446"/>
      <c r="L10" s="445"/>
      <c r="P10" s="451"/>
      <c r="Q10" s="452"/>
      <c r="R10" s="456"/>
      <c r="S10" s="424"/>
      <c r="T10" s="445"/>
    </row>
    <row r="11" spans="1:20" x14ac:dyDescent="0.2">
      <c r="A11" s="391"/>
      <c r="B11" s="416"/>
      <c r="C11" s="419"/>
      <c r="D11" s="420"/>
      <c r="E11" s="420"/>
      <c r="F11" s="420"/>
      <c r="G11" s="446"/>
      <c r="H11" s="465"/>
      <c r="I11" s="424"/>
      <c r="J11" s="426"/>
      <c r="K11" s="446"/>
      <c r="L11" s="445"/>
      <c r="P11" s="453"/>
      <c r="Q11" s="454"/>
      <c r="R11" s="457"/>
      <c r="S11" s="424"/>
      <c r="T11" s="445"/>
    </row>
    <row r="12" spans="1:20" x14ac:dyDescent="0.2">
      <c r="A12" s="391"/>
      <c r="B12" s="416"/>
      <c r="C12" s="419"/>
      <c r="D12" s="420"/>
      <c r="E12" s="420"/>
      <c r="F12" s="420"/>
      <c r="G12" s="446"/>
      <c r="H12" s="465"/>
      <c r="I12" s="424"/>
      <c r="J12" s="426"/>
      <c r="K12" s="446"/>
      <c r="L12" s="445"/>
      <c r="P12" s="449">
        <v>1</v>
      </c>
      <c r="Q12" s="450"/>
      <c r="R12" s="455">
        <v>0.04</v>
      </c>
      <c r="S12" s="424"/>
      <c r="T12" s="445"/>
    </row>
    <row r="13" spans="1:20" ht="12.75" customHeight="1" x14ac:dyDescent="0.2">
      <c r="A13" s="391"/>
      <c r="B13" s="416"/>
      <c r="C13" s="461" t="str">
        <f>[3]Clasificación!Z40</f>
        <v>Gravas y Arenas mal graduadas con Limos; color gris, finos, no plasticos.</v>
      </c>
      <c r="D13" s="420"/>
      <c r="E13" s="420"/>
      <c r="F13" s="420"/>
      <c r="G13" s="446"/>
      <c r="H13" s="465"/>
      <c r="I13" s="424"/>
      <c r="J13" s="426"/>
      <c r="K13" s="446"/>
      <c r="L13" s="445"/>
      <c r="P13" s="451"/>
      <c r="Q13" s="452"/>
      <c r="R13" s="456"/>
      <c r="S13" s="424"/>
      <c r="T13" s="445"/>
    </row>
    <row r="14" spans="1:20" ht="13.5" thickBot="1" x14ac:dyDescent="0.25">
      <c r="A14" s="391"/>
      <c r="B14" s="416"/>
      <c r="C14" s="461"/>
      <c r="D14" s="420"/>
      <c r="E14" s="420"/>
      <c r="F14" s="420"/>
      <c r="G14" s="446"/>
      <c r="H14" s="465"/>
      <c r="I14" s="424"/>
      <c r="J14" s="426"/>
      <c r="K14" s="446"/>
      <c r="L14" s="445"/>
      <c r="P14" s="458"/>
      <c r="Q14" s="459"/>
      <c r="R14" s="460"/>
      <c r="S14" s="424"/>
      <c r="T14" s="445"/>
    </row>
    <row r="15" spans="1:20" x14ac:dyDescent="0.2">
      <c r="A15" s="391"/>
      <c r="B15" s="416"/>
      <c r="C15" s="461"/>
      <c r="D15" s="420"/>
      <c r="E15" s="420"/>
      <c r="F15" s="420"/>
      <c r="G15" s="446"/>
      <c r="H15" s="465"/>
      <c r="I15" s="424"/>
      <c r="J15" s="426"/>
      <c r="K15" s="446"/>
      <c r="L15" s="445"/>
      <c r="P15" s="134"/>
      <c r="Q15" s="134"/>
      <c r="R15" s="135"/>
      <c r="S15" s="446"/>
      <c r="T15" s="445"/>
    </row>
    <row r="16" spans="1:20" x14ac:dyDescent="0.2">
      <c r="A16" s="391"/>
      <c r="B16" s="416"/>
      <c r="C16" s="461"/>
      <c r="D16" s="420"/>
      <c r="E16" s="420"/>
      <c r="F16" s="420"/>
      <c r="G16" s="446"/>
      <c r="H16" s="465"/>
      <c r="I16" s="424"/>
      <c r="J16" s="426"/>
      <c r="K16" s="446"/>
      <c r="L16" s="445"/>
      <c r="P16" s="124"/>
      <c r="Q16" s="124"/>
      <c r="R16" s="126"/>
      <c r="S16" s="446"/>
      <c r="T16" s="445"/>
    </row>
    <row r="17" spans="1:50" x14ac:dyDescent="0.2">
      <c r="A17" s="391"/>
      <c r="B17" s="416"/>
      <c r="C17" s="461"/>
      <c r="D17" s="420"/>
      <c r="E17" s="420"/>
      <c r="F17" s="420"/>
      <c r="G17" s="446"/>
      <c r="H17" s="465"/>
      <c r="I17" s="424"/>
      <c r="J17" s="426"/>
      <c r="K17" s="446"/>
      <c r="L17" s="445"/>
      <c r="P17" s="124"/>
      <c r="Q17" s="124"/>
      <c r="R17" s="126"/>
      <c r="S17" s="446"/>
      <c r="T17" s="445"/>
    </row>
    <row r="18" spans="1:50" x14ac:dyDescent="0.2">
      <c r="A18" s="391"/>
      <c r="B18" s="416"/>
      <c r="C18" s="461"/>
      <c r="D18" s="420"/>
      <c r="E18" s="420"/>
      <c r="F18" s="420"/>
      <c r="G18" s="446"/>
      <c r="H18" s="465"/>
      <c r="I18" s="424"/>
      <c r="J18" s="426"/>
      <c r="K18" s="446"/>
      <c r="L18" s="445"/>
      <c r="P18" s="124"/>
      <c r="Q18" s="124"/>
      <c r="R18" s="126"/>
      <c r="S18" s="446"/>
      <c r="T18" s="445"/>
    </row>
    <row r="19" spans="1:50" x14ac:dyDescent="0.2">
      <c r="A19" s="391"/>
      <c r="B19" s="416"/>
      <c r="C19" s="461"/>
      <c r="D19" s="420"/>
      <c r="E19" s="420"/>
      <c r="F19" s="420"/>
      <c r="G19" s="446"/>
      <c r="H19" s="465"/>
      <c r="I19" s="424"/>
      <c r="J19" s="426"/>
      <c r="K19" s="446"/>
      <c r="L19" s="445"/>
      <c r="P19" s="124"/>
      <c r="Q19" s="124"/>
      <c r="R19" s="126"/>
      <c r="S19" s="446"/>
      <c r="T19" s="445"/>
    </row>
    <row r="20" spans="1:50" ht="13.5" thickBot="1" x14ac:dyDescent="0.25">
      <c r="A20" s="391"/>
      <c r="B20" s="416"/>
      <c r="C20" s="461"/>
      <c r="D20" s="420"/>
      <c r="E20" s="420"/>
      <c r="F20" s="420"/>
      <c r="G20" s="446"/>
      <c r="H20" s="465"/>
      <c r="I20" s="424"/>
      <c r="J20" s="426"/>
      <c r="K20" s="446"/>
      <c r="L20" s="445"/>
      <c r="P20" s="125"/>
      <c r="Q20" s="125"/>
      <c r="R20" s="127"/>
      <c r="S20" s="447"/>
      <c r="T20" s="448"/>
    </row>
    <row r="21" spans="1:50" ht="13.5" thickBot="1" x14ac:dyDescent="0.25">
      <c r="A21" s="391"/>
      <c r="B21" s="417"/>
      <c r="C21" s="462"/>
      <c r="D21" s="421"/>
      <c r="E21" s="421"/>
      <c r="F21" s="421"/>
      <c r="G21" s="464"/>
      <c r="H21" s="466"/>
      <c r="I21" s="425"/>
      <c r="J21" s="427"/>
      <c r="K21" s="447"/>
      <c r="L21" s="448"/>
    </row>
    <row r="22" spans="1:50" ht="13.5" thickTop="1" x14ac:dyDescent="0.2">
      <c r="A22" s="391"/>
      <c r="B22" s="422"/>
      <c r="C22" s="422"/>
      <c r="D22" s="422"/>
      <c r="E22" s="422"/>
      <c r="F22" s="422"/>
      <c r="G22" s="422"/>
      <c r="H22" s="422"/>
      <c r="I22" s="422"/>
      <c r="J22" s="422"/>
      <c r="K22" s="422"/>
      <c r="L22" s="422"/>
    </row>
    <row r="23" spans="1:50" x14ac:dyDescent="0.2">
      <c r="A23" s="391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</row>
    <row r="24" spans="1:50" ht="13.5" thickBot="1" x14ac:dyDescent="0.25">
      <c r="A24" s="391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</row>
    <row r="25" spans="1:50" ht="12.75" customHeight="1" x14ac:dyDescent="0.2">
      <c r="C25" s="31"/>
      <c r="D25" s="474" t="s">
        <v>85</v>
      </c>
      <c r="E25" s="475"/>
      <c r="F25" s="475"/>
      <c r="G25" s="475"/>
      <c r="H25" s="475"/>
      <c r="I25" s="475"/>
      <c r="J25" s="475"/>
      <c r="K25" s="475"/>
      <c r="L25" s="475"/>
      <c r="M25" s="475"/>
      <c r="N25" s="476"/>
    </row>
    <row r="26" spans="1:50" ht="12.75" customHeight="1" thickBot="1" x14ac:dyDescent="0.25">
      <c r="C26" s="31"/>
      <c r="D26" s="477"/>
      <c r="E26" s="478"/>
      <c r="F26" s="478"/>
      <c r="G26" s="478"/>
      <c r="H26" s="478"/>
      <c r="I26" s="478"/>
      <c r="J26" s="478"/>
      <c r="K26" s="478"/>
      <c r="L26" s="478"/>
      <c r="M26" s="478"/>
      <c r="N26" s="479"/>
    </row>
    <row r="27" spans="1:50" ht="6.75" customHeight="1" thickBot="1" x14ac:dyDescent="0.25">
      <c r="D27" s="480"/>
      <c r="E27" s="481"/>
      <c r="F27" s="481"/>
      <c r="G27" s="481"/>
      <c r="H27" s="481"/>
      <c r="I27" s="481"/>
      <c r="J27" s="481"/>
      <c r="K27" s="481"/>
      <c r="L27" s="481"/>
      <c r="M27" s="481"/>
      <c r="N27" s="482"/>
    </row>
    <row r="28" spans="1:50" ht="56.25" customHeight="1" thickBot="1" x14ac:dyDescent="0.25">
      <c r="B28" s="428"/>
      <c r="C28" s="428"/>
      <c r="D28" s="137" t="s">
        <v>74</v>
      </c>
      <c r="E28" s="138" t="s">
        <v>86</v>
      </c>
      <c r="F28" s="138" t="s">
        <v>87</v>
      </c>
      <c r="G28" s="138" t="s">
        <v>88</v>
      </c>
      <c r="H28" s="138" t="s">
        <v>89</v>
      </c>
      <c r="I28" s="429" t="s">
        <v>90</v>
      </c>
      <c r="J28" s="429"/>
      <c r="K28" s="429"/>
      <c r="L28" s="430"/>
      <c r="M28" s="142" t="s">
        <v>91</v>
      </c>
      <c r="N28" s="142" t="s">
        <v>93</v>
      </c>
      <c r="O28" s="141" t="e">
        <f>AVERAGE(H29)</f>
        <v>#DIV/0!</v>
      </c>
      <c r="P28" s="139"/>
      <c r="Q28" s="140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3"/>
    </row>
    <row r="29" spans="1:50" ht="7.5" hidden="1" customHeight="1" x14ac:dyDescent="0.2">
      <c r="C29" s="368">
        <v>1</v>
      </c>
      <c r="D29" s="369">
        <f>'DENS CON Y PLAT'!Y45</f>
        <v>0</v>
      </c>
      <c r="E29" s="372">
        <f>'DENS CON Y PLAT'!AK45</f>
        <v>0</v>
      </c>
      <c r="F29" s="375" t="e">
        <f>'DENS CON Y PLAT'!O30</f>
        <v>#DIV/0!</v>
      </c>
      <c r="G29" s="378" t="e">
        <f>'DENS CON Y PLAT'!O41</f>
        <v>#DIV/0!</v>
      </c>
      <c r="H29" s="381" t="e">
        <f>F29/D29</f>
        <v>#DIV/0!</v>
      </c>
      <c r="I29" s="384">
        <f>'DENS CON Y PLAT'!H11</f>
        <v>0</v>
      </c>
      <c r="J29" s="384"/>
      <c r="K29" s="384"/>
      <c r="L29" s="385"/>
      <c r="M29" s="390">
        <f>'DENS CON Y PLAT'!O18</f>
        <v>0</v>
      </c>
      <c r="N29" s="390">
        <f>'DENS CON Y PLAT'!P18</f>
        <v>0</v>
      </c>
      <c r="O29" s="45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3"/>
    </row>
    <row r="30" spans="1:50" ht="7.5" hidden="1" customHeight="1" x14ac:dyDescent="0.2">
      <c r="C30" s="368"/>
      <c r="D30" s="370"/>
      <c r="E30" s="373"/>
      <c r="F30" s="376"/>
      <c r="G30" s="379"/>
      <c r="H30" s="382"/>
      <c r="I30" s="386"/>
      <c r="J30" s="386"/>
      <c r="K30" s="386"/>
      <c r="L30" s="387"/>
      <c r="M30" s="366"/>
      <c r="N30" s="366"/>
      <c r="O30" s="46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5"/>
    </row>
    <row r="31" spans="1:50" ht="7.5" hidden="1" customHeight="1" x14ac:dyDescent="0.2">
      <c r="C31" s="368"/>
      <c r="D31" s="370"/>
      <c r="E31" s="373"/>
      <c r="F31" s="376"/>
      <c r="G31" s="379"/>
      <c r="H31" s="382"/>
      <c r="I31" s="386"/>
      <c r="J31" s="386"/>
      <c r="K31" s="386"/>
      <c r="L31" s="387"/>
      <c r="M31" s="366"/>
      <c r="N31" s="366"/>
    </row>
    <row r="32" spans="1:50" ht="7.5" hidden="1" customHeight="1" x14ac:dyDescent="0.2">
      <c r="C32" s="368"/>
      <c r="D32" s="370"/>
      <c r="E32" s="373"/>
      <c r="F32" s="376"/>
      <c r="G32" s="379"/>
      <c r="H32" s="382"/>
      <c r="I32" s="386"/>
      <c r="J32" s="386"/>
      <c r="K32" s="386"/>
      <c r="L32" s="387"/>
      <c r="M32" s="366"/>
      <c r="N32" s="366"/>
    </row>
    <row r="33" spans="3:14" ht="7.5" hidden="1" customHeight="1" x14ac:dyDescent="0.2">
      <c r="C33" s="368"/>
      <c r="D33" s="370"/>
      <c r="E33" s="373"/>
      <c r="F33" s="376"/>
      <c r="G33" s="379"/>
      <c r="H33" s="382"/>
      <c r="I33" s="386"/>
      <c r="J33" s="386"/>
      <c r="K33" s="386"/>
      <c r="L33" s="387"/>
      <c r="M33" s="366"/>
      <c r="N33" s="366"/>
    </row>
    <row r="34" spans="3:14" ht="7.5" hidden="1" customHeight="1" thickBot="1" x14ac:dyDescent="0.25">
      <c r="C34" s="368"/>
      <c r="D34" s="371"/>
      <c r="E34" s="374"/>
      <c r="F34" s="377"/>
      <c r="G34" s="380"/>
      <c r="H34" s="383"/>
      <c r="I34" s="388"/>
      <c r="J34" s="388"/>
      <c r="K34" s="388"/>
      <c r="L34" s="389"/>
      <c r="M34" s="367"/>
      <c r="N34" s="367"/>
    </row>
    <row r="35" spans="3:14" ht="7.5" hidden="1" customHeight="1" x14ac:dyDescent="0.2">
      <c r="C35" s="368">
        <v>2</v>
      </c>
      <c r="D35" s="369" t="e">
        <f>#REF!</f>
        <v>#REF!</v>
      </c>
      <c r="E35" s="372" t="e">
        <f>#REF!</f>
        <v>#REF!</v>
      </c>
      <c r="F35" s="375" t="e">
        <f>#REF!</f>
        <v>#REF!</v>
      </c>
      <c r="G35" s="378" t="e">
        <f>#REF!</f>
        <v>#REF!</v>
      </c>
      <c r="H35" s="381" t="e">
        <f t="shared" ref="H35" si="0">F35/D35</f>
        <v>#REF!</v>
      </c>
      <c r="I35" s="384" t="e">
        <f>#REF!</f>
        <v>#REF!</v>
      </c>
      <c r="J35" s="384"/>
      <c r="K35" s="384"/>
      <c r="L35" s="385"/>
      <c r="M35" s="390" t="e">
        <f>#REF!</f>
        <v>#REF!</v>
      </c>
      <c r="N35" s="390" t="e">
        <f>#REF!</f>
        <v>#REF!</v>
      </c>
    </row>
    <row r="36" spans="3:14" ht="7.5" hidden="1" customHeight="1" x14ac:dyDescent="0.2">
      <c r="C36" s="368"/>
      <c r="D36" s="370"/>
      <c r="E36" s="373"/>
      <c r="F36" s="376"/>
      <c r="G36" s="379"/>
      <c r="H36" s="382"/>
      <c r="I36" s="386"/>
      <c r="J36" s="386"/>
      <c r="K36" s="386"/>
      <c r="L36" s="387"/>
      <c r="M36" s="366"/>
      <c r="N36" s="366"/>
    </row>
    <row r="37" spans="3:14" ht="7.5" hidden="1" customHeight="1" x14ac:dyDescent="0.2">
      <c r="C37" s="368"/>
      <c r="D37" s="370"/>
      <c r="E37" s="373"/>
      <c r="F37" s="376"/>
      <c r="G37" s="379"/>
      <c r="H37" s="382"/>
      <c r="I37" s="386"/>
      <c r="J37" s="386"/>
      <c r="K37" s="386"/>
      <c r="L37" s="387"/>
      <c r="M37" s="366"/>
      <c r="N37" s="366"/>
    </row>
    <row r="38" spans="3:14" ht="7.5" hidden="1" customHeight="1" x14ac:dyDescent="0.2">
      <c r="C38" s="368"/>
      <c r="D38" s="370"/>
      <c r="E38" s="373"/>
      <c r="F38" s="376"/>
      <c r="G38" s="379"/>
      <c r="H38" s="382"/>
      <c r="I38" s="386"/>
      <c r="J38" s="386"/>
      <c r="K38" s="386"/>
      <c r="L38" s="387"/>
      <c r="M38" s="366"/>
      <c r="N38" s="366"/>
    </row>
    <row r="39" spans="3:14" ht="7.5" hidden="1" customHeight="1" x14ac:dyDescent="0.2">
      <c r="C39" s="368"/>
      <c r="D39" s="370"/>
      <c r="E39" s="373"/>
      <c r="F39" s="376"/>
      <c r="G39" s="379"/>
      <c r="H39" s="382"/>
      <c r="I39" s="386"/>
      <c r="J39" s="386"/>
      <c r="K39" s="386"/>
      <c r="L39" s="387"/>
      <c r="M39" s="366"/>
      <c r="N39" s="366"/>
    </row>
    <row r="40" spans="3:14" ht="7.5" hidden="1" customHeight="1" thickBot="1" x14ac:dyDescent="0.25">
      <c r="C40" s="368"/>
      <c r="D40" s="371"/>
      <c r="E40" s="374"/>
      <c r="F40" s="377"/>
      <c r="G40" s="380"/>
      <c r="H40" s="383"/>
      <c r="I40" s="388"/>
      <c r="J40" s="388"/>
      <c r="K40" s="388"/>
      <c r="L40" s="389"/>
      <c r="M40" s="367"/>
      <c r="N40" s="367"/>
    </row>
    <row r="41" spans="3:14" ht="7.5" hidden="1" customHeight="1" x14ac:dyDescent="0.2">
      <c r="C41" s="368">
        <v>3</v>
      </c>
      <c r="D41" s="369" t="e">
        <f>#REF!</f>
        <v>#REF!</v>
      </c>
      <c r="E41" s="372" t="e">
        <f>#REF!</f>
        <v>#REF!</v>
      </c>
      <c r="F41" s="375" t="e">
        <f>#REF!</f>
        <v>#REF!</v>
      </c>
      <c r="G41" s="378" t="e">
        <f>#REF!</f>
        <v>#REF!</v>
      </c>
      <c r="H41" s="381" t="e">
        <f t="shared" ref="H41" si="1">F41/D41</f>
        <v>#REF!</v>
      </c>
      <c r="I41" s="384" t="e">
        <f>#REF!</f>
        <v>#REF!</v>
      </c>
      <c r="J41" s="384"/>
      <c r="K41" s="384"/>
      <c r="L41" s="385"/>
      <c r="M41" s="390" t="e">
        <f>#REF!</f>
        <v>#REF!</v>
      </c>
      <c r="N41" s="390" t="e">
        <f>#REF!</f>
        <v>#REF!</v>
      </c>
    </row>
    <row r="42" spans="3:14" ht="7.5" hidden="1" customHeight="1" x14ac:dyDescent="0.2">
      <c r="C42" s="368"/>
      <c r="D42" s="370"/>
      <c r="E42" s="373"/>
      <c r="F42" s="376"/>
      <c r="G42" s="379"/>
      <c r="H42" s="382"/>
      <c r="I42" s="386"/>
      <c r="J42" s="386"/>
      <c r="K42" s="386"/>
      <c r="L42" s="387"/>
      <c r="M42" s="366"/>
      <c r="N42" s="366"/>
    </row>
    <row r="43" spans="3:14" ht="7.5" hidden="1" customHeight="1" x14ac:dyDescent="0.2">
      <c r="C43" s="368"/>
      <c r="D43" s="370"/>
      <c r="E43" s="373"/>
      <c r="F43" s="376"/>
      <c r="G43" s="379"/>
      <c r="H43" s="382"/>
      <c r="I43" s="386"/>
      <c r="J43" s="386"/>
      <c r="K43" s="386"/>
      <c r="L43" s="387"/>
      <c r="M43" s="366"/>
      <c r="N43" s="366"/>
    </row>
    <row r="44" spans="3:14" ht="7.5" hidden="1" customHeight="1" x14ac:dyDescent="0.2">
      <c r="C44" s="368"/>
      <c r="D44" s="370"/>
      <c r="E44" s="373"/>
      <c r="F44" s="376"/>
      <c r="G44" s="379"/>
      <c r="H44" s="382"/>
      <c r="I44" s="386"/>
      <c r="J44" s="386"/>
      <c r="K44" s="386"/>
      <c r="L44" s="387"/>
      <c r="M44" s="366"/>
      <c r="N44" s="366"/>
    </row>
    <row r="45" spans="3:14" ht="7.5" hidden="1" customHeight="1" x14ac:dyDescent="0.2">
      <c r="C45" s="368"/>
      <c r="D45" s="370"/>
      <c r="E45" s="373"/>
      <c r="F45" s="376"/>
      <c r="G45" s="379"/>
      <c r="H45" s="382"/>
      <c r="I45" s="386"/>
      <c r="J45" s="386"/>
      <c r="K45" s="386"/>
      <c r="L45" s="387"/>
      <c r="M45" s="366"/>
      <c r="N45" s="366"/>
    </row>
    <row r="46" spans="3:14" ht="7.5" hidden="1" customHeight="1" thickBot="1" x14ac:dyDescent="0.25">
      <c r="C46" s="368"/>
      <c r="D46" s="371"/>
      <c r="E46" s="374"/>
      <c r="F46" s="377"/>
      <c r="G46" s="380"/>
      <c r="H46" s="383"/>
      <c r="I46" s="388"/>
      <c r="J46" s="388"/>
      <c r="K46" s="388"/>
      <c r="L46" s="389"/>
      <c r="M46" s="367"/>
      <c r="N46" s="367"/>
    </row>
    <row r="47" spans="3:14" ht="7.5" hidden="1" customHeight="1" x14ac:dyDescent="0.2">
      <c r="C47" s="368">
        <v>4</v>
      </c>
      <c r="D47" s="369" t="e">
        <f>#REF!</f>
        <v>#REF!</v>
      </c>
      <c r="E47" s="372" t="e">
        <f>#REF!</f>
        <v>#REF!</v>
      </c>
      <c r="F47" s="375" t="e">
        <f>#REF!</f>
        <v>#REF!</v>
      </c>
      <c r="G47" s="378" t="e">
        <f>#REF!</f>
        <v>#REF!</v>
      </c>
      <c r="H47" s="381" t="e">
        <f t="shared" ref="H47" si="2">F47/D47</f>
        <v>#REF!</v>
      </c>
      <c r="I47" s="384" t="e">
        <f>#REF!</f>
        <v>#REF!</v>
      </c>
      <c r="J47" s="384"/>
      <c r="K47" s="384"/>
      <c r="L47" s="385"/>
      <c r="M47" s="390" t="e">
        <f>#REF!</f>
        <v>#REF!</v>
      </c>
      <c r="N47" s="390" t="e">
        <f>#REF!</f>
        <v>#REF!</v>
      </c>
    </row>
    <row r="48" spans="3:14" ht="7.5" hidden="1" customHeight="1" x14ac:dyDescent="0.2">
      <c r="C48" s="368"/>
      <c r="D48" s="370"/>
      <c r="E48" s="373"/>
      <c r="F48" s="376"/>
      <c r="G48" s="379"/>
      <c r="H48" s="382"/>
      <c r="I48" s="386"/>
      <c r="J48" s="386"/>
      <c r="K48" s="386"/>
      <c r="L48" s="387"/>
      <c r="M48" s="366"/>
      <c r="N48" s="366"/>
    </row>
    <row r="49" spans="3:14" ht="7.5" hidden="1" customHeight="1" x14ac:dyDescent="0.2">
      <c r="C49" s="368"/>
      <c r="D49" s="370"/>
      <c r="E49" s="373"/>
      <c r="F49" s="376"/>
      <c r="G49" s="379"/>
      <c r="H49" s="382"/>
      <c r="I49" s="386"/>
      <c r="J49" s="386"/>
      <c r="K49" s="386"/>
      <c r="L49" s="387"/>
      <c r="M49" s="366"/>
      <c r="N49" s="366"/>
    </row>
    <row r="50" spans="3:14" ht="7.5" hidden="1" customHeight="1" x14ac:dyDescent="0.2">
      <c r="C50" s="368"/>
      <c r="D50" s="370"/>
      <c r="E50" s="373"/>
      <c r="F50" s="376"/>
      <c r="G50" s="379"/>
      <c r="H50" s="382"/>
      <c r="I50" s="386"/>
      <c r="J50" s="386"/>
      <c r="K50" s="386"/>
      <c r="L50" s="387"/>
      <c r="M50" s="366"/>
      <c r="N50" s="366"/>
    </row>
    <row r="51" spans="3:14" ht="7.5" hidden="1" customHeight="1" x14ac:dyDescent="0.2">
      <c r="C51" s="368"/>
      <c r="D51" s="370"/>
      <c r="E51" s="373"/>
      <c r="F51" s="376"/>
      <c r="G51" s="379"/>
      <c r="H51" s="382"/>
      <c r="I51" s="386"/>
      <c r="J51" s="386"/>
      <c r="K51" s="386"/>
      <c r="L51" s="387"/>
      <c r="M51" s="366"/>
      <c r="N51" s="366"/>
    </row>
    <row r="52" spans="3:14" ht="7.5" hidden="1" customHeight="1" thickBot="1" x14ac:dyDescent="0.25">
      <c r="C52" s="368"/>
      <c r="D52" s="371"/>
      <c r="E52" s="374"/>
      <c r="F52" s="377"/>
      <c r="G52" s="380"/>
      <c r="H52" s="383"/>
      <c r="I52" s="388"/>
      <c r="J52" s="388"/>
      <c r="K52" s="388"/>
      <c r="L52" s="389"/>
      <c r="M52" s="367"/>
      <c r="N52" s="367"/>
    </row>
    <row r="53" spans="3:14" ht="7.5" hidden="1" customHeight="1" x14ac:dyDescent="0.2">
      <c r="C53" s="368">
        <v>5</v>
      </c>
      <c r="D53" s="369" t="e">
        <f>D47</f>
        <v>#REF!</v>
      </c>
      <c r="E53" s="372" t="e">
        <f>E47</f>
        <v>#REF!</v>
      </c>
      <c r="F53" s="375" t="e">
        <f>#REF!</f>
        <v>#REF!</v>
      </c>
      <c r="G53" s="378" t="e">
        <f>#REF!</f>
        <v>#REF!</v>
      </c>
      <c r="H53" s="381" t="e">
        <f t="shared" ref="H53" si="3">F53/D53</f>
        <v>#REF!</v>
      </c>
      <c r="I53" s="384" t="e">
        <f>I47</f>
        <v>#REF!</v>
      </c>
      <c r="J53" s="384"/>
      <c r="K53" s="384"/>
      <c r="L53" s="385"/>
      <c r="M53" s="390" t="e">
        <f>#REF!</f>
        <v>#REF!</v>
      </c>
      <c r="N53" s="390" t="e">
        <f>#REF!</f>
        <v>#REF!</v>
      </c>
    </row>
    <row r="54" spans="3:14" ht="7.5" hidden="1" customHeight="1" x14ac:dyDescent="0.2">
      <c r="C54" s="368"/>
      <c r="D54" s="370"/>
      <c r="E54" s="373"/>
      <c r="F54" s="376"/>
      <c r="G54" s="379"/>
      <c r="H54" s="382"/>
      <c r="I54" s="386"/>
      <c r="J54" s="386"/>
      <c r="K54" s="386"/>
      <c r="L54" s="387"/>
      <c r="M54" s="366"/>
      <c r="N54" s="366"/>
    </row>
    <row r="55" spans="3:14" ht="7.5" hidden="1" customHeight="1" x14ac:dyDescent="0.2">
      <c r="C55" s="368"/>
      <c r="D55" s="370"/>
      <c r="E55" s="373"/>
      <c r="F55" s="376"/>
      <c r="G55" s="379"/>
      <c r="H55" s="382"/>
      <c r="I55" s="386"/>
      <c r="J55" s="386"/>
      <c r="K55" s="386"/>
      <c r="L55" s="387"/>
      <c r="M55" s="366"/>
      <c r="N55" s="366"/>
    </row>
    <row r="56" spans="3:14" ht="7.5" hidden="1" customHeight="1" x14ac:dyDescent="0.2">
      <c r="C56" s="368"/>
      <c r="D56" s="370"/>
      <c r="E56" s="373"/>
      <c r="F56" s="376"/>
      <c r="G56" s="379"/>
      <c r="H56" s="382"/>
      <c r="I56" s="386"/>
      <c r="J56" s="386"/>
      <c r="K56" s="386"/>
      <c r="L56" s="387"/>
      <c r="M56" s="366"/>
      <c r="N56" s="366"/>
    </row>
    <row r="57" spans="3:14" ht="7.5" hidden="1" customHeight="1" x14ac:dyDescent="0.2">
      <c r="C57" s="368"/>
      <c r="D57" s="370"/>
      <c r="E57" s="373"/>
      <c r="F57" s="376"/>
      <c r="G57" s="379"/>
      <c r="H57" s="382"/>
      <c r="I57" s="386"/>
      <c r="J57" s="386"/>
      <c r="K57" s="386"/>
      <c r="L57" s="387"/>
      <c r="M57" s="366"/>
      <c r="N57" s="366"/>
    </row>
    <row r="58" spans="3:14" ht="7.5" hidden="1" customHeight="1" thickBot="1" x14ac:dyDescent="0.25">
      <c r="C58" s="368"/>
      <c r="D58" s="371"/>
      <c r="E58" s="374"/>
      <c r="F58" s="377"/>
      <c r="G58" s="380"/>
      <c r="H58" s="383"/>
      <c r="I58" s="388"/>
      <c r="J58" s="388"/>
      <c r="K58" s="388"/>
      <c r="L58" s="389"/>
      <c r="M58" s="367"/>
      <c r="N58" s="367"/>
    </row>
    <row r="59" spans="3:14" ht="7.5" hidden="1" customHeight="1" x14ac:dyDescent="0.2">
      <c r="C59" s="368">
        <v>6</v>
      </c>
      <c r="D59" s="369" t="e">
        <f>#REF!</f>
        <v>#REF!</v>
      </c>
      <c r="E59" s="372" t="e">
        <f>#REF!</f>
        <v>#REF!</v>
      </c>
      <c r="F59" s="375" t="e">
        <f>#REF!</f>
        <v>#REF!</v>
      </c>
      <c r="G59" s="378" t="e">
        <f>#REF!</f>
        <v>#REF!</v>
      </c>
      <c r="H59" s="381" t="e">
        <f t="shared" ref="H59:H71" si="4">F59/D59</f>
        <v>#REF!</v>
      </c>
      <c r="I59" s="384" t="e">
        <f>#REF!</f>
        <v>#REF!</v>
      </c>
      <c r="J59" s="384"/>
      <c r="K59" s="384"/>
      <c r="L59" s="385"/>
      <c r="M59" s="390" t="e">
        <f>#REF!</f>
        <v>#REF!</v>
      </c>
      <c r="N59" s="390" t="e">
        <f>#REF!</f>
        <v>#REF!</v>
      </c>
    </row>
    <row r="60" spans="3:14" ht="7.5" hidden="1" customHeight="1" x14ac:dyDescent="0.2">
      <c r="C60" s="368"/>
      <c r="D60" s="370"/>
      <c r="E60" s="373"/>
      <c r="F60" s="376"/>
      <c r="G60" s="379"/>
      <c r="H60" s="382"/>
      <c r="I60" s="386"/>
      <c r="J60" s="386"/>
      <c r="K60" s="386"/>
      <c r="L60" s="387"/>
      <c r="M60" s="366"/>
      <c r="N60" s="366"/>
    </row>
    <row r="61" spans="3:14" ht="7.5" hidden="1" customHeight="1" x14ac:dyDescent="0.2">
      <c r="C61" s="368"/>
      <c r="D61" s="370"/>
      <c r="E61" s="373"/>
      <c r="F61" s="376"/>
      <c r="G61" s="379"/>
      <c r="H61" s="382"/>
      <c r="I61" s="386"/>
      <c r="J61" s="386"/>
      <c r="K61" s="386"/>
      <c r="L61" s="387"/>
      <c r="M61" s="366"/>
      <c r="N61" s="366"/>
    </row>
    <row r="62" spans="3:14" ht="7.5" hidden="1" customHeight="1" x14ac:dyDescent="0.2">
      <c r="C62" s="368"/>
      <c r="D62" s="370"/>
      <c r="E62" s="373"/>
      <c r="F62" s="376"/>
      <c r="G62" s="379"/>
      <c r="H62" s="382"/>
      <c r="I62" s="386"/>
      <c r="J62" s="386"/>
      <c r="K62" s="386"/>
      <c r="L62" s="387"/>
      <c r="M62" s="366"/>
      <c r="N62" s="366"/>
    </row>
    <row r="63" spans="3:14" ht="7.5" hidden="1" customHeight="1" x14ac:dyDescent="0.2">
      <c r="C63" s="368"/>
      <c r="D63" s="370"/>
      <c r="E63" s="373"/>
      <c r="F63" s="376"/>
      <c r="G63" s="379"/>
      <c r="H63" s="382"/>
      <c r="I63" s="386"/>
      <c r="J63" s="386"/>
      <c r="K63" s="386"/>
      <c r="L63" s="387"/>
      <c r="M63" s="366"/>
      <c r="N63" s="366"/>
    </row>
    <row r="64" spans="3:14" ht="7.5" hidden="1" customHeight="1" thickBot="1" x14ac:dyDescent="0.25">
      <c r="C64" s="368"/>
      <c r="D64" s="371"/>
      <c r="E64" s="374"/>
      <c r="F64" s="377"/>
      <c r="G64" s="380"/>
      <c r="H64" s="383"/>
      <c r="I64" s="388"/>
      <c r="J64" s="388"/>
      <c r="K64" s="388"/>
      <c r="L64" s="389"/>
      <c r="M64" s="367"/>
      <c r="N64" s="367"/>
    </row>
    <row r="65" spans="3:14" ht="7.5" hidden="1" customHeight="1" x14ac:dyDescent="0.2">
      <c r="C65" s="368">
        <v>7</v>
      </c>
      <c r="D65" s="369" t="e">
        <f>D59</f>
        <v>#REF!</v>
      </c>
      <c r="E65" s="372" t="e">
        <f>E59</f>
        <v>#REF!</v>
      </c>
      <c r="F65" s="375" t="e">
        <f>#REF!</f>
        <v>#REF!</v>
      </c>
      <c r="G65" s="378" t="e">
        <f>#REF!</f>
        <v>#REF!</v>
      </c>
      <c r="H65" s="381" t="e">
        <f t="shared" si="4"/>
        <v>#REF!</v>
      </c>
      <c r="I65" s="384" t="e">
        <f>I59</f>
        <v>#REF!</v>
      </c>
      <c r="J65" s="384"/>
      <c r="K65" s="384"/>
      <c r="L65" s="385"/>
      <c r="M65" s="390" t="e">
        <f>#REF!</f>
        <v>#REF!</v>
      </c>
      <c r="N65" s="390" t="e">
        <f>#REF!</f>
        <v>#REF!</v>
      </c>
    </row>
    <row r="66" spans="3:14" ht="7.5" hidden="1" customHeight="1" x14ac:dyDescent="0.2">
      <c r="C66" s="368"/>
      <c r="D66" s="370"/>
      <c r="E66" s="373"/>
      <c r="F66" s="376"/>
      <c r="G66" s="379"/>
      <c r="H66" s="382"/>
      <c r="I66" s="386"/>
      <c r="J66" s="386"/>
      <c r="K66" s="386"/>
      <c r="L66" s="387"/>
      <c r="M66" s="366"/>
      <c r="N66" s="366"/>
    </row>
    <row r="67" spans="3:14" ht="7.5" hidden="1" customHeight="1" x14ac:dyDescent="0.2">
      <c r="C67" s="368"/>
      <c r="D67" s="370"/>
      <c r="E67" s="373"/>
      <c r="F67" s="376"/>
      <c r="G67" s="379"/>
      <c r="H67" s="382"/>
      <c r="I67" s="386"/>
      <c r="J67" s="386"/>
      <c r="K67" s="386"/>
      <c r="L67" s="387"/>
      <c r="M67" s="366"/>
      <c r="N67" s="366"/>
    </row>
    <row r="68" spans="3:14" ht="7.5" hidden="1" customHeight="1" x14ac:dyDescent="0.2">
      <c r="C68" s="368"/>
      <c r="D68" s="370"/>
      <c r="E68" s="373"/>
      <c r="F68" s="376"/>
      <c r="G68" s="379"/>
      <c r="H68" s="382"/>
      <c r="I68" s="386"/>
      <c r="J68" s="386"/>
      <c r="K68" s="386"/>
      <c r="L68" s="387"/>
      <c r="M68" s="366"/>
      <c r="N68" s="366"/>
    </row>
    <row r="69" spans="3:14" ht="7.5" hidden="1" customHeight="1" x14ac:dyDescent="0.2">
      <c r="C69" s="368"/>
      <c r="D69" s="370"/>
      <c r="E69" s="373"/>
      <c r="F69" s="376"/>
      <c r="G69" s="379"/>
      <c r="H69" s="382"/>
      <c r="I69" s="386"/>
      <c r="J69" s="386"/>
      <c r="K69" s="386"/>
      <c r="L69" s="387"/>
      <c r="M69" s="366"/>
      <c r="N69" s="366"/>
    </row>
    <row r="70" spans="3:14" ht="7.5" hidden="1" customHeight="1" thickBot="1" x14ac:dyDescent="0.25">
      <c r="C70" s="368"/>
      <c r="D70" s="371"/>
      <c r="E70" s="374"/>
      <c r="F70" s="377"/>
      <c r="G70" s="380"/>
      <c r="H70" s="383"/>
      <c r="I70" s="388"/>
      <c r="J70" s="388"/>
      <c r="K70" s="388"/>
      <c r="L70" s="389"/>
      <c r="M70" s="367"/>
      <c r="N70" s="367"/>
    </row>
    <row r="71" spans="3:14" ht="7.5" hidden="1" customHeight="1" x14ac:dyDescent="0.2">
      <c r="C71" s="368">
        <v>8</v>
      </c>
      <c r="D71" s="369" t="e">
        <f>D65</f>
        <v>#REF!</v>
      </c>
      <c r="E71" s="372" t="e">
        <f>E65</f>
        <v>#REF!</v>
      </c>
      <c r="F71" s="375" t="e">
        <f>#REF!</f>
        <v>#REF!</v>
      </c>
      <c r="G71" s="378" t="e">
        <f>#REF!</f>
        <v>#REF!</v>
      </c>
      <c r="H71" s="381" t="e">
        <f t="shared" si="4"/>
        <v>#REF!</v>
      </c>
      <c r="I71" s="384" t="e">
        <f>I65</f>
        <v>#REF!</v>
      </c>
      <c r="J71" s="384"/>
      <c r="K71" s="384"/>
      <c r="L71" s="385"/>
      <c r="M71" s="390" t="e">
        <f>#REF!</f>
        <v>#REF!</v>
      </c>
      <c r="N71" s="390" t="e">
        <f>#REF!</f>
        <v>#REF!</v>
      </c>
    </row>
    <row r="72" spans="3:14" ht="7.5" hidden="1" customHeight="1" x14ac:dyDescent="0.2">
      <c r="C72" s="368"/>
      <c r="D72" s="370"/>
      <c r="E72" s="373"/>
      <c r="F72" s="376"/>
      <c r="G72" s="379"/>
      <c r="H72" s="382"/>
      <c r="I72" s="386"/>
      <c r="J72" s="386"/>
      <c r="K72" s="386"/>
      <c r="L72" s="387"/>
      <c r="M72" s="366"/>
      <c r="N72" s="366"/>
    </row>
    <row r="73" spans="3:14" ht="7.5" hidden="1" customHeight="1" x14ac:dyDescent="0.2">
      <c r="C73" s="368"/>
      <c r="D73" s="370"/>
      <c r="E73" s="373"/>
      <c r="F73" s="376"/>
      <c r="G73" s="379"/>
      <c r="H73" s="382"/>
      <c r="I73" s="386"/>
      <c r="J73" s="386"/>
      <c r="K73" s="386"/>
      <c r="L73" s="387"/>
      <c r="M73" s="366"/>
      <c r="N73" s="366"/>
    </row>
    <row r="74" spans="3:14" ht="7.5" hidden="1" customHeight="1" x14ac:dyDescent="0.2">
      <c r="C74" s="368"/>
      <c r="D74" s="370"/>
      <c r="E74" s="373"/>
      <c r="F74" s="376"/>
      <c r="G74" s="379"/>
      <c r="H74" s="382"/>
      <c r="I74" s="386"/>
      <c r="J74" s="386"/>
      <c r="K74" s="386"/>
      <c r="L74" s="387"/>
      <c r="M74" s="366"/>
      <c r="N74" s="366"/>
    </row>
    <row r="75" spans="3:14" ht="7.5" hidden="1" customHeight="1" x14ac:dyDescent="0.2">
      <c r="C75" s="368"/>
      <c r="D75" s="370"/>
      <c r="E75" s="373"/>
      <c r="F75" s="376"/>
      <c r="G75" s="379"/>
      <c r="H75" s="382"/>
      <c r="I75" s="386"/>
      <c r="J75" s="386"/>
      <c r="K75" s="386"/>
      <c r="L75" s="387"/>
      <c r="M75" s="366"/>
      <c r="N75" s="366"/>
    </row>
    <row r="76" spans="3:14" ht="7.5" hidden="1" customHeight="1" thickBot="1" x14ac:dyDescent="0.25">
      <c r="C76" s="368"/>
      <c r="D76" s="371"/>
      <c r="E76" s="374"/>
      <c r="F76" s="377"/>
      <c r="G76" s="380"/>
      <c r="H76" s="383"/>
      <c r="I76" s="388"/>
      <c r="J76" s="388"/>
      <c r="K76" s="388"/>
      <c r="L76" s="389"/>
      <c r="M76" s="367"/>
      <c r="N76" s="367"/>
    </row>
    <row r="77" spans="3:14" ht="7.5" hidden="1" customHeight="1" x14ac:dyDescent="0.2">
      <c r="C77" s="368">
        <v>9</v>
      </c>
      <c r="D77" s="369" t="e">
        <f>#REF!</f>
        <v>#REF!</v>
      </c>
      <c r="E77" s="372" t="e">
        <f>#REF!</f>
        <v>#REF!</v>
      </c>
      <c r="F77" s="375" t="e">
        <f>#REF!</f>
        <v>#REF!</v>
      </c>
      <c r="G77" s="378" t="e">
        <f>#REF!</f>
        <v>#REF!</v>
      </c>
      <c r="H77" s="381" t="e">
        <f t="shared" ref="H77" si="5">F77/D77</f>
        <v>#REF!</v>
      </c>
      <c r="I77" s="384" t="e">
        <f>#REF!</f>
        <v>#REF!</v>
      </c>
      <c r="J77" s="384"/>
      <c r="K77" s="384"/>
      <c r="L77" s="385"/>
      <c r="M77" s="390" t="e">
        <f>#REF!</f>
        <v>#REF!</v>
      </c>
      <c r="N77" s="390" t="e">
        <f>#REF!</f>
        <v>#REF!</v>
      </c>
    </row>
    <row r="78" spans="3:14" ht="7.5" hidden="1" customHeight="1" x14ac:dyDescent="0.2">
      <c r="C78" s="368"/>
      <c r="D78" s="370"/>
      <c r="E78" s="373"/>
      <c r="F78" s="376"/>
      <c r="G78" s="379"/>
      <c r="H78" s="382"/>
      <c r="I78" s="386"/>
      <c r="J78" s="386"/>
      <c r="K78" s="386"/>
      <c r="L78" s="387"/>
      <c r="M78" s="366"/>
      <c r="N78" s="366"/>
    </row>
    <row r="79" spans="3:14" ht="7.5" hidden="1" customHeight="1" x14ac:dyDescent="0.2">
      <c r="C79" s="368"/>
      <c r="D79" s="370"/>
      <c r="E79" s="373"/>
      <c r="F79" s="376"/>
      <c r="G79" s="379"/>
      <c r="H79" s="382"/>
      <c r="I79" s="386"/>
      <c r="J79" s="386"/>
      <c r="K79" s="386"/>
      <c r="L79" s="387"/>
      <c r="M79" s="366"/>
      <c r="N79" s="366"/>
    </row>
    <row r="80" spans="3:14" ht="7.5" hidden="1" customHeight="1" x14ac:dyDescent="0.2">
      <c r="C80" s="368"/>
      <c r="D80" s="370"/>
      <c r="E80" s="373"/>
      <c r="F80" s="376"/>
      <c r="G80" s="379"/>
      <c r="H80" s="382"/>
      <c r="I80" s="386"/>
      <c r="J80" s="386"/>
      <c r="K80" s="386"/>
      <c r="L80" s="387"/>
      <c r="M80" s="366"/>
      <c r="N80" s="366"/>
    </row>
    <row r="81" spans="3:14" ht="7.5" hidden="1" customHeight="1" x14ac:dyDescent="0.2">
      <c r="C81" s="368"/>
      <c r="D81" s="370"/>
      <c r="E81" s="373"/>
      <c r="F81" s="376"/>
      <c r="G81" s="379"/>
      <c r="H81" s="382"/>
      <c r="I81" s="386"/>
      <c r="J81" s="386"/>
      <c r="K81" s="386"/>
      <c r="L81" s="387"/>
      <c r="M81" s="366"/>
      <c r="N81" s="366"/>
    </row>
    <row r="82" spans="3:14" ht="7.5" hidden="1" customHeight="1" thickBot="1" x14ac:dyDescent="0.25">
      <c r="C82" s="368"/>
      <c r="D82" s="371"/>
      <c r="E82" s="374"/>
      <c r="F82" s="377"/>
      <c r="G82" s="380"/>
      <c r="H82" s="383"/>
      <c r="I82" s="388"/>
      <c r="J82" s="388"/>
      <c r="K82" s="388"/>
      <c r="L82" s="389"/>
      <c r="M82" s="367"/>
      <c r="N82" s="367"/>
    </row>
    <row r="83" spans="3:14" ht="7.5" hidden="1" customHeight="1" x14ac:dyDescent="0.2">
      <c r="C83" s="368">
        <v>10</v>
      </c>
      <c r="D83" s="369" t="e">
        <f>D77</f>
        <v>#REF!</v>
      </c>
      <c r="E83" s="372" t="e">
        <f>E77</f>
        <v>#REF!</v>
      </c>
      <c r="F83" s="375" t="e">
        <f>#REF!</f>
        <v>#REF!</v>
      </c>
      <c r="G83" s="378" t="e">
        <f>#REF!</f>
        <v>#REF!</v>
      </c>
      <c r="H83" s="381" t="e">
        <f t="shared" ref="H83" si="6">F83/D83</f>
        <v>#REF!</v>
      </c>
      <c r="I83" s="384" t="e">
        <f>I77</f>
        <v>#REF!</v>
      </c>
      <c r="J83" s="384"/>
      <c r="K83" s="384"/>
      <c r="L83" s="385"/>
      <c r="M83" s="390" t="e">
        <f>#REF!</f>
        <v>#REF!</v>
      </c>
      <c r="N83" s="390" t="e">
        <f>#REF!</f>
        <v>#REF!</v>
      </c>
    </row>
    <row r="84" spans="3:14" ht="7.5" hidden="1" customHeight="1" x14ac:dyDescent="0.2">
      <c r="C84" s="368"/>
      <c r="D84" s="370"/>
      <c r="E84" s="373"/>
      <c r="F84" s="376"/>
      <c r="G84" s="379"/>
      <c r="H84" s="382"/>
      <c r="I84" s="386"/>
      <c r="J84" s="386"/>
      <c r="K84" s="386"/>
      <c r="L84" s="387"/>
      <c r="M84" s="366"/>
      <c r="N84" s="366"/>
    </row>
    <row r="85" spans="3:14" ht="7.5" hidden="1" customHeight="1" x14ac:dyDescent="0.2">
      <c r="C85" s="368"/>
      <c r="D85" s="370"/>
      <c r="E85" s="373"/>
      <c r="F85" s="376"/>
      <c r="G85" s="379"/>
      <c r="H85" s="382"/>
      <c r="I85" s="386"/>
      <c r="J85" s="386"/>
      <c r="K85" s="386"/>
      <c r="L85" s="387"/>
      <c r="M85" s="366"/>
      <c r="N85" s="366"/>
    </row>
    <row r="86" spans="3:14" ht="7.5" hidden="1" customHeight="1" x14ac:dyDescent="0.2">
      <c r="C86" s="368"/>
      <c r="D86" s="370"/>
      <c r="E86" s="373"/>
      <c r="F86" s="376"/>
      <c r="G86" s="379"/>
      <c r="H86" s="382"/>
      <c r="I86" s="386"/>
      <c r="J86" s="386"/>
      <c r="K86" s="386"/>
      <c r="L86" s="387"/>
      <c r="M86" s="366"/>
      <c r="N86" s="366"/>
    </row>
    <row r="87" spans="3:14" ht="7.5" hidden="1" customHeight="1" x14ac:dyDescent="0.2">
      <c r="C87" s="368"/>
      <c r="D87" s="370"/>
      <c r="E87" s="373"/>
      <c r="F87" s="376"/>
      <c r="G87" s="379"/>
      <c r="H87" s="382"/>
      <c r="I87" s="386"/>
      <c r="J87" s="386"/>
      <c r="K87" s="386"/>
      <c r="L87" s="387"/>
      <c r="M87" s="366"/>
      <c r="N87" s="366"/>
    </row>
    <row r="88" spans="3:14" ht="7.5" hidden="1" customHeight="1" thickBot="1" x14ac:dyDescent="0.25">
      <c r="C88" s="368"/>
      <c r="D88" s="371"/>
      <c r="E88" s="374"/>
      <c r="F88" s="377"/>
      <c r="G88" s="380"/>
      <c r="H88" s="383"/>
      <c r="I88" s="388"/>
      <c r="J88" s="388"/>
      <c r="K88" s="388"/>
      <c r="L88" s="389"/>
      <c r="M88" s="367"/>
      <c r="N88" s="367"/>
    </row>
    <row r="89" spans="3:14" ht="7.5" hidden="1" customHeight="1" x14ac:dyDescent="0.2">
      <c r="C89" s="368">
        <v>11</v>
      </c>
      <c r="D89" s="369" t="e">
        <f>#REF!</f>
        <v>#REF!</v>
      </c>
      <c r="E89" s="372" t="e">
        <f>#REF!</f>
        <v>#REF!</v>
      </c>
      <c r="F89" s="375" t="e">
        <f>#REF!</f>
        <v>#REF!</v>
      </c>
      <c r="G89" s="378" t="e">
        <f>#REF!</f>
        <v>#REF!</v>
      </c>
      <c r="H89" s="381" t="e">
        <f t="shared" ref="H89" si="7">F89/D89</f>
        <v>#REF!</v>
      </c>
      <c r="I89" s="384" t="e">
        <f>#REF!</f>
        <v>#REF!</v>
      </c>
      <c r="J89" s="384"/>
      <c r="K89" s="384"/>
      <c r="L89" s="385"/>
      <c r="M89" s="390" t="e">
        <f>#REF!</f>
        <v>#REF!</v>
      </c>
      <c r="N89" s="390" t="e">
        <f>#REF!</f>
        <v>#REF!</v>
      </c>
    </row>
    <row r="90" spans="3:14" ht="7.5" hidden="1" customHeight="1" x14ac:dyDescent="0.2">
      <c r="C90" s="368"/>
      <c r="D90" s="370"/>
      <c r="E90" s="373"/>
      <c r="F90" s="376"/>
      <c r="G90" s="379"/>
      <c r="H90" s="382"/>
      <c r="I90" s="386"/>
      <c r="J90" s="386"/>
      <c r="K90" s="386"/>
      <c r="L90" s="387"/>
      <c r="M90" s="366"/>
      <c r="N90" s="366"/>
    </row>
    <row r="91" spans="3:14" ht="7.5" hidden="1" customHeight="1" x14ac:dyDescent="0.2">
      <c r="C91" s="368"/>
      <c r="D91" s="370"/>
      <c r="E91" s="373"/>
      <c r="F91" s="376"/>
      <c r="G91" s="379"/>
      <c r="H91" s="382"/>
      <c r="I91" s="386"/>
      <c r="J91" s="386"/>
      <c r="K91" s="386"/>
      <c r="L91" s="387"/>
      <c r="M91" s="366"/>
      <c r="N91" s="366"/>
    </row>
    <row r="92" spans="3:14" ht="7.5" hidden="1" customHeight="1" x14ac:dyDescent="0.2">
      <c r="C92" s="368"/>
      <c r="D92" s="370"/>
      <c r="E92" s="373"/>
      <c r="F92" s="376"/>
      <c r="G92" s="379"/>
      <c r="H92" s="382"/>
      <c r="I92" s="386"/>
      <c r="J92" s="386"/>
      <c r="K92" s="386"/>
      <c r="L92" s="387"/>
      <c r="M92" s="366"/>
      <c r="N92" s="366"/>
    </row>
    <row r="93" spans="3:14" ht="7.5" hidden="1" customHeight="1" x14ac:dyDescent="0.2">
      <c r="C93" s="368"/>
      <c r="D93" s="370"/>
      <c r="E93" s="373"/>
      <c r="F93" s="376"/>
      <c r="G93" s="379"/>
      <c r="H93" s="382"/>
      <c r="I93" s="386"/>
      <c r="J93" s="386"/>
      <c r="K93" s="386"/>
      <c r="L93" s="387"/>
      <c r="M93" s="366"/>
      <c r="N93" s="366"/>
    </row>
    <row r="94" spans="3:14" ht="7.5" hidden="1" customHeight="1" thickBot="1" x14ac:dyDescent="0.25">
      <c r="C94" s="368"/>
      <c r="D94" s="371"/>
      <c r="E94" s="374"/>
      <c r="F94" s="377"/>
      <c r="G94" s="380"/>
      <c r="H94" s="383"/>
      <c r="I94" s="388"/>
      <c r="J94" s="388"/>
      <c r="K94" s="388"/>
      <c r="L94" s="389"/>
      <c r="M94" s="367"/>
      <c r="N94" s="367"/>
    </row>
    <row r="95" spans="3:14" ht="7.5" hidden="1" customHeight="1" x14ac:dyDescent="0.2">
      <c r="C95" s="368">
        <v>12</v>
      </c>
      <c r="D95" s="369" t="e">
        <f>D89</f>
        <v>#REF!</v>
      </c>
      <c r="E95" s="372" t="e">
        <f>E89</f>
        <v>#REF!</v>
      </c>
      <c r="F95" s="375" t="e">
        <f>#REF!</f>
        <v>#REF!</v>
      </c>
      <c r="G95" s="378" t="e">
        <f>#REF!</f>
        <v>#REF!</v>
      </c>
      <c r="H95" s="381" t="e">
        <f t="shared" ref="H95" si="8">F95/D95</f>
        <v>#REF!</v>
      </c>
      <c r="I95" s="384" t="e">
        <f>I89</f>
        <v>#REF!</v>
      </c>
      <c r="J95" s="384"/>
      <c r="K95" s="384"/>
      <c r="L95" s="385"/>
      <c r="M95" s="390" t="e">
        <f>#REF!</f>
        <v>#REF!</v>
      </c>
      <c r="N95" s="390" t="e">
        <f>#REF!</f>
        <v>#REF!</v>
      </c>
    </row>
    <row r="96" spans="3:14" ht="7.5" hidden="1" customHeight="1" x14ac:dyDescent="0.2">
      <c r="C96" s="368"/>
      <c r="D96" s="370"/>
      <c r="E96" s="373"/>
      <c r="F96" s="376"/>
      <c r="G96" s="379"/>
      <c r="H96" s="382"/>
      <c r="I96" s="386"/>
      <c r="J96" s="386"/>
      <c r="K96" s="386"/>
      <c r="L96" s="387"/>
      <c r="M96" s="366"/>
      <c r="N96" s="366"/>
    </row>
    <row r="97" spans="3:14" ht="7.5" hidden="1" customHeight="1" x14ac:dyDescent="0.2">
      <c r="C97" s="368"/>
      <c r="D97" s="370"/>
      <c r="E97" s="373"/>
      <c r="F97" s="376"/>
      <c r="G97" s="379"/>
      <c r="H97" s="382"/>
      <c r="I97" s="386"/>
      <c r="J97" s="386"/>
      <c r="K97" s="386"/>
      <c r="L97" s="387"/>
      <c r="M97" s="366"/>
      <c r="N97" s="366"/>
    </row>
    <row r="98" spans="3:14" ht="7.5" hidden="1" customHeight="1" x14ac:dyDescent="0.2">
      <c r="C98" s="368"/>
      <c r="D98" s="370"/>
      <c r="E98" s="373"/>
      <c r="F98" s="376"/>
      <c r="G98" s="379"/>
      <c r="H98" s="382"/>
      <c r="I98" s="386"/>
      <c r="J98" s="386"/>
      <c r="K98" s="386"/>
      <c r="L98" s="387"/>
      <c r="M98" s="366"/>
      <c r="N98" s="366"/>
    </row>
    <row r="99" spans="3:14" ht="7.5" hidden="1" customHeight="1" x14ac:dyDescent="0.2">
      <c r="C99" s="368"/>
      <c r="D99" s="370"/>
      <c r="E99" s="373"/>
      <c r="F99" s="376"/>
      <c r="G99" s="379"/>
      <c r="H99" s="382"/>
      <c r="I99" s="386"/>
      <c r="J99" s="386"/>
      <c r="K99" s="386"/>
      <c r="L99" s="387"/>
      <c r="M99" s="366"/>
      <c r="N99" s="366"/>
    </row>
    <row r="100" spans="3:14" ht="7.5" hidden="1" customHeight="1" thickBot="1" x14ac:dyDescent="0.25">
      <c r="C100" s="368"/>
      <c r="D100" s="371"/>
      <c r="E100" s="374"/>
      <c r="F100" s="377"/>
      <c r="G100" s="380"/>
      <c r="H100" s="383"/>
      <c r="I100" s="388"/>
      <c r="J100" s="388"/>
      <c r="K100" s="388"/>
      <c r="L100" s="389"/>
      <c r="M100" s="367"/>
      <c r="N100" s="367"/>
    </row>
    <row r="101" spans="3:14" ht="7.5" hidden="1" customHeight="1" x14ac:dyDescent="0.2">
      <c r="C101" s="368">
        <v>13</v>
      </c>
      <c r="D101" s="369" t="e">
        <f>#REF!</f>
        <v>#REF!</v>
      </c>
      <c r="E101" s="372" t="e">
        <f>#REF!</f>
        <v>#REF!</v>
      </c>
      <c r="F101" s="375" t="e">
        <f>#REF!</f>
        <v>#REF!</v>
      </c>
      <c r="G101" s="378" t="e">
        <f>#REF!</f>
        <v>#REF!</v>
      </c>
      <c r="H101" s="381" t="e">
        <f t="shared" ref="H101" si="9">F101/D101</f>
        <v>#REF!</v>
      </c>
      <c r="I101" s="384" t="e">
        <f>#REF!</f>
        <v>#REF!</v>
      </c>
      <c r="J101" s="384"/>
      <c r="K101" s="384"/>
      <c r="L101" s="385"/>
      <c r="M101" s="390" t="e">
        <f>#REF!</f>
        <v>#REF!</v>
      </c>
      <c r="N101" s="390" t="e">
        <f>#REF!</f>
        <v>#REF!</v>
      </c>
    </row>
    <row r="102" spans="3:14" ht="7.5" hidden="1" customHeight="1" x14ac:dyDescent="0.2">
      <c r="C102" s="368"/>
      <c r="D102" s="370"/>
      <c r="E102" s="373"/>
      <c r="F102" s="376"/>
      <c r="G102" s="379"/>
      <c r="H102" s="382"/>
      <c r="I102" s="386"/>
      <c r="J102" s="386"/>
      <c r="K102" s="386"/>
      <c r="L102" s="387"/>
      <c r="M102" s="366"/>
      <c r="N102" s="366"/>
    </row>
    <row r="103" spans="3:14" ht="7.5" hidden="1" customHeight="1" x14ac:dyDescent="0.2">
      <c r="C103" s="368"/>
      <c r="D103" s="370"/>
      <c r="E103" s="373"/>
      <c r="F103" s="376"/>
      <c r="G103" s="379"/>
      <c r="H103" s="382"/>
      <c r="I103" s="386"/>
      <c r="J103" s="386"/>
      <c r="K103" s="386"/>
      <c r="L103" s="387"/>
      <c r="M103" s="366"/>
      <c r="N103" s="366"/>
    </row>
    <row r="104" spans="3:14" ht="7.5" hidden="1" customHeight="1" x14ac:dyDescent="0.2">
      <c r="C104" s="368"/>
      <c r="D104" s="370"/>
      <c r="E104" s="373"/>
      <c r="F104" s="376"/>
      <c r="G104" s="379"/>
      <c r="H104" s="382"/>
      <c r="I104" s="386"/>
      <c r="J104" s="386"/>
      <c r="K104" s="386"/>
      <c r="L104" s="387"/>
      <c r="M104" s="366"/>
      <c r="N104" s="366"/>
    </row>
    <row r="105" spans="3:14" ht="7.5" hidden="1" customHeight="1" x14ac:dyDescent="0.2">
      <c r="C105" s="368"/>
      <c r="D105" s="370"/>
      <c r="E105" s="373"/>
      <c r="F105" s="376"/>
      <c r="G105" s="379"/>
      <c r="H105" s="382"/>
      <c r="I105" s="386"/>
      <c r="J105" s="386"/>
      <c r="K105" s="386"/>
      <c r="L105" s="387"/>
      <c r="M105" s="366"/>
      <c r="N105" s="366"/>
    </row>
    <row r="106" spans="3:14" ht="7.5" hidden="1" customHeight="1" thickBot="1" x14ac:dyDescent="0.25">
      <c r="C106" s="368"/>
      <c r="D106" s="371"/>
      <c r="E106" s="374"/>
      <c r="F106" s="377"/>
      <c r="G106" s="380"/>
      <c r="H106" s="383"/>
      <c r="I106" s="388"/>
      <c r="J106" s="388"/>
      <c r="K106" s="388"/>
      <c r="L106" s="389"/>
      <c r="M106" s="367"/>
      <c r="N106" s="367"/>
    </row>
    <row r="107" spans="3:14" ht="7.5" hidden="1" customHeight="1" x14ac:dyDescent="0.2">
      <c r="C107" s="368">
        <v>14</v>
      </c>
      <c r="D107" s="369" t="e">
        <f>#REF!</f>
        <v>#REF!</v>
      </c>
      <c r="E107" s="372" t="e">
        <f>#REF!</f>
        <v>#REF!</v>
      </c>
      <c r="F107" s="375" t="e">
        <f>#REF!</f>
        <v>#REF!</v>
      </c>
      <c r="G107" s="378" t="e">
        <f>#REF!</f>
        <v>#REF!</v>
      </c>
      <c r="H107" s="381" t="e">
        <f t="shared" ref="H107" si="10">F107/D107</f>
        <v>#REF!</v>
      </c>
      <c r="I107" s="384" t="e">
        <f>#REF!</f>
        <v>#REF!</v>
      </c>
      <c r="J107" s="384"/>
      <c r="K107" s="384"/>
      <c r="L107" s="385"/>
      <c r="M107" s="390" t="e">
        <f>#REF!</f>
        <v>#REF!</v>
      </c>
      <c r="N107" s="390" t="e">
        <f>#REF!</f>
        <v>#REF!</v>
      </c>
    </row>
    <row r="108" spans="3:14" ht="7.5" hidden="1" customHeight="1" x14ac:dyDescent="0.2">
      <c r="C108" s="368"/>
      <c r="D108" s="370"/>
      <c r="E108" s="373"/>
      <c r="F108" s="376"/>
      <c r="G108" s="379"/>
      <c r="H108" s="382"/>
      <c r="I108" s="386"/>
      <c r="J108" s="386"/>
      <c r="K108" s="386"/>
      <c r="L108" s="387"/>
      <c r="M108" s="366"/>
      <c r="N108" s="366"/>
    </row>
    <row r="109" spans="3:14" ht="7.5" hidden="1" customHeight="1" x14ac:dyDescent="0.2">
      <c r="C109" s="368"/>
      <c r="D109" s="370"/>
      <c r="E109" s="373"/>
      <c r="F109" s="376"/>
      <c r="G109" s="379"/>
      <c r="H109" s="382"/>
      <c r="I109" s="386"/>
      <c r="J109" s="386"/>
      <c r="K109" s="386"/>
      <c r="L109" s="387"/>
      <c r="M109" s="366"/>
      <c r="N109" s="366"/>
    </row>
    <row r="110" spans="3:14" ht="7.5" hidden="1" customHeight="1" x14ac:dyDescent="0.2">
      <c r="C110" s="368"/>
      <c r="D110" s="370"/>
      <c r="E110" s="373"/>
      <c r="F110" s="376"/>
      <c r="G110" s="379"/>
      <c r="H110" s="382"/>
      <c r="I110" s="386"/>
      <c r="J110" s="386"/>
      <c r="K110" s="386"/>
      <c r="L110" s="387"/>
      <c r="M110" s="366"/>
      <c r="N110" s="366"/>
    </row>
    <row r="111" spans="3:14" ht="7.5" hidden="1" customHeight="1" x14ac:dyDescent="0.2">
      <c r="C111" s="368"/>
      <c r="D111" s="370"/>
      <c r="E111" s="373"/>
      <c r="F111" s="376"/>
      <c r="G111" s="379"/>
      <c r="H111" s="382"/>
      <c r="I111" s="386"/>
      <c r="J111" s="386"/>
      <c r="K111" s="386"/>
      <c r="L111" s="387"/>
      <c r="M111" s="366"/>
      <c r="N111" s="366"/>
    </row>
    <row r="112" spans="3:14" ht="7.5" hidden="1" customHeight="1" thickBot="1" x14ac:dyDescent="0.25">
      <c r="C112" s="368"/>
      <c r="D112" s="371"/>
      <c r="E112" s="374"/>
      <c r="F112" s="377"/>
      <c r="G112" s="380"/>
      <c r="H112" s="383"/>
      <c r="I112" s="388"/>
      <c r="J112" s="388"/>
      <c r="K112" s="388"/>
      <c r="L112" s="389"/>
      <c r="M112" s="367"/>
      <c r="N112" s="367"/>
    </row>
    <row r="113" spans="3:14" ht="7.5" hidden="1" customHeight="1" x14ac:dyDescent="0.2">
      <c r="C113" s="368">
        <v>15</v>
      </c>
      <c r="D113" s="369" t="e">
        <f>D107</f>
        <v>#REF!</v>
      </c>
      <c r="E113" s="372" t="e">
        <f>E107</f>
        <v>#REF!</v>
      </c>
      <c r="F113" s="375" t="e">
        <f>#REF!</f>
        <v>#REF!</v>
      </c>
      <c r="G113" s="378" t="e">
        <f>#REF!</f>
        <v>#REF!</v>
      </c>
      <c r="H113" s="381" t="e">
        <f t="shared" ref="H113" si="11">F113/D113</f>
        <v>#REF!</v>
      </c>
      <c r="I113" s="384" t="e">
        <f>I107</f>
        <v>#REF!</v>
      </c>
      <c r="J113" s="384"/>
      <c r="K113" s="384"/>
      <c r="L113" s="385"/>
      <c r="M113" s="390" t="e">
        <f>#REF!</f>
        <v>#REF!</v>
      </c>
      <c r="N113" s="390" t="e">
        <f>#REF!</f>
        <v>#REF!</v>
      </c>
    </row>
    <row r="114" spans="3:14" ht="7.5" hidden="1" customHeight="1" x14ac:dyDescent="0.2">
      <c r="C114" s="368"/>
      <c r="D114" s="370"/>
      <c r="E114" s="373"/>
      <c r="F114" s="376"/>
      <c r="G114" s="379"/>
      <c r="H114" s="382"/>
      <c r="I114" s="386"/>
      <c r="J114" s="386"/>
      <c r="K114" s="386"/>
      <c r="L114" s="387"/>
      <c r="M114" s="366"/>
      <c r="N114" s="366"/>
    </row>
    <row r="115" spans="3:14" ht="7.5" hidden="1" customHeight="1" x14ac:dyDescent="0.2">
      <c r="C115" s="368"/>
      <c r="D115" s="370"/>
      <c r="E115" s="373"/>
      <c r="F115" s="376"/>
      <c r="G115" s="379"/>
      <c r="H115" s="382"/>
      <c r="I115" s="386"/>
      <c r="J115" s="386"/>
      <c r="K115" s="386"/>
      <c r="L115" s="387"/>
      <c r="M115" s="366"/>
      <c r="N115" s="366"/>
    </row>
    <row r="116" spans="3:14" ht="7.5" hidden="1" customHeight="1" x14ac:dyDescent="0.2">
      <c r="C116" s="368"/>
      <c r="D116" s="370"/>
      <c r="E116" s="373"/>
      <c r="F116" s="376"/>
      <c r="G116" s="379"/>
      <c r="H116" s="382"/>
      <c r="I116" s="386"/>
      <c r="J116" s="386"/>
      <c r="K116" s="386"/>
      <c r="L116" s="387"/>
      <c r="M116" s="366"/>
      <c r="N116" s="366"/>
    </row>
    <row r="117" spans="3:14" ht="7.5" hidden="1" customHeight="1" x14ac:dyDescent="0.2">
      <c r="C117" s="368"/>
      <c r="D117" s="370"/>
      <c r="E117" s="373"/>
      <c r="F117" s="376"/>
      <c r="G117" s="379"/>
      <c r="H117" s="382"/>
      <c r="I117" s="386"/>
      <c r="J117" s="386"/>
      <c r="K117" s="386"/>
      <c r="L117" s="387"/>
      <c r="M117" s="366"/>
      <c r="N117" s="366"/>
    </row>
    <row r="118" spans="3:14" ht="7.5" hidden="1" customHeight="1" thickBot="1" x14ac:dyDescent="0.25">
      <c r="C118" s="368"/>
      <c r="D118" s="371"/>
      <c r="E118" s="374"/>
      <c r="F118" s="377"/>
      <c r="G118" s="380"/>
      <c r="H118" s="383"/>
      <c r="I118" s="388"/>
      <c r="J118" s="388"/>
      <c r="K118" s="388"/>
      <c r="L118" s="389"/>
      <c r="M118" s="367"/>
      <c r="N118" s="367"/>
    </row>
    <row r="119" spans="3:14" ht="7.5" hidden="1" customHeight="1" x14ac:dyDescent="0.2">
      <c r="C119" s="368">
        <v>16</v>
      </c>
      <c r="D119" s="369" t="e">
        <f>#REF!</f>
        <v>#REF!</v>
      </c>
      <c r="E119" s="372" t="e">
        <f>#REF!</f>
        <v>#REF!</v>
      </c>
      <c r="F119" s="375" t="e">
        <f>#REF!</f>
        <v>#REF!</v>
      </c>
      <c r="G119" s="378" t="e">
        <f>#REF!</f>
        <v>#REF!</v>
      </c>
      <c r="H119" s="381" t="e">
        <f t="shared" ref="H119" si="12">F119/D119</f>
        <v>#REF!</v>
      </c>
      <c r="I119" s="384" t="e">
        <f>#REF!</f>
        <v>#REF!</v>
      </c>
      <c r="J119" s="384"/>
      <c r="K119" s="384"/>
      <c r="L119" s="385"/>
      <c r="M119" s="390" t="e">
        <f>#REF!</f>
        <v>#REF!</v>
      </c>
      <c r="N119" s="390" t="e">
        <f>#REF!</f>
        <v>#REF!</v>
      </c>
    </row>
    <row r="120" spans="3:14" ht="7.5" hidden="1" customHeight="1" x14ac:dyDescent="0.2">
      <c r="C120" s="368"/>
      <c r="D120" s="370"/>
      <c r="E120" s="373"/>
      <c r="F120" s="376"/>
      <c r="G120" s="379"/>
      <c r="H120" s="382"/>
      <c r="I120" s="386"/>
      <c r="J120" s="386"/>
      <c r="K120" s="386"/>
      <c r="L120" s="387"/>
      <c r="M120" s="366"/>
      <c r="N120" s="366"/>
    </row>
    <row r="121" spans="3:14" ht="7.5" hidden="1" customHeight="1" x14ac:dyDescent="0.2">
      <c r="C121" s="368"/>
      <c r="D121" s="370"/>
      <c r="E121" s="373"/>
      <c r="F121" s="376"/>
      <c r="G121" s="379"/>
      <c r="H121" s="382"/>
      <c r="I121" s="386"/>
      <c r="J121" s="386"/>
      <c r="K121" s="386"/>
      <c r="L121" s="387"/>
      <c r="M121" s="366"/>
      <c r="N121" s="366"/>
    </row>
    <row r="122" spans="3:14" ht="7.5" hidden="1" customHeight="1" x14ac:dyDescent="0.2">
      <c r="C122" s="368"/>
      <c r="D122" s="370"/>
      <c r="E122" s="373"/>
      <c r="F122" s="376"/>
      <c r="G122" s="379"/>
      <c r="H122" s="382"/>
      <c r="I122" s="386"/>
      <c r="J122" s="386"/>
      <c r="K122" s="386"/>
      <c r="L122" s="387"/>
      <c r="M122" s="366"/>
      <c r="N122" s="366"/>
    </row>
    <row r="123" spans="3:14" ht="7.5" hidden="1" customHeight="1" x14ac:dyDescent="0.2">
      <c r="C123" s="368"/>
      <c r="D123" s="370"/>
      <c r="E123" s="373"/>
      <c r="F123" s="376"/>
      <c r="G123" s="379"/>
      <c r="H123" s="382"/>
      <c r="I123" s="386"/>
      <c r="J123" s="386"/>
      <c r="K123" s="386"/>
      <c r="L123" s="387"/>
      <c r="M123" s="366"/>
      <c r="N123" s="366"/>
    </row>
    <row r="124" spans="3:14" ht="7.5" hidden="1" customHeight="1" thickBot="1" x14ac:dyDescent="0.25">
      <c r="C124" s="368"/>
      <c r="D124" s="371"/>
      <c r="E124" s="374"/>
      <c r="F124" s="377"/>
      <c r="G124" s="380"/>
      <c r="H124" s="383"/>
      <c r="I124" s="388"/>
      <c r="J124" s="388"/>
      <c r="K124" s="388"/>
      <c r="L124" s="389"/>
      <c r="M124" s="367"/>
      <c r="N124" s="367"/>
    </row>
    <row r="125" spans="3:14" ht="7.5" hidden="1" customHeight="1" x14ac:dyDescent="0.2">
      <c r="C125" s="368">
        <v>17</v>
      </c>
      <c r="D125" s="369" t="e">
        <f>#REF!</f>
        <v>#REF!</v>
      </c>
      <c r="E125" s="372" t="e">
        <f>#REF!</f>
        <v>#REF!</v>
      </c>
      <c r="F125" s="375" t="e">
        <f>#REF!</f>
        <v>#REF!</v>
      </c>
      <c r="G125" s="378" t="e">
        <f>#REF!</f>
        <v>#REF!</v>
      </c>
      <c r="H125" s="381" t="e">
        <f t="shared" ref="H125" si="13">F125/D125</f>
        <v>#REF!</v>
      </c>
      <c r="I125" s="384" t="e">
        <f>#REF!</f>
        <v>#REF!</v>
      </c>
      <c r="J125" s="384"/>
      <c r="K125" s="384"/>
      <c r="L125" s="385"/>
      <c r="M125" s="390" t="e">
        <f>#REF!</f>
        <v>#REF!</v>
      </c>
      <c r="N125" s="390" t="e">
        <f>#REF!</f>
        <v>#REF!</v>
      </c>
    </row>
    <row r="126" spans="3:14" ht="7.5" hidden="1" customHeight="1" x14ac:dyDescent="0.2">
      <c r="C126" s="368"/>
      <c r="D126" s="370"/>
      <c r="E126" s="373"/>
      <c r="F126" s="376"/>
      <c r="G126" s="379"/>
      <c r="H126" s="382"/>
      <c r="I126" s="386"/>
      <c r="J126" s="386"/>
      <c r="K126" s="386"/>
      <c r="L126" s="387"/>
      <c r="M126" s="366"/>
      <c r="N126" s="366"/>
    </row>
    <row r="127" spans="3:14" ht="7.5" hidden="1" customHeight="1" x14ac:dyDescent="0.2">
      <c r="C127" s="368"/>
      <c r="D127" s="370"/>
      <c r="E127" s="373"/>
      <c r="F127" s="376"/>
      <c r="G127" s="379"/>
      <c r="H127" s="382"/>
      <c r="I127" s="386"/>
      <c r="J127" s="386"/>
      <c r="K127" s="386"/>
      <c r="L127" s="387"/>
      <c r="M127" s="366"/>
      <c r="N127" s="366"/>
    </row>
    <row r="128" spans="3:14" ht="7.5" hidden="1" customHeight="1" x14ac:dyDescent="0.2">
      <c r="C128" s="368"/>
      <c r="D128" s="370"/>
      <c r="E128" s="373"/>
      <c r="F128" s="376"/>
      <c r="G128" s="379"/>
      <c r="H128" s="382"/>
      <c r="I128" s="386"/>
      <c r="J128" s="386"/>
      <c r="K128" s="386"/>
      <c r="L128" s="387"/>
      <c r="M128" s="366"/>
      <c r="N128" s="366"/>
    </row>
    <row r="129" spans="3:14" ht="7.5" hidden="1" customHeight="1" x14ac:dyDescent="0.2">
      <c r="C129" s="368"/>
      <c r="D129" s="370"/>
      <c r="E129" s="373"/>
      <c r="F129" s="376"/>
      <c r="G129" s="379"/>
      <c r="H129" s="382"/>
      <c r="I129" s="386"/>
      <c r="J129" s="386"/>
      <c r="K129" s="386"/>
      <c r="L129" s="387"/>
      <c r="M129" s="366"/>
      <c r="N129" s="366"/>
    </row>
    <row r="130" spans="3:14" ht="7.5" hidden="1" customHeight="1" thickBot="1" x14ac:dyDescent="0.25">
      <c r="C130" s="368"/>
      <c r="D130" s="371"/>
      <c r="E130" s="374"/>
      <c r="F130" s="377"/>
      <c r="G130" s="380"/>
      <c r="H130" s="383"/>
      <c r="I130" s="388"/>
      <c r="J130" s="388"/>
      <c r="K130" s="388"/>
      <c r="L130" s="389"/>
      <c r="M130" s="367"/>
      <c r="N130" s="367"/>
    </row>
    <row r="131" spans="3:14" ht="7.5" hidden="1" customHeight="1" x14ac:dyDescent="0.2">
      <c r="C131" s="368">
        <v>18</v>
      </c>
      <c r="D131" s="369" t="e">
        <f>#REF!</f>
        <v>#REF!</v>
      </c>
      <c r="E131" s="372" t="e">
        <f>#REF!</f>
        <v>#REF!</v>
      </c>
      <c r="F131" s="375" t="e">
        <f>#REF!</f>
        <v>#REF!</v>
      </c>
      <c r="G131" s="378" t="e">
        <f>#REF!</f>
        <v>#REF!</v>
      </c>
      <c r="H131" s="381" t="e">
        <f t="shared" ref="H131" si="14">F131/D131</f>
        <v>#REF!</v>
      </c>
      <c r="I131" s="384" t="e">
        <f>#REF!</f>
        <v>#REF!</v>
      </c>
      <c r="J131" s="384"/>
      <c r="K131" s="384"/>
      <c r="L131" s="385"/>
      <c r="M131" s="390" t="e">
        <f>#REF!</f>
        <v>#REF!</v>
      </c>
      <c r="N131" s="390" t="e">
        <f>#REF!</f>
        <v>#REF!</v>
      </c>
    </row>
    <row r="132" spans="3:14" ht="7.5" hidden="1" customHeight="1" x14ac:dyDescent="0.2">
      <c r="C132" s="368"/>
      <c r="D132" s="370"/>
      <c r="E132" s="373"/>
      <c r="F132" s="376"/>
      <c r="G132" s="379"/>
      <c r="H132" s="382"/>
      <c r="I132" s="386"/>
      <c r="J132" s="386"/>
      <c r="K132" s="386"/>
      <c r="L132" s="387"/>
      <c r="M132" s="366"/>
      <c r="N132" s="366"/>
    </row>
    <row r="133" spans="3:14" ht="7.5" hidden="1" customHeight="1" x14ac:dyDescent="0.2">
      <c r="C133" s="368"/>
      <c r="D133" s="370"/>
      <c r="E133" s="373"/>
      <c r="F133" s="376"/>
      <c r="G133" s="379"/>
      <c r="H133" s="382"/>
      <c r="I133" s="386"/>
      <c r="J133" s="386"/>
      <c r="K133" s="386"/>
      <c r="L133" s="387"/>
      <c r="M133" s="366"/>
      <c r="N133" s="366"/>
    </row>
    <row r="134" spans="3:14" ht="7.5" hidden="1" customHeight="1" x14ac:dyDescent="0.2">
      <c r="C134" s="368"/>
      <c r="D134" s="370"/>
      <c r="E134" s="373"/>
      <c r="F134" s="376"/>
      <c r="G134" s="379"/>
      <c r="H134" s="382"/>
      <c r="I134" s="386"/>
      <c r="J134" s="386"/>
      <c r="K134" s="386"/>
      <c r="L134" s="387"/>
      <c r="M134" s="366"/>
      <c r="N134" s="366"/>
    </row>
    <row r="135" spans="3:14" ht="7.5" hidden="1" customHeight="1" x14ac:dyDescent="0.2">
      <c r="C135" s="368"/>
      <c r="D135" s="370"/>
      <c r="E135" s="373"/>
      <c r="F135" s="376"/>
      <c r="G135" s="379"/>
      <c r="H135" s="382"/>
      <c r="I135" s="386"/>
      <c r="J135" s="386"/>
      <c r="K135" s="386"/>
      <c r="L135" s="387"/>
      <c r="M135" s="366"/>
      <c r="N135" s="366"/>
    </row>
    <row r="136" spans="3:14" ht="7.5" hidden="1" customHeight="1" thickBot="1" x14ac:dyDescent="0.25">
      <c r="C136" s="368"/>
      <c r="D136" s="371"/>
      <c r="E136" s="374"/>
      <c r="F136" s="377"/>
      <c r="G136" s="380"/>
      <c r="H136" s="383"/>
      <c r="I136" s="388"/>
      <c r="J136" s="388"/>
      <c r="K136" s="388"/>
      <c r="L136" s="389"/>
      <c r="M136" s="367"/>
      <c r="N136" s="367"/>
    </row>
    <row r="137" spans="3:14" ht="7.5" hidden="1" customHeight="1" x14ac:dyDescent="0.2">
      <c r="C137" s="368">
        <v>19</v>
      </c>
      <c r="D137" s="369" t="e">
        <f>#REF!</f>
        <v>#REF!</v>
      </c>
      <c r="E137" s="372" t="e">
        <f>#REF!</f>
        <v>#REF!</v>
      </c>
      <c r="F137" s="375" t="e">
        <f>#REF!</f>
        <v>#REF!</v>
      </c>
      <c r="G137" s="378" t="e">
        <f>#REF!</f>
        <v>#REF!</v>
      </c>
      <c r="H137" s="381" t="e">
        <f t="shared" ref="H137" si="15">F137/D137</f>
        <v>#REF!</v>
      </c>
      <c r="I137" s="384" t="e">
        <f>#REF!</f>
        <v>#REF!</v>
      </c>
      <c r="J137" s="384"/>
      <c r="K137" s="384"/>
      <c r="L137" s="385"/>
      <c r="M137" s="390" t="e">
        <f>#REF!</f>
        <v>#REF!</v>
      </c>
      <c r="N137" s="390" t="e">
        <f>#REF!</f>
        <v>#REF!</v>
      </c>
    </row>
    <row r="138" spans="3:14" ht="7.5" hidden="1" customHeight="1" x14ac:dyDescent="0.2">
      <c r="C138" s="368"/>
      <c r="D138" s="370"/>
      <c r="E138" s="373"/>
      <c r="F138" s="376"/>
      <c r="G138" s="379"/>
      <c r="H138" s="382"/>
      <c r="I138" s="386"/>
      <c r="J138" s="386"/>
      <c r="K138" s="386"/>
      <c r="L138" s="387"/>
      <c r="M138" s="366"/>
      <c r="N138" s="366"/>
    </row>
    <row r="139" spans="3:14" ht="7.5" hidden="1" customHeight="1" x14ac:dyDescent="0.2">
      <c r="C139" s="368"/>
      <c r="D139" s="370"/>
      <c r="E139" s="373"/>
      <c r="F139" s="376"/>
      <c r="G139" s="379"/>
      <c r="H139" s="382"/>
      <c r="I139" s="386"/>
      <c r="J139" s="386"/>
      <c r="K139" s="386"/>
      <c r="L139" s="387"/>
      <c r="M139" s="366"/>
      <c r="N139" s="366"/>
    </row>
    <row r="140" spans="3:14" ht="7.5" hidden="1" customHeight="1" x14ac:dyDescent="0.2">
      <c r="C140" s="368"/>
      <c r="D140" s="370"/>
      <c r="E140" s="373"/>
      <c r="F140" s="376"/>
      <c r="G140" s="379"/>
      <c r="H140" s="382"/>
      <c r="I140" s="386"/>
      <c r="J140" s="386"/>
      <c r="K140" s="386"/>
      <c r="L140" s="387"/>
      <c r="M140" s="366"/>
      <c r="N140" s="366"/>
    </row>
    <row r="141" spans="3:14" ht="7.5" hidden="1" customHeight="1" x14ac:dyDescent="0.2">
      <c r="C141" s="368"/>
      <c r="D141" s="370"/>
      <c r="E141" s="373"/>
      <c r="F141" s="376"/>
      <c r="G141" s="379"/>
      <c r="H141" s="382"/>
      <c r="I141" s="386"/>
      <c r="J141" s="386"/>
      <c r="K141" s="386"/>
      <c r="L141" s="387"/>
      <c r="M141" s="366"/>
      <c r="N141" s="366"/>
    </row>
    <row r="142" spans="3:14" ht="7.5" hidden="1" customHeight="1" thickBot="1" x14ac:dyDescent="0.25">
      <c r="C142" s="368"/>
      <c r="D142" s="371"/>
      <c r="E142" s="374"/>
      <c r="F142" s="377"/>
      <c r="G142" s="380"/>
      <c r="H142" s="383"/>
      <c r="I142" s="388"/>
      <c r="J142" s="388"/>
      <c r="K142" s="388"/>
      <c r="L142" s="389"/>
      <c r="M142" s="367"/>
      <c r="N142" s="367"/>
    </row>
    <row r="143" spans="3:14" ht="7.5" hidden="1" customHeight="1" x14ac:dyDescent="0.2">
      <c r="C143" s="368">
        <v>20</v>
      </c>
      <c r="D143" s="369" t="e">
        <f>#REF!</f>
        <v>#REF!</v>
      </c>
      <c r="E143" s="372" t="e">
        <f>#REF!</f>
        <v>#REF!</v>
      </c>
      <c r="F143" s="375" t="e">
        <f>#REF!</f>
        <v>#REF!</v>
      </c>
      <c r="G143" s="378" t="e">
        <f>#REF!</f>
        <v>#REF!</v>
      </c>
      <c r="H143" s="381" t="e">
        <f t="shared" ref="H143" si="16">F143/D143</f>
        <v>#REF!</v>
      </c>
      <c r="I143" s="384" t="e">
        <f>#REF!</f>
        <v>#REF!</v>
      </c>
      <c r="J143" s="384"/>
      <c r="K143" s="384"/>
      <c r="L143" s="385"/>
      <c r="M143" s="390" t="e">
        <f>#REF!</f>
        <v>#REF!</v>
      </c>
      <c r="N143" s="390" t="e">
        <f>#REF!</f>
        <v>#REF!</v>
      </c>
    </row>
    <row r="144" spans="3:14" ht="7.5" hidden="1" customHeight="1" x14ac:dyDescent="0.2">
      <c r="C144" s="368"/>
      <c r="D144" s="370"/>
      <c r="E144" s="373"/>
      <c r="F144" s="376"/>
      <c r="G144" s="379"/>
      <c r="H144" s="382"/>
      <c r="I144" s="386"/>
      <c r="J144" s="386"/>
      <c r="K144" s="386"/>
      <c r="L144" s="387"/>
      <c r="M144" s="366"/>
      <c r="N144" s="366"/>
    </row>
    <row r="145" spans="3:14" ht="7.5" hidden="1" customHeight="1" x14ac:dyDescent="0.2">
      <c r="C145" s="368"/>
      <c r="D145" s="370"/>
      <c r="E145" s="373"/>
      <c r="F145" s="376"/>
      <c r="G145" s="379"/>
      <c r="H145" s="382"/>
      <c r="I145" s="386"/>
      <c r="J145" s="386"/>
      <c r="K145" s="386"/>
      <c r="L145" s="387"/>
      <c r="M145" s="366"/>
      <c r="N145" s="366"/>
    </row>
    <row r="146" spans="3:14" ht="7.5" hidden="1" customHeight="1" x14ac:dyDescent="0.2">
      <c r="C146" s="368"/>
      <c r="D146" s="370"/>
      <c r="E146" s="373"/>
      <c r="F146" s="376"/>
      <c r="G146" s="379"/>
      <c r="H146" s="382"/>
      <c r="I146" s="386"/>
      <c r="J146" s="386"/>
      <c r="K146" s="386"/>
      <c r="L146" s="387"/>
      <c r="M146" s="366"/>
      <c r="N146" s="366"/>
    </row>
    <row r="147" spans="3:14" ht="7.5" hidden="1" customHeight="1" x14ac:dyDescent="0.2">
      <c r="C147" s="368"/>
      <c r="D147" s="370"/>
      <c r="E147" s="373"/>
      <c r="F147" s="376"/>
      <c r="G147" s="379"/>
      <c r="H147" s="382"/>
      <c r="I147" s="386"/>
      <c r="J147" s="386"/>
      <c r="K147" s="386"/>
      <c r="L147" s="387"/>
      <c r="M147" s="366"/>
      <c r="N147" s="366"/>
    </row>
    <row r="148" spans="3:14" ht="7.5" hidden="1" customHeight="1" thickBot="1" x14ac:dyDescent="0.25">
      <c r="C148" s="368"/>
      <c r="D148" s="371"/>
      <c r="E148" s="374"/>
      <c r="F148" s="377"/>
      <c r="G148" s="380"/>
      <c r="H148" s="383"/>
      <c r="I148" s="388"/>
      <c r="J148" s="388"/>
      <c r="K148" s="388"/>
      <c r="L148" s="389"/>
      <c r="M148" s="367"/>
      <c r="N148" s="367"/>
    </row>
    <row r="149" spans="3:14" ht="7.5" hidden="1" customHeight="1" x14ac:dyDescent="0.2">
      <c r="C149" s="368">
        <v>21</v>
      </c>
      <c r="D149" s="369" t="e">
        <f>#REF!</f>
        <v>#REF!</v>
      </c>
      <c r="E149" s="372" t="e">
        <f>#REF!</f>
        <v>#REF!</v>
      </c>
      <c r="F149" s="375" t="e">
        <f>#REF!</f>
        <v>#REF!</v>
      </c>
      <c r="G149" s="378" t="e">
        <f>#REF!</f>
        <v>#REF!</v>
      </c>
      <c r="H149" s="381" t="e">
        <f t="shared" ref="H149" si="17">F149/D149</f>
        <v>#REF!</v>
      </c>
      <c r="I149" s="384" t="e">
        <f>#REF!</f>
        <v>#REF!</v>
      </c>
      <c r="J149" s="384"/>
      <c r="K149" s="384"/>
      <c r="L149" s="385"/>
      <c r="M149" s="390" t="e">
        <f>#REF!</f>
        <v>#REF!</v>
      </c>
      <c r="N149" s="390" t="e">
        <f>#REF!</f>
        <v>#REF!</v>
      </c>
    </row>
    <row r="150" spans="3:14" ht="7.5" hidden="1" customHeight="1" x14ac:dyDescent="0.2">
      <c r="C150" s="368"/>
      <c r="D150" s="370"/>
      <c r="E150" s="373"/>
      <c r="F150" s="376"/>
      <c r="G150" s="379"/>
      <c r="H150" s="382"/>
      <c r="I150" s="386"/>
      <c r="J150" s="386"/>
      <c r="K150" s="386"/>
      <c r="L150" s="387"/>
      <c r="M150" s="366"/>
      <c r="N150" s="366"/>
    </row>
    <row r="151" spans="3:14" ht="7.5" hidden="1" customHeight="1" x14ac:dyDescent="0.2">
      <c r="C151" s="368"/>
      <c r="D151" s="370"/>
      <c r="E151" s="373"/>
      <c r="F151" s="376"/>
      <c r="G151" s="379"/>
      <c r="H151" s="382"/>
      <c r="I151" s="386"/>
      <c r="J151" s="386"/>
      <c r="K151" s="386"/>
      <c r="L151" s="387"/>
      <c r="M151" s="366"/>
      <c r="N151" s="366"/>
    </row>
    <row r="152" spans="3:14" ht="7.5" hidden="1" customHeight="1" x14ac:dyDescent="0.2">
      <c r="C152" s="368"/>
      <c r="D152" s="370"/>
      <c r="E152" s="373"/>
      <c r="F152" s="376"/>
      <c r="G152" s="379"/>
      <c r="H152" s="382"/>
      <c r="I152" s="386"/>
      <c r="J152" s="386"/>
      <c r="K152" s="386"/>
      <c r="L152" s="387"/>
      <c r="M152" s="366"/>
      <c r="N152" s="366"/>
    </row>
    <row r="153" spans="3:14" ht="7.5" hidden="1" customHeight="1" x14ac:dyDescent="0.2">
      <c r="C153" s="368"/>
      <c r="D153" s="370"/>
      <c r="E153" s="373"/>
      <c r="F153" s="376"/>
      <c r="G153" s="379"/>
      <c r="H153" s="382"/>
      <c r="I153" s="386"/>
      <c r="J153" s="386"/>
      <c r="K153" s="386"/>
      <c r="L153" s="387"/>
      <c r="M153" s="366"/>
      <c r="N153" s="366"/>
    </row>
    <row r="154" spans="3:14" ht="7.5" hidden="1" customHeight="1" thickBot="1" x14ac:dyDescent="0.25">
      <c r="C154" s="368"/>
      <c r="D154" s="371"/>
      <c r="E154" s="374"/>
      <c r="F154" s="377"/>
      <c r="G154" s="380"/>
      <c r="H154" s="383"/>
      <c r="I154" s="388"/>
      <c r="J154" s="388"/>
      <c r="K154" s="388"/>
      <c r="L154" s="389"/>
      <c r="M154" s="367"/>
      <c r="N154" s="367"/>
    </row>
    <row r="155" spans="3:14" ht="7.5" hidden="1" customHeight="1" x14ac:dyDescent="0.2">
      <c r="C155" s="368">
        <v>22</v>
      </c>
      <c r="D155" s="369" t="e">
        <f>D149</f>
        <v>#REF!</v>
      </c>
      <c r="E155" s="372" t="e">
        <f>E149</f>
        <v>#REF!</v>
      </c>
      <c r="F155" s="375" t="e">
        <f>#REF!</f>
        <v>#REF!</v>
      </c>
      <c r="G155" s="378" t="e">
        <f>#REF!</f>
        <v>#REF!</v>
      </c>
      <c r="H155" s="381" t="e">
        <f t="shared" ref="H155" si="18">F155/D155</f>
        <v>#REF!</v>
      </c>
      <c r="I155" s="384" t="e">
        <f>I149</f>
        <v>#REF!</v>
      </c>
      <c r="J155" s="384"/>
      <c r="K155" s="384"/>
      <c r="L155" s="385"/>
      <c r="M155" s="390" t="e">
        <f>#REF!</f>
        <v>#REF!</v>
      </c>
      <c r="N155" s="390" t="e">
        <f>#REF!</f>
        <v>#REF!</v>
      </c>
    </row>
    <row r="156" spans="3:14" ht="7.5" hidden="1" customHeight="1" x14ac:dyDescent="0.2">
      <c r="C156" s="368"/>
      <c r="D156" s="370"/>
      <c r="E156" s="373"/>
      <c r="F156" s="376"/>
      <c r="G156" s="379"/>
      <c r="H156" s="382"/>
      <c r="I156" s="386"/>
      <c r="J156" s="386"/>
      <c r="K156" s="386"/>
      <c r="L156" s="387"/>
      <c r="M156" s="366"/>
      <c r="N156" s="366"/>
    </row>
    <row r="157" spans="3:14" ht="7.5" hidden="1" customHeight="1" x14ac:dyDescent="0.2">
      <c r="C157" s="368"/>
      <c r="D157" s="370"/>
      <c r="E157" s="373"/>
      <c r="F157" s="376"/>
      <c r="G157" s="379"/>
      <c r="H157" s="382"/>
      <c r="I157" s="386"/>
      <c r="J157" s="386"/>
      <c r="K157" s="386"/>
      <c r="L157" s="387"/>
      <c r="M157" s="366"/>
      <c r="N157" s="366"/>
    </row>
    <row r="158" spans="3:14" ht="7.5" hidden="1" customHeight="1" x14ac:dyDescent="0.2">
      <c r="C158" s="368"/>
      <c r="D158" s="370"/>
      <c r="E158" s="373"/>
      <c r="F158" s="376"/>
      <c r="G158" s="379"/>
      <c r="H158" s="382"/>
      <c r="I158" s="386"/>
      <c r="J158" s="386"/>
      <c r="K158" s="386"/>
      <c r="L158" s="387"/>
      <c r="M158" s="366"/>
      <c r="N158" s="366"/>
    </row>
    <row r="159" spans="3:14" ht="7.5" hidden="1" customHeight="1" x14ac:dyDescent="0.2">
      <c r="C159" s="368"/>
      <c r="D159" s="370"/>
      <c r="E159" s="373"/>
      <c r="F159" s="376"/>
      <c r="G159" s="379"/>
      <c r="H159" s="382"/>
      <c r="I159" s="386"/>
      <c r="J159" s="386"/>
      <c r="K159" s="386"/>
      <c r="L159" s="387"/>
      <c r="M159" s="366"/>
      <c r="N159" s="366"/>
    </row>
    <row r="160" spans="3:14" ht="7.5" hidden="1" customHeight="1" thickBot="1" x14ac:dyDescent="0.25">
      <c r="C160" s="368"/>
      <c r="D160" s="371"/>
      <c r="E160" s="374"/>
      <c r="F160" s="377"/>
      <c r="G160" s="380"/>
      <c r="H160" s="383"/>
      <c r="I160" s="388"/>
      <c r="J160" s="388"/>
      <c r="K160" s="388"/>
      <c r="L160" s="389"/>
      <c r="M160" s="367"/>
      <c r="N160" s="367"/>
    </row>
    <row r="161" spans="3:14" ht="7.5" hidden="1" customHeight="1" x14ac:dyDescent="0.2">
      <c r="C161" s="368">
        <v>23</v>
      </c>
      <c r="D161" s="369" t="e">
        <f>D155</f>
        <v>#REF!</v>
      </c>
      <c r="E161" s="372" t="e">
        <f>E155</f>
        <v>#REF!</v>
      </c>
      <c r="F161" s="375" t="e">
        <f>#REF!</f>
        <v>#REF!</v>
      </c>
      <c r="G161" s="378" t="e">
        <f>#REF!</f>
        <v>#REF!</v>
      </c>
      <c r="H161" s="381" t="e">
        <f t="shared" ref="H161" si="19">F161/D161</f>
        <v>#REF!</v>
      </c>
      <c r="I161" s="384" t="e">
        <f>I155</f>
        <v>#REF!</v>
      </c>
      <c r="J161" s="384"/>
      <c r="K161" s="384"/>
      <c r="L161" s="385"/>
      <c r="M161" s="390" t="e">
        <f>#REF!</f>
        <v>#REF!</v>
      </c>
      <c r="N161" s="390" t="e">
        <f>#REF!</f>
        <v>#REF!</v>
      </c>
    </row>
    <row r="162" spans="3:14" ht="7.5" hidden="1" customHeight="1" x14ac:dyDescent="0.2">
      <c r="C162" s="368"/>
      <c r="D162" s="370"/>
      <c r="E162" s="373"/>
      <c r="F162" s="376"/>
      <c r="G162" s="379"/>
      <c r="H162" s="382"/>
      <c r="I162" s="386"/>
      <c r="J162" s="386"/>
      <c r="K162" s="386"/>
      <c r="L162" s="387"/>
      <c r="M162" s="366"/>
      <c r="N162" s="366"/>
    </row>
    <row r="163" spans="3:14" ht="7.5" hidden="1" customHeight="1" x14ac:dyDescent="0.2">
      <c r="C163" s="368"/>
      <c r="D163" s="370"/>
      <c r="E163" s="373"/>
      <c r="F163" s="376"/>
      <c r="G163" s="379"/>
      <c r="H163" s="382"/>
      <c r="I163" s="386"/>
      <c r="J163" s="386"/>
      <c r="K163" s="386"/>
      <c r="L163" s="387"/>
      <c r="M163" s="366"/>
      <c r="N163" s="366"/>
    </row>
    <row r="164" spans="3:14" ht="7.5" hidden="1" customHeight="1" x14ac:dyDescent="0.2">
      <c r="C164" s="368"/>
      <c r="D164" s="370"/>
      <c r="E164" s="373"/>
      <c r="F164" s="376"/>
      <c r="G164" s="379"/>
      <c r="H164" s="382"/>
      <c r="I164" s="386"/>
      <c r="J164" s="386"/>
      <c r="K164" s="386"/>
      <c r="L164" s="387"/>
      <c r="M164" s="366"/>
      <c r="N164" s="366"/>
    </row>
    <row r="165" spans="3:14" ht="7.5" hidden="1" customHeight="1" x14ac:dyDescent="0.2">
      <c r="C165" s="368"/>
      <c r="D165" s="370"/>
      <c r="E165" s="373"/>
      <c r="F165" s="376"/>
      <c r="G165" s="379"/>
      <c r="H165" s="382"/>
      <c r="I165" s="386"/>
      <c r="J165" s="386"/>
      <c r="K165" s="386"/>
      <c r="L165" s="387"/>
      <c r="M165" s="366"/>
      <c r="N165" s="366"/>
    </row>
    <row r="166" spans="3:14" ht="7.5" hidden="1" customHeight="1" thickBot="1" x14ac:dyDescent="0.25">
      <c r="C166" s="368"/>
      <c r="D166" s="371"/>
      <c r="E166" s="374"/>
      <c r="F166" s="377"/>
      <c r="G166" s="380"/>
      <c r="H166" s="383"/>
      <c r="I166" s="388"/>
      <c r="J166" s="388"/>
      <c r="K166" s="388"/>
      <c r="L166" s="389"/>
      <c r="M166" s="367"/>
      <c r="N166" s="367"/>
    </row>
    <row r="167" spans="3:14" ht="7.5" hidden="1" customHeight="1" x14ac:dyDescent="0.2">
      <c r="C167" s="368">
        <v>24</v>
      </c>
      <c r="D167" s="369" t="e">
        <f>#REF!</f>
        <v>#REF!</v>
      </c>
      <c r="E167" s="372" t="e">
        <f>#REF!</f>
        <v>#REF!</v>
      </c>
      <c r="F167" s="375" t="e">
        <f>#REF!</f>
        <v>#REF!</v>
      </c>
      <c r="G167" s="378" t="e">
        <f>#REF!</f>
        <v>#REF!</v>
      </c>
      <c r="H167" s="381" t="e">
        <f t="shared" ref="H167" si="20">F167/D167</f>
        <v>#REF!</v>
      </c>
      <c r="I167" s="384" t="e">
        <f>#REF!</f>
        <v>#REF!</v>
      </c>
      <c r="J167" s="384"/>
      <c r="K167" s="384"/>
      <c r="L167" s="385"/>
      <c r="M167" s="390" t="e">
        <f>#REF!</f>
        <v>#REF!</v>
      </c>
      <c r="N167" s="390" t="e">
        <f>#REF!</f>
        <v>#REF!</v>
      </c>
    </row>
    <row r="168" spans="3:14" ht="7.5" hidden="1" customHeight="1" x14ac:dyDescent="0.2">
      <c r="C168" s="368"/>
      <c r="D168" s="370"/>
      <c r="E168" s="373"/>
      <c r="F168" s="376"/>
      <c r="G168" s="379"/>
      <c r="H168" s="382"/>
      <c r="I168" s="386"/>
      <c r="J168" s="386"/>
      <c r="K168" s="386"/>
      <c r="L168" s="387"/>
      <c r="M168" s="366"/>
      <c r="N168" s="366"/>
    </row>
    <row r="169" spans="3:14" ht="7.5" hidden="1" customHeight="1" x14ac:dyDescent="0.2">
      <c r="C169" s="368"/>
      <c r="D169" s="370"/>
      <c r="E169" s="373"/>
      <c r="F169" s="376"/>
      <c r="G169" s="379"/>
      <c r="H169" s="382"/>
      <c r="I169" s="386"/>
      <c r="J169" s="386"/>
      <c r="K169" s="386"/>
      <c r="L169" s="387"/>
      <c r="M169" s="366"/>
      <c r="N169" s="366"/>
    </row>
    <row r="170" spans="3:14" ht="7.5" hidden="1" customHeight="1" x14ac:dyDescent="0.2">
      <c r="C170" s="368"/>
      <c r="D170" s="370"/>
      <c r="E170" s="373"/>
      <c r="F170" s="376"/>
      <c r="G170" s="379"/>
      <c r="H170" s="382"/>
      <c r="I170" s="386"/>
      <c r="J170" s="386"/>
      <c r="K170" s="386"/>
      <c r="L170" s="387"/>
      <c r="M170" s="366"/>
      <c r="N170" s="366"/>
    </row>
    <row r="171" spans="3:14" ht="7.5" hidden="1" customHeight="1" x14ac:dyDescent="0.2">
      <c r="C171" s="368"/>
      <c r="D171" s="370"/>
      <c r="E171" s="373"/>
      <c r="F171" s="376"/>
      <c r="G171" s="379"/>
      <c r="H171" s="382"/>
      <c r="I171" s="386"/>
      <c r="J171" s="386"/>
      <c r="K171" s="386"/>
      <c r="L171" s="387"/>
      <c r="M171" s="366"/>
      <c r="N171" s="366"/>
    </row>
    <row r="172" spans="3:14" ht="7.5" hidden="1" customHeight="1" thickBot="1" x14ac:dyDescent="0.25">
      <c r="C172" s="368"/>
      <c r="D172" s="371"/>
      <c r="E172" s="374"/>
      <c r="F172" s="377"/>
      <c r="G172" s="380"/>
      <c r="H172" s="383"/>
      <c r="I172" s="388"/>
      <c r="J172" s="388"/>
      <c r="K172" s="388"/>
      <c r="L172" s="389"/>
      <c r="M172" s="367"/>
      <c r="N172" s="367"/>
    </row>
    <row r="173" spans="3:14" ht="7.5" hidden="1" customHeight="1" x14ac:dyDescent="0.2">
      <c r="C173" s="368">
        <v>25</v>
      </c>
      <c r="D173" s="369" t="e">
        <f>D167</f>
        <v>#REF!</v>
      </c>
      <c r="E173" s="372" t="e">
        <f>E167</f>
        <v>#REF!</v>
      </c>
      <c r="F173" s="375" t="e">
        <f>#REF!</f>
        <v>#REF!</v>
      </c>
      <c r="G173" s="378" t="e">
        <f>#REF!</f>
        <v>#REF!</v>
      </c>
      <c r="H173" s="381" t="e">
        <f t="shared" ref="H173" si="21">F173/D173</f>
        <v>#REF!</v>
      </c>
      <c r="I173" s="384" t="e">
        <f>I167</f>
        <v>#REF!</v>
      </c>
      <c r="J173" s="384"/>
      <c r="K173" s="384"/>
      <c r="L173" s="385"/>
      <c r="M173" s="390" t="e">
        <f>#REF!</f>
        <v>#REF!</v>
      </c>
      <c r="N173" s="390" t="e">
        <f>#REF!</f>
        <v>#REF!</v>
      </c>
    </row>
    <row r="174" spans="3:14" ht="7.5" hidden="1" customHeight="1" x14ac:dyDescent="0.2">
      <c r="C174" s="368"/>
      <c r="D174" s="370"/>
      <c r="E174" s="373"/>
      <c r="F174" s="376"/>
      <c r="G174" s="379"/>
      <c r="H174" s="382"/>
      <c r="I174" s="386"/>
      <c r="J174" s="386"/>
      <c r="K174" s="386"/>
      <c r="L174" s="387"/>
      <c r="M174" s="366"/>
      <c r="N174" s="366"/>
    </row>
    <row r="175" spans="3:14" ht="7.5" hidden="1" customHeight="1" x14ac:dyDescent="0.2">
      <c r="C175" s="368"/>
      <c r="D175" s="370"/>
      <c r="E175" s="373"/>
      <c r="F175" s="376"/>
      <c r="G175" s="379"/>
      <c r="H175" s="382"/>
      <c r="I175" s="386"/>
      <c r="J175" s="386"/>
      <c r="K175" s="386"/>
      <c r="L175" s="387"/>
      <c r="M175" s="366"/>
      <c r="N175" s="366"/>
    </row>
    <row r="176" spans="3:14" ht="7.5" hidden="1" customHeight="1" x14ac:dyDescent="0.2">
      <c r="C176" s="368"/>
      <c r="D176" s="370"/>
      <c r="E176" s="373"/>
      <c r="F176" s="376"/>
      <c r="G176" s="379"/>
      <c r="H176" s="382"/>
      <c r="I176" s="386"/>
      <c r="J176" s="386"/>
      <c r="K176" s="386"/>
      <c r="L176" s="387"/>
      <c r="M176" s="366"/>
      <c r="N176" s="366"/>
    </row>
    <row r="177" spans="3:14" ht="7.5" hidden="1" customHeight="1" x14ac:dyDescent="0.2">
      <c r="C177" s="368"/>
      <c r="D177" s="370"/>
      <c r="E177" s="373"/>
      <c r="F177" s="376"/>
      <c r="G177" s="379"/>
      <c r="H177" s="382"/>
      <c r="I177" s="386"/>
      <c r="J177" s="386"/>
      <c r="K177" s="386"/>
      <c r="L177" s="387"/>
      <c r="M177" s="366"/>
      <c r="N177" s="366"/>
    </row>
    <row r="178" spans="3:14" ht="7.5" hidden="1" customHeight="1" thickBot="1" x14ac:dyDescent="0.25">
      <c r="C178" s="368"/>
      <c r="D178" s="371"/>
      <c r="E178" s="374"/>
      <c r="F178" s="377"/>
      <c r="G178" s="380"/>
      <c r="H178" s="383"/>
      <c r="I178" s="388"/>
      <c r="J178" s="388"/>
      <c r="K178" s="388"/>
      <c r="L178" s="389"/>
      <c r="M178" s="367"/>
      <c r="N178" s="367"/>
    </row>
    <row r="179" spans="3:14" ht="7.5" hidden="1" customHeight="1" x14ac:dyDescent="0.2">
      <c r="C179" s="368">
        <v>26</v>
      </c>
      <c r="D179" s="369" t="e">
        <f>D173</f>
        <v>#REF!</v>
      </c>
      <c r="E179" s="372" t="e">
        <f>E173</f>
        <v>#REF!</v>
      </c>
      <c r="F179" s="375" t="e">
        <f>#REF!</f>
        <v>#REF!</v>
      </c>
      <c r="G179" s="378" t="e">
        <f>#REF!</f>
        <v>#REF!</v>
      </c>
      <c r="H179" s="381" t="e">
        <f t="shared" ref="H179" si="22">F179/D179</f>
        <v>#REF!</v>
      </c>
      <c r="I179" s="384" t="e">
        <f>I173</f>
        <v>#REF!</v>
      </c>
      <c r="J179" s="384"/>
      <c r="K179" s="384"/>
      <c r="L179" s="385"/>
      <c r="M179" s="390" t="e">
        <f>#REF!</f>
        <v>#REF!</v>
      </c>
      <c r="N179" s="390" t="e">
        <f>#REF!</f>
        <v>#REF!</v>
      </c>
    </row>
    <row r="180" spans="3:14" ht="7.5" hidden="1" customHeight="1" x14ac:dyDescent="0.2">
      <c r="C180" s="368"/>
      <c r="D180" s="370"/>
      <c r="E180" s="373"/>
      <c r="F180" s="376"/>
      <c r="G180" s="379"/>
      <c r="H180" s="382"/>
      <c r="I180" s="386"/>
      <c r="J180" s="386"/>
      <c r="K180" s="386"/>
      <c r="L180" s="387"/>
      <c r="M180" s="366"/>
      <c r="N180" s="366"/>
    </row>
    <row r="181" spans="3:14" ht="7.5" hidden="1" customHeight="1" x14ac:dyDescent="0.2">
      <c r="C181" s="368"/>
      <c r="D181" s="370"/>
      <c r="E181" s="373"/>
      <c r="F181" s="376"/>
      <c r="G181" s="379"/>
      <c r="H181" s="382"/>
      <c r="I181" s="386"/>
      <c r="J181" s="386"/>
      <c r="K181" s="386"/>
      <c r="L181" s="387"/>
      <c r="M181" s="366"/>
      <c r="N181" s="366"/>
    </row>
    <row r="182" spans="3:14" ht="7.5" hidden="1" customHeight="1" x14ac:dyDescent="0.2">
      <c r="C182" s="368"/>
      <c r="D182" s="370"/>
      <c r="E182" s="373"/>
      <c r="F182" s="376"/>
      <c r="G182" s="379"/>
      <c r="H182" s="382"/>
      <c r="I182" s="386"/>
      <c r="J182" s="386"/>
      <c r="K182" s="386"/>
      <c r="L182" s="387"/>
      <c r="M182" s="366"/>
      <c r="N182" s="366"/>
    </row>
    <row r="183" spans="3:14" ht="7.5" hidden="1" customHeight="1" x14ac:dyDescent="0.2">
      <c r="C183" s="368"/>
      <c r="D183" s="370"/>
      <c r="E183" s="373"/>
      <c r="F183" s="376"/>
      <c r="G183" s="379"/>
      <c r="H183" s="382"/>
      <c r="I183" s="386"/>
      <c r="J183" s="386"/>
      <c r="K183" s="386"/>
      <c r="L183" s="387"/>
      <c r="M183" s="366"/>
      <c r="N183" s="366"/>
    </row>
    <row r="184" spans="3:14" ht="7.5" hidden="1" customHeight="1" thickBot="1" x14ac:dyDescent="0.25">
      <c r="C184" s="368"/>
      <c r="D184" s="371"/>
      <c r="E184" s="374"/>
      <c r="F184" s="377"/>
      <c r="G184" s="380"/>
      <c r="H184" s="383"/>
      <c r="I184" s="388"/>
      <c r="J184" s="388"/>
      <c r="K184" s="388"/>
      <c r="L184" s="389"/>
      <c r="M184" s="367"/>
      <c r="N184" s="367"/>
    </row>
    <row r="185" spans="3:14" ht="7.5" hidden="1" customHeight="1" x14ac:dyDescent="0.2">
      <c r="C185" s="368">
        <v>27</v>
      </c>
      <c r="D185" s="369" t="e">
        <f>#REF!</f>
        <v>#REF!</v>
      </c>
      <c r="E185" s="372" t="e">
        <f>#REF!</f>
        <v>#REF!</v>
      </c>
      <c r="F185" s="375" t="e">
        <f>#REF!</f>
        <v>#REF!</v>
      </c>
      <c r="G185" s="378" t="e">
        <f>#REF!</f>
        <v>#REF!</v>
      </c>
      <c r="H185" s="381" t="e">
        <f t="shared" ref="H185" si="23">F185/D185</f>
        <v>#REF!</v>
      </c>
      <c r="I185" s="384" t="e">
        <f>#REF!</f>
        <v>#REF!</v>
      </c>
      <c r="J185" s="384"/>
      <c r="K185" s="384"/>
      <c r="L185" s="385"/>
      <c r="M185" s="390" t="e">
        <f>#REF!</f>
        <v>#REF!</v>
      </c>
      <c r="N185" s="390" t="e">
        <f>#REF!</f>
        <v>#REF!</v>
      </c>
    </row>
    <row r="186" spans="3:14" ht="7.5" hidden="1" customHeight="1" x14ac:dyDescent="0.2">
      <c r="C186" s="368"/>
      <c r="D186" s="370"/>
      <c r="E186" s="373"/>
      <c r="F186" s="376"/>
      <c r="G186" s="379"/>
      <c r="H186" s="382"/>
      <c r="I186" s="386"/>
      <c r="J186" s="386"/>
      <c r="K186" s="386"/>
      <c r="L186" s="387"/>
      <c r="M186" s="366"/>
      <c r="N186" s="366"/>
    </row>
    <row r="187" spans="3:14" ht="7.5" hidden="1" customHeight="1" x14ac:dyDescent="0.2">
      <c r="C187" s="368"/>
      <c r="D187" s="370"/>
      <c r="E187" s="373"/>
      <c r="F187" s="376"/>
      <c r="G187" s="379"/>
      <c r="H187" s="382"/>
      <c r="I187" s="386"/>
      <c r="J187" s="386"/>
      <c r="K187" s="386"/>
      <c r="L187" s="387"/>
      <c r="M187" s="366"/>
      <c r="N187" s="366"/>
    </row>
    <row r="188" spans="3:14" ht="7.5" hidden="1" customHeight="1" x14ac:dyDescent="0.2">
      <c r="C188" s="368"/>
      <c r="D188" s="370"/>
      <c r="E188" s="373"/>
      <c r="F188" s="376"/>
      <c r="G188" s="379"/>
      <c r="H188" s="382"/>
      <c r="I188" s="386"/>
      <c r="J188" s="386"/>
      <c r="K188" s="386"/>
      <c r="L188" s="387"/>
      <c r="M188" s="366"/>
      <c r="N188" s="366"/>
    </row>
    <row r="189" spans="3:14" ht="7.5" hidden="1" customHeight="1" x14ac:dyDescent="0.2">
      <c r="C189" s="368"/>
      <c r="D189" s="370"/>
      <c r="E189" s="373"/>
      <c r="F189" s="376"/>
      <c r="G189" s="379"/>
      <c r="H189" s="382"/>
      <c r="I189" s="386"/>
      <c r="J189" s="386"/>
      <c r="K189" s="386"/>
      <c r="L189" s="387"/>
      <c r="M189" s="366"/>
      <c r="N189" s="366"/>
    </row>
    <row r="190" spans="3:14" ht="7.5" hidden="1" customHeight="1" thickBot="1" x14ac:dyDescent="0.25">
      <c r="C190" s="368"/>
      <c r="D190" s="371"/>
      <c r="E190" s="374"/>
      <c r="F190" s="377"/>
      <c r="G190" s="380"/>
      <c r="H190" s="383"/>
      <c r="I190" s="388"/>
      <c r="J190" s="388"/>
      <c r="K190" s="388"/>
      <c r="L190" s="389"/>
      <c r="M190" s="367"/>
      <c r="N190" s="367"/>
    </row>
    <row r="191" spans="3:14" ht="7.5" hidden="1" customHeight="1" x14ac:dyDescent="0.2">
      <c r="C191" s="468">
        <v>28</v>
      </c>
      <c r="D191" s="369" t="e">
        <f>D185</f>
        <v>#REF!</v>
      </c>
      <c r="E191" s="372" t="e">
        <f>E185</f>
        <v>#REF!</v>
      </c>
      <c r="F191" s="375" t="e">
        <f>#REF!</f>
        <v>#REF!</v>
      </c>
      <c r="G191" s="378" t="e">
        <f>#REF!</f>
        <v>#REF!</v>
      </c>
      <c r="H191" s="381" t="e">
        <f t="shared" ref="H191" si="24">F191/D191</f>
        <v>#REF!</v>
      </c>
      <c r="I191" s="384" t="e">
        <f>I185</f>
        <v>#REF!</v>
      </c>
      <c r="J191" s="384"/>
      <c r="K191" s="384"/>
      <c r="L191" s="385"/>
      <c r="M191" s="390" t="e">
        <f>#REF!</f>
        <v>#REF!</v>
      </c>
      <c r="N191" s="390" t="e">
        <f>#REF!</f>
        <v>#REF!</v>
      </c>
    </row>
    <row r="192" spans="3:14" ht="7.5" hidden="1" customHeight="1" x14ac:dyDescent="0.2">
      <c r="C192" s="468"/>
      <c r="D192" s="370"/>
      <c r="E192" s="373"/>
      <c r="F192" s="376"/>
      <c r="G192" s="379"/>
      <c r="H192" s="382"/>
      <c r="I192" s="386"/>
      <c r="J192" s="386"/>
      <c r="K192" s="386"/>
      <c r="L192" s="387"/>
      <c r="M192" s="366"/>
      <c r="N192" s="366"/>
    </row>
    <row r="193" spans="3:14" ht="7.5" hidden="1" customHeight="1" x14ac:dyDescent="0.2">
      <c r="C193" s="468"/>
      <c r="D193" s="370"/>
      <c r="E193" s="373"/>
      <c r="F193" s="376"/>
      <c r="G193" s="379"/>
      <c r="H193" s="382"/>
      <c r="I193" s="386"/>
      <c r="J193" s="386"/>
      <c r="K193" s="386"/>
      <c r="L193" s="387"/>
      <c r="M193" s="366"/>
      <c r="N193" s="366"/>
    </row>
    <row r="194" spans="3:14" ht="7.5" hidden="1" customHeight="1" x14ac:dyDescent="0.2">
      <c r="C194" s="468"/>
      <c r="D194" s="370"/>
      <c r="E194" s="373"/>
      <c r="F194" s="376"/>
      <c r="G194" s="379"/>
      <c r="H194" s="382"/>
      <c r="I194" s="386"/>
      <c r="J194" s="386"/>
      <c r="K194" s="386"/>
      <c r="L194" s="387"/>
      <c r="M194" s="366"/>
      <c r="N194" s="366"/>
    </row>
    <row r="195" spans="3:14" ht="7.5" hidden="1" customHeight="1" x14ac:dyDescent="0.2">
      <c r="C195" s="468"/>
      <c r="D195" s="370"/>
      <c r="E195" s="373"/>
      <c r="F195" s="376"/>
      <c r="G195" s="379"/>
      <c r="H195" s="382"/>
      <c r="I195" s="386"/>
      <c r="J195" s="386"/>
      <c r="K195" s="386"/>
      <c r="L195" s="387"/>
      <c r="M195" s="366"/>
      <c r="N195" s="366"/>
    </row>
    <row r="196" spans="3:14" ht="7.5" hidden="1" customHeight="1" thickBot="1" x14ac:dyDescent="0.25">
      <c r="C196" s="468"/>
      <c r="D196" s="371"/>
      <c r="E196" s="374"/>
      <c r="F196" s="377"/>
      <c r="G196" s="380"/>
      <c r="H196" s="383"/>
      <c r="I196" s="388"/>
      <c r="J196" s="388"/>
      <c r="K196" s="388"/>
      <c r="L196" s="389"/>
      <c r="M196" s="367"/>
      <c r="N196" s="367"/>
    </row>
    <row r="197" spans="3:14" ht="7.5" customHeight="1" x14ac:dyDescent="0.2">
      <c r="C197" s="467"/>
      <c r="D197" s="369" t="e">
        <f>#REF!</f>
        <v>#REF!</v>
      </c>
      <c r="E197" s="372" t="e">
        <f>#REF!</f>
        <v>#REF!</v>
      </c>
      <c r="F197" s="375" t="e">
        <f>#REF!</f>
        <v>#REF!</v>
      </c>
      <c r="G197" s="378" t="e">
        <f>#REF!</f>
        <v>#REF!</v>
      </c>
      <c r="H197" s="381" t="e">
        <f t="shared" ref="H197" si="25">F197/D197</f>
        <v>#REF!</v>
      </c>
      <c r="I197" s="384" t="e">
        <f>#REF!</f>
        <v>#REF!</v>
      </c>
      <c r="J197" s="384"/>
      <c r="K197" s="384"/>
      <c r="L197" s="385"/>
      <c r="M197" s="365" t="e">
        <f>#REF!</f>
        <v>#REF!</v>
      </c>
      <c r="N197" s="365" t="e">
        <f>#REF!</f>
        <v>#REF!</v>
      </c>
    </row>
    <row r="198" spans="3:14" ht="7.5" customHeight="1" x14ac:dyDescent="0.2">
      <c r="C198" s="467"/>
      <c r="D198" s="370"/>
      <c r="E198" s="373"/>
      <c r="F198" s="376"/>
      <c r="G198" s="379"/>
      <c r="H198" s="382"/>
      <c r="I198" s="386"/>
      <c r="J198" s="386"/>
      <c r="K198" s="386"/>
      <c r="L198" s="387"/>
      <c r="M198" s="366"/>
      <c r="N198" s="366"/>
    </row>
    <row r="199" spans="3:14" ht="7.5" customHeight="1" x14ac:dyDescent="0.2">
      <c r="C199" s="467"/>
      <c r="D199" s="370"/>
      <c r="E199" s="373"/>
      <c r="F199" s="376"/>
      <c r="G199" s="379"/>
      <c r="H199" s="382"/>
      <c r="I199" s="386"/>
      <c r="J199" s="386"/>
      <c r="K199" s="386"/>
      <c r="L199" s="387"/>
      <c r="M199" s="366"/>
      <c r="N199" s="366"/>
    </row>
    <row r="200" spans="3:14" ht="7.5" customHeight="1" x14ac:dyDescent="0.2">
      <c r="C200" s="467"/>
      <c r="D200" s="370"/>
      <c r="E200" s="373"/>
      <c r="F200" s="376"/>
      <c r="G200" s="379"/>
      <c r="H200" s="382"/>
      <c r="I200" s="386"/>
      <c r="J200" s="386"/>
      <c r="K200" s="386"/>
      <c r="L200" s="387"/>
      <c r="M200" s="366"/>
      <c r="N200" s="366"/>
    </row>
    <row r="201" spans="3:14" ht="7.5" customHeight="1" x14ac:dyDescent="0.2">
      <c r="C201" s="467"/>
      <c r="D201" s="370"/>
      <c r="E201" s="373"/>
      <c r="F201" s="376"/>
      <c r="G201" s="379"/>
      <c r="H201" s="382"/>
      <c r="I201" s="386"/>
      <c r="J201" s="386"/>
      <c r="K201" s="386"/>
      <c r="L201" s="387"/>
      <c r="M201" s="366"/>
      <c r="N201" s="366"/>
    </row>
    <row r="202" spans="3:14" ht="7.5" customHeight="1" thickBot="1" x14ac:dyDescent="0.25">
      <c r="C202" s="467"/>
      <c r="D202" s="371"/>
      <c r="E202" s="374"/>
      <c r="F202" s="377"/>
      <c r="G202" s="380"/>
      <c r="H202" s="383"/>
      <c r="I202" s="388"/>
      <c r="J202" s="388"/>
      <c r="K202" s="388"/>
      <c r="L202" s="389"/>
      <c r="M202" s="367"/>
      <c r="N202" s="367"/>
    </row>
    <row r="203" spans="3:14" ht="7.5" customHeight="1" x14ac:dyDescent="0.2">
      <c r="C203" s="467"/>
      <c r="D203" s="369" t="e">
        <f>D197</f>
        <v>#REF!</v>
      </c>
      <c r="E203" s="372" t="e">
        <f>E197</f>
        <v>#REF!</v>
      </c>
      <c r="F203" s="375" t="e">
        <f>#REF!</f>
        <v>#REF!</v>
      </c>
      <c r="G203" s="378" t="e">
        <f>#REF!</f>
        <v>#REF!</v>
      </c>
      <c r="H203" s="381" t="e">
        <f t="shared" ref="H203" si="26">F203/D203</f>
        <v>#REF!</v>
      </c>
      <c r="I203" s="384" t="e">
        <f>I197</f>
        <v>#REF!</v>
      </c>
      <c r="J203" s="384"/>
      <c r="K203" s="384"/>
      <c r="L203" s="385"/>
      <c r="M203" s="365" t="e">
        <f>#REF!</f>
        <v>#REF!</v>
      </c>
      <c r="N203" s="365" t="e">
        <f>#REF!</f>
        <v>#REF!</v>
      </c>
    </row>
    <row r="204" spans="3:14" ht="7.5" customHeight="1" x14ac:dyDescent="0.2">
      <c r="C204" s="467"/>
      <c r="D204" s="370"/>
      <c r="E204" s="373"/>
      <c r="F204" s="376"/>
      <c r="G204" s="379"/>
      <c r="H204" s="382"/>
      <c r="I204" s="386"/>
      <c r="J204" s="386"/>
      <c r="K204" s="386"/>
      <c r="L204" s="387"/>
      <c r="M204" s="366"/>
      <c r="N204" s="366"/>
    </row>
    <row r="205" spans="3:14" ht="7.5" customHeight="1" x14ac:dyDescent="0.2">
      <c r="C205" s="467"/>
      <c r="D205" s="370"/>
      <c r="E205" s="373"/>
      <c r="F205" s="376"/>
      <c r="G205" s="379"/>
      <c r="H205" s="382"/>
      <c r="I205" s="386"/>
      <c r="J205" s="386"/>
      <c r="K205" s="386"/>
      <c r="L205" s="387"/>
      <c r="M205" s="366"/>
      <c r="N205" s="366"/>
    </row>
    <row r="206" spans="3:14" ht="7.5" customHeight="1" x14ac:dyDescent="0.2">
      <c r="C206" s="467"/>
      <c r="D206" s="370"/>
      <c r="E206" s="373"/>
      <c r="F206" s="376"/>
      <c r="G206" s="379"/>
      <c r="H206" s="382"/>
      <c r="I206" s="386"/>
      <c r="J206" s="386"/>
      <c r="K206" s="386"/>
      <c r="L206" s="387"/>
      <c r="M206" s="366"/>
      <c r="N206" s="366"/>
    </row>
    <row r="207" spans="3:14" ht="7.5" customHeight="1" x14ac:dyDescent="0.2">
      <c r="C207" s="467"/>
      <c r="D207" s="370"/>
      <c r="E207" s="373"/>
      <c r="F207" s="376"/>
      <c r="G207" s="379"/>
      <c r="H207" s="382"/>
      <c r="I207" s="386"/>
      <c r="J207" s="386"/>
      <c r="K207" s="386"/>
      <c r="L207" s="387"/>
      <c r="M207" s="366"/>
      <c r="N207" s="366"/>
    </row>
    <row r="208" spans="3:14" ht="7.5" customHeight="1" thickBot="1" x14ac:dyDescent="0.25">
      <c r="C208" s="467"/>
      <c r="D208" s="371"/>
      <c r="E208" s="374"/>
      <c r="F208" s="377"/>
      <c r="G208" s="380"/>
      <c r="H208" s="383"/>
      <c r="I208" s="388"/>
      <c r="J208" s="388"/>
      <c r="K208" s="388"/>
      <c r="L208" s="389"/>
      <c r="M208" s="367"/>
      <c r="N208" s="367"/>
    </row>
    <row r="209" spans="3:14" ht="7.5" customHeight="1" x14ac:dyDescent="0.2">
      <c r="C209" s="368"/>
      <c r="D209" s="369" t="e">
        <f>#REF!</f>
        <v>#REF!</v>
      </c>
      <c r="E209" s="372" t="e">
        <f>#REF!</f>
        <v>#REF!</v>
      </c>
      <c r="F209" s="375" t="e">
        <f>#REF!</f>
        <v>#REF!</v>
      </c>
      <c r="G209" s="378" t="e">
        <f>#REF!</f>
        <v>#REF!</v>
      </c>
      <c r="H209" s="381" t="e">
        <f t="shared" ref="H209" si="27">F209/D209</f>
        <v>#REF!</v>
      </c>
      <c r="I209" s="384" t="e">
        <f>#REF!</f>
        <v>#REF!</v>
      </c>
      <c r="J209" s="384"/>
      <c r="K209" s="384"/>
      <c r="L209" s="385"/>
      <c r="M209" s="365" t="e">
        <f>#REF!</f>
        <v>#REF!</v>
      </c>
      <c r="N209" s="365" t="e">
        <f>#REF!</f>
        <v>#REF!</v>
      </c>
    </row>
    <row r="210" spans="3:14" ht="7.5" customHeight="1" x14ac:dyDescent="0.2">
      <c r="C210" s="368"/>
      <c r="D210" s="370"/>
      <c r="E210" s="373"/>
      <c r="F210" s="376"/>
      <c r="G210" s="379"/>
      <c r="H210" s="382"/>
      <c r="I210" s="386"/>
      <c r="J210" s="386"/>
      <c r="K210" s="386"/>
      <c r="L210" s="387"/>
      <c r="M210" s="366"/>
      <c r="N210" s="366"/>
    </row>
    <row r="211" spans="3:14" ht="7.5" customHeight="1" x14ac:dyDescent="0.2">
      <c r="C211" s="368"/>
      <c r="D211" s="370"/>
      <c r="E211" s="373"/>
      <c r="F211" s="376"/>
      <c r="G211" s="379"/>
      <c r="H211" s="382"/>
      <c r="I211" s="386"/>
      <c r="J211" s="386"/>
      <c r="K211" s="386"/>
      <c r="L211" s="387"/>
      <c r="M211" s="366"/>
      <c r="N211" s="366"/>
    </row>
    <row r="212" spans="3:14" ht="7.5" customHeight="1" x14ac:dyDescent="0.2">
      <c r="C212" s="368"/>
      <c r="D212" s="370"/>
      <c r="E212" s="373"/>
      <c r="F212" s="376"/>
      <c r="G212" s="379"/>
      <c r="H212" s="382"/>
      <c r="I212" s="386"/>
      <c r="J212" s="386"/>
      <c r="K212" s="386"/>
      <c r="L212" s="387"/>
      <c r="M212" s="366"/>
      <c r="N212" s="366"/>
    </row>
    <row r="213" spans="3:14" ht="7.5" customHeight="1" x14ac:dyDescent="0.2">
      <c r="C213" s="368"/>
      <c r="D213" s="370"/>
      <c r="E213" s="373"/>
      <c r="F213" s="376"/>
      <c r="G213" s="379"/>
      <c r="H213" s="382"/>
      <c r="I213" s="386"/>
      <c r="J213" s="386"/>
      <c r="K213" s="386"/>
      <c r="L213" s="387"/>
      <c r="M213" s="366"/>
      <c r="N213" s="366"/>
    </row>
    <row r="214" spans="3:14" ht="7.5" customHeight="1" thickBot="1" x14ac:dyDescent="0.25">
      <c r="C214" s="368"/>
      <c r="D214" s="371"/>
      <c r="E214" s="374"/>
      <c r="F214" s="377"/>
      <c r="G214" s="380"/>
      <c r="H214" s="383"/>
      <c r="I214" s="388"/>
      <c r="J214" s="388"/>
      <c r="K214" s="388"/>
      <c r="L214" s="389"/>
      <c r="M214" s="367"/>
      <c r="N214" s="367"/>
    </row>
    <row r="215" spans="3:14" ht="7.5" customHeight="1" x14ac:dyDescent="0.2">
      <c r="C215" s="368"/>
      <c r="D215" s="369" t="e">
        <f>D209</f>
        <v>#REF!</v>
      </c>
      <c r="E215" s="372" t="e">
        <f>E209</f>
        <v>#REF!</v>
      </c>
      <c r="F215" s="375" t="e">
        <f>#REF!</f>
        <v>#REF!</v>
      </c>
      <c r="G215" s="378" t="e">
        <f>#REF!</f>
        <v>#REF!</v>
      </c>
      <c r="H215" s="381" t="e">
        <f t="shared" ref="H215" si="28">F215/D215</f>
        <v>#REF!</v>
      </c>
      <c r="I215" s="384" t="e">
        <f>I209</f>
        <v>#REF!</v>
      </c>
      <c r="J215" s="384"/>
      <c r="K215" s="384"/>
      <c r="L215" s="385"/>
      <c r="M215" s="365" t="e">
        <f>#REF!</f>
        <v>#REF!</v>
      </c>
      <c r="N215" s="365" t="e">
        <f>#REF!</f>
        <v>#REF!</v>
      </c>
    </row>
    <row r="216" spans="3:14" ht="7.5" customHeight="1" x14ac:dyDescent="0.2">
      <c r="C216" s="368"/>
      <c r="D216" s="370"/>
      <c r="E216" s="373"/>
      <c r="F216" s="376"/>
      <c r="G216" s="379"/>
      <c r="H216" s="382"/>
      <c r="I216" s="386"/>
      <c r="J216" s="386"/>
      <c r="K216" s="386"/>
      <c r="L216" s="387"/>
      <c r="M216" s="366"/>
      <c r="N216" s="366"/>
    </row>
    <row r="217" spans="3:14" ht="7.5" customHeight="1" x14ac:dyDescent="0.2">
      <c r="C217" s="368"/>
      <c r="D217" s="370"/>
      <c r="E217" s="373"/>
      <c r="F217" s="376"/>
      <c r="G217" s="379"/>
      <c r="H217" s="382"/>
      <c r="I217" s="386"/>
      <c r="J217" s="386"/>
      <c r="K217" s="386"/>
      <c r="L217" s="387"/>
      <c r="M217" s="366"/>
      <c r="N217" s="366"/>
    </row>
    <row r="218" spans="3:14" ht="7.5" customHeight="1" x14ac:dyDescent="0.2">
      <c r="C218" s="368"/>
      <c r="D218" s="370"/>
      <c r="E218" s="373"/>
      <c r="F218" s="376"/>
      <c r="G218" s="379"/>
      <c r="H218" s="382"/>
      <c r="I218" s="386"/>
      <c r="J218" s="386"/>
      <c r="K218" s="386"/>
      <c r="L218" s="387"/>
      <c r="M218" s="366"/>
      <c r="N218" s="366"/>
    </row>
    <row r="219" spans="3:14" ht="7.5" customHeight="1" x14ac:dyDescent="0.2">
      <c r="C219" s="368"/>
      <c r="D219" s="370"/>
      <c r="E219" s="373"/>
      <c r="F219" s="376"/>
      <c r="G219" s="379"/>
      <c r="H219" s="382"/>
      <c r="I219" s="386"/>
      <c r="J219" s="386"/>
      <c r="K219" s="386"/>
      <c r="L219" s="387"/>
      <c r="M219" s="366"/>
      <c r="N219" s="366"/>
    </row>
    <row r="220" spans="3:14" ht="7.5" customHeight="1" thickBot="1" x14ac:dyDescent="0.25">
      <c r="C220" s="368"/>
      <c r="D220" s="371"/>
      <c r="E220" s="374"/>
      <c r="F220" s="377"/>
      <c r="G220" s="380"/>
      <c r="H220" s="383"/>
      <c r="I220" s="388"/>
      <c r="J220" s="388"/>
      <c r="K220" s="388"/>
      <c r="L220" s="389"/>
      <c r="M220" s="367"/>
      <c r="N220" s="367"/>
    </row>
    <row r="221" spans="3:14" ht="7.5" customHeight="1" x14ac:dyDescent="0.2">
      <c r="C221" s="368"/>
      <c r="D221" s="369" t="e">
        <f>#REF!</f>
        <v>#REF!</v>
      </c>
      <c r="E221" s="372" t="e">
        <f>#REF!</f>
        <v>#REF!</v>
      </c>
      <c r="F221" s="375" t="e">
        <f>#REF!</f>
        <v>#REF!</v>
      </c>
      <c r="G221" s="378" t="e">
        <f>#REF!</f>
        <v>#REF!</v>
      </c>
      <c r="H221" s="381" t="e">
        <f t="shared" ref="H221" si="29">F221/D221</f>
        <v>#REF!</v>
      </c>
      <c r="I221" s="384" t="e">
        <f>#REF!</f>
        <v>#REF!</v>
      </c>
      <c r="J221" s="384"/>
      <c r="K221" s="384"/>
      <c r="L221" s="385"/>
      <c r="M221" s="365" t="e">
        <f>#REF!</f>
        <v>#REF!</v>
      </c>
      <c r="N221" s="365" t="e">
        <f>#REF!</f>
        <v>#REF!</v>
      </c>
    </row>
    <row r="222" spans="3:14" ht="7.5" customHeight="1" x14ac:dyDescent="0.2">
      <c r="C222" s="368"/>
      <c r="D222" s="370"/>
      <c r="E222" s="373"/>
      <c r="F222" s="376"/>
      <c r="G222" s="379"/>
      <c r="H222" s="382"/>
      <c r="I222" s="386"/>
      <c r="J222" s="386"/>
      <c r="K222" s="386"/>
      <c r="L222" s="387"/>
      <c r="M222" s="366"/>
      <c r="N222" s="366"/>
    </row>
    <row r="223" spans="3:14" ht="7.5" customHeight="1" x14ac:dyDescent="0.2">
      <c r="C223" s="368"/>
      <c r="D223" s="370"/>
      <c r="E223" s="373"/>
      <c r="F223" s="376"/>
      <c r="G223" s="379"/>
      <c r="H223" s="382"/>
      <c r="I223" s="386"/>
      <c r="J223" s="386"/>
      <c r="K223" s="386"/>
      <c r="L223" s="387"/>
      <c r="M223" s="366"/>
      <c r="N223" s="366"/>
    </row>
    <row r="224" spans="3:14" ht="7.5" customHeight="1" x14ac:dyDescent="0.2">
      <c r="C224" s="368"/>
      <c r="D224" s="370"/>
      <c r="E224" s="373"/>
      <c r="F224" s="376"/>
      <c r="G224" s="379"/>
      <c r="H224" s="382"/>
      <c r="I224" s="386"/>
      <c r="J224" s="386"/>
      <c r="K224" s="386"/>
      <c r="L224" s="387"/>
      <c r="M224" s="366"/>
      <c r="N224" s="366"/>
    </row>
    <row r="225" spans="3:14" ht="7.5" customHeight="1" x14ac:dyDescent="0.2">
      <c r="C225" s="368"/>
      <c r="D225" s="370"/>
      <c r="E225" s="373"/>
      <c r="F225" s="376"/>
      <c r="G225" s="379"/>
      <c r="H225" s="382"/>
      <c r="I225" s="386"/>
      <c r="J225" s="386"/>
      <c r="K225" s="386"/>
      <c r="L225" s="387"/>
      <c r="M225" s="366"/>
      <c r="N225" s="366"/>
    </row>
    <row r="226" spans="3:14" ht="7.5" customHeight="1" thickBot="1" x14ac:dyDescent="0.25">
      <c r="C226" s="368"/>
      <c r="D226" s="371"/>
      <c r="E226" s="374"/>
      <c r="F226" s="377"/>
      <c r="G226" s="380"/>
      <c r="H226" s="383"/>
      <c r="I226" s="388"/>
      <c r="J226" s="388"/>
      <c r="K226" s="388"/>
      <c r="L226" s="389"/>
      <c r="M226" s="367"/>
      <c r="N226" s="367"/>
    </row>
    <row r="227" spans="3:14" ht="7.5" customHeight="1" x14ac:dyDescent="0.2">
      <c r="C227" s="368"/>
      <c r="D227" s="369" t="e">
        <f>#REF!</f>
        <v>#REF!</v>
      </c>
      <c r="E227" s="372" t="e">
        <f>#REF!</f>
        <v>#REF!</v>
      </c>
      <c r="F227" s="375" t="e">
        <f>#REF!</f>
        <v>#REF!</v>
      </c>
      <c r="G227" s="378" t="e">
        <f>#REF!</f>
        <v>#REF!</v>
      </c>
      <c r="H227" s="381" t="e">
        <f t="shared" ref="H227" si="30">F227/D227</f>
        <v>#REF!</v>
      </c>
      <c r="I227" s="384" t="e">
        <f>#REF!</f>
        <v>#REF!</v>
      </c>
      <c r="J227" s="384"/>
      <c r="K227" s="384"/>
      <c r="L227" s="385"/>
      <c r="M227" s="365" t="e">
        <f>#REF!</f>
        <v>#REF!</v>
      </c>
      <c r="N227" s="365" t="e">
        <f>#REF!</f>
        <v>#REF!</v>
      </c>
    </row>
    <row r="228" spans="3:14" ht="7.5" customHeight="1" x14ac:dyDescent="0.2">
      <c r="C228" s="368"/>
      <c r="D228" s="370"/>
      <c r="E228" s="373"/>
      <c r="F228" s="376"/>
      <c r="G228" s="379"/>
      <c r="H228" s="382"/>
      <c r="I228" s="386"/>
      <c r="J228" s="386"/>
      <c r="K228" s="386"/>
      <c r="L228" s="387"/>
      <c r="M228" s="366"/>
      <c r="N228" s="366"/>
    </row>
    <row r="229" spans="3:14" ht="7.5" customHeight="1" x14ac:dyDescent="0.2">
      <c r="C229" s="368"/>
      <c r="D229" s="370"/>
      <c r="E229" s="373"/>
      <c r="F229" s="376"/>
      <c r="G229" s="379"/>
      <c r="H229" s="382"/>
      <c r="I229" s="386"/>
      <c r="J229" s="386"/>
      <c r="K229" s="386"/>
      <c r="L229" s="387"/>
      <c r="M229" s="366"/>
      <c r="N229" s="366"/>
    </row>
    <row r="230" spans="3:14" ht="7.5" customHeight="1" x14ac:dyDescent="0.2">
      <c r="C230" s="368"/>
      <c r="D230" s="370"/>
      <c r="E230" s="373"/>
      <c r="F230" s="376"/>
      <c r="G230" s="379"/>
      <c r="H230" s="382"/>
      <c r="I230" s="386"/>
      <c r="J230" s="386"/>
      <c r="K230" s="386"/>
      <c r="L230" s="387"/>
      <c r="M230" s="366"/>
      <c r="N230" s="366"/>
    </row>
    <row r="231" spans="3:14" ht="7.5" customHeight="1" x14ac:dyDescent="0.2">
      <c r="C231" s="368"/>
      <c r="D231" s="370"/>
      <c r="E231" s="373"/>
      <c r="F231" s="376"/>
      <c r="G231" s="379"/>
      <c r="H231" s="382"/>
      <c r="I231" s="386"/>
      <c r="J231" s="386"/>
      <c r="K231" s="386"/>
      <c r="L231" s="387"/>
      <c r="M231" s="366"/>
      <c r="N231" s="366"/>
    </row>
    <row r="232" spans="3:14" ht="7.5" customHeight="1" thickBot="1" x14ac:dyDescent="0.25">
      <c r="C232" s="368"/>
      <c r="D232" s="371"/>
      <c r="E232" s="374"/>
      <c r="F232" s="377"/>
      <c r="G232" s="380"/>
      <c r="H232" s="383"/>
      <c r="I232" s="388"/>
      <c r="J232" s="388"/>
      <c r="K232" s="388"/>
      <c r="L232" s="389"/>
      <c r="M232" s="367"/>
      <c r="N232" s="367"/>
    </row>
    <row r="233" spans="3:14" ht="7.5" customHeight="1" x14ac:dyDescent="0.2">
      <c r="C233" s="368"/>
      <c r="D233" s="369" t="e">
        <f>D227</f>
        <v>#REF!</v>
      </c>
      <c r="E233" s="372" t="e">
        <f>E227</f>
        <v>#REF!</v>
      </c>
      <c r="F233" s="375" t="e">
        <f>#REF!</f>
        <v>#REF!</v>
      </c>
      <c r="G233" s="378" t="e">
        <f>#REF!</f>
        <v>#REF!</v>
      </c>
      <c r="H233" s="381" t="e">
        <f t="shared" ref="H233" si="31">F233/D233</f>
        <v>#REF!</v>
      </c>
      <c r="I233" s="384" t="e">
        <f>I227</f>
        <v>#REF!</v>
      </c>
      <c r="J233" s="384"/>
      <c r="K233" s="384"/>
      <c r="L233" s="385"/>
      <c r="M233" s="365" t="e">
        <f>#REF!</f>
        <v>#REF!</v>
      </c>
      <c r="N233" s="365" t="e">
        <f>#REF!</f>
        <v>#REF!</v>
      </c>
    </row>
    <row r="234" spans="3:14" ht="7.5" customHeight="1" x14ac:dyDescent="0.2">
      <c r="C234" s="368"/>
      <c r="D234" s="370"/>
      <c r="E234" s="373"/>
      <c r="F234" s="376"/>
      <c r="G234" s="379"/>
      <c r="H234" s="382"/>
      <c r="I234" s="386"/>
      <c r="J234" s="386"/>
      <c r="K234" s="386"/>
      <c r="L234" s="387"/>
      <c r="M234" s="366"/>
      <c r="N234" s="366"/>
    </row>
    <row r="235" spans="3:14" ht="7.5" customHeight="1" x14ac:dyDescent="0.2">
      <c r="C235" s="368"/>
      <c r="D235" s="370"/>
      <c r="E235" s="373"/>
      <c r="F235" s="376"/>
      <c r="G235" s="379"/>
      <c r="H235" s="382"/>
      <c r="I235" s="386"/>
      <c r="J235" s="386"/>
      <c r="K235" s="386"/>
      <c r="L235" s="387"/>
      <c r="M235" s="366"/>
      <c r="N235" s="366"/>
    </row>
    <row r="236" spans="3:14" ht="7.5" customHeight="1" x14ac:dyDescent="0.2">
      <c r="C236" s="368"/>
      <c r="D236" s="370"/>
      <c r="E236" s="373"/>
      <c r="F236" s="376"/>
      <c r="G236" s="379"/>
      <c r="H236" s="382"/>
      <c r="I236" s="386"/>
      <c r="J236" s="386"/>
      <c r="K236" s="386"/>
      <c r="L236" s="387"/>
      <c r="M236" s="366"/>
      <c r="N236" s="366"/>
    </row>
    <row r="237" spans="3:14" ht="7.5" customHeight="1" x14ac:dyDescent="0.2">
      <c r="C237" s="368"/>
      <c r="D237" s="370"/>
      <c r="E237" s="373"/>
      <c r="F237" s="376"/>
      <c r="G237" s="379"/>
      <c r="H237" s="382"/>
      <c r="I237" s="386"/>
      <c r="J237" s="386"/>
      <c r="K237" s="386"/>
      <c r="L237" s="387"/>
      <c r="M237" s="366"/>
      <c r="N237" s="366"/>
    </row>
    <row r="238" spans="3:14" ht="7.5" customHeight="1" thickBot="1" x14ac:dyDescent="0.25">
      <c r="C238" s="368"/>
      <c r="D238" s="371"/>
      <c r="E238" s="374"/>
      <c r="F238" s="377"/>
      <c r="G238" s="380"/>
      <c r="H238" s="383"/>
      <c r="I238" s="388"/>
      <c r="J238" s="388"/>
      <c r="K238" s="388"/>
      <c r="L238" s="389"/>
      <c r="M238" s="367"/>
      <c r="N238" s="367"/>
    </row>
    <row r="239" spans="3:14" ht="7.5" customHeight="1" x14ac:dyDescent="0.2">
      <c r="C239" s="368"/>
      <c r="D239" s="369" t="e">
        <f>D233</f>
        <v>#REF!</v>
      </c>
      <c r="E239" s="372" t="e">
        <f>E233</f>
        <v>#REF!</v>
      </c>
      <c r="F239" s="375" t="e">
        <f>#REF!</f>
        <v>#REF!</v>
      </c>
      <c r="G239" s="378" t="e">
        <f>#REF!</f>
        <v>#REF!</v>
      </c>
      <c r="H239" s="381" t="e">
        <f t="shared" ref="H239" si="32">F239/D239</f>
        <v>#REF!</v>
      </c>
      <c r="I239" s="384" t="e">
        <f>I233</f>
        <v>#REF!</v>
      </c>
      <c r="J239" s="384"/>
      <c r="K239" s="384"/>
      <c r="L239" s="385"/>
      <c r="M239" s="365" t="e">
        <f>#REF!</f>
        <v>#REF!</v>
      </c>
      <c r="N239" s="365" t="e">
        <f>#REF!</f>
        <v>#REF!</v>
      </c>
    </row>
    <row r="240" spans="3:14" ht="7.5" customHeight="1" x14ac:dyDescent="0.2">
      <c r="C240" s="368"/>
      <c r="D240" s="370"/>
      <c r="E240" s="373"/>
      <c r="F240" s="376"/>
      <c r="G240" s="379"/>
      <c r="H240" s="382"/>
      <c r="I240" s="386"/>
      <c r="J240" s="386"/>
      <c r="K240" s="386"/>
      <c r="L240" s="387"/>
      <c r="M240" s="366"/>
      <c r="N240" s="366"/>
    </row>
    <row r="241" spans="3:14" ht="7.5" customHeight="1" x14ac:dyDescent="0.2">
      <c r="C241" s="368"/>
      <c r="D241" s="370"/>
      <c r="E241" s="373"/>
      <c r="F241" s="376"/>
      <c r="G241" s="379"/>
      <c r="H241" s="382"/>
      <c r="I241" s="386"/>
      <c r="J241" s="386"/>
      <c r="K241" s="386"/>
      <c r="L241" s="387"/>
      <c r="M241" s="366"/>
      <c r="N241" s="366"/>
    </row>
    <row r="242" spans="3:14" ht="7.5" customHeight="1" x14ac:dyDescent="0.2">
      <c r="C242" s="368"/>
      <c r="D242" s="370"/>
      <c r="E242" s="373"/>
      <c r="F242" s="376"/>
      <c r="G242" s="379"/>
      <c r="H242" s="382"/>
      <c r="I242" s="386"/>
      <c r="J242" s="386"/>
      <c r="K242" s="386"/>
      <c r="L242" s="387"/>
      <c r="M242" s="366"/>
      <c r="N242" s="366"/>
    </row>
    <row r="243" spans="3:14" ht="7.5" customHeight="1" x14ac:dyDescent="0.2">
      <c r="C243" s="368"/>
      <c r="D243" s="370"/>
      <c r="E243" s="373"/>
      <c r="F243" s="376"/>
      <c r="G243" s="379"/>
      <c r="H243" s="382"/>
      <c r="I243" s="386"/>
      <c r="J243" s="386"/>
      <c r="K243" s="386"/>
      <c r="L243" s="387"/>
      <c r="M243" s="366"/>
      <c r="N243" s="366"/>
    </row>
    <row r="244" spans="3:14" ht="7.5" customHeight="1" thickBot="1" x14ac:dyDescent="0.25">
      <c r="C244" s="368"/>
      <c r="D244" s="371"/>
      <c r="E244" s="374"/>
      <c r="F244" s="377"/>
      <c r="G244" s="380"/>
      <c r="H244" s="383"/>
      <c r="I244" s="388"/>
      <c r="J244" s="388"/>
      <c r="K244" s="388"/>
      <c r="L244" s="389"/>
      <c r="M244" s="367"/>
      <c r="N244" s="367"/>
    </row>
    <row r="245" spans="3:14" ht="7.5" customHeight="1" x14ac:dyDescent="0.2">
      <c r="C245" s="368"/>
      <c r="D245" s="369" t="e">
        <f>D239</f>
        <v>#REF!</v>
      </c>
      <c r="E245" s="372" t="e">
        <f>E239</f>
        <v>#REF!</v>
      </c>
      <c r="F245" s="375" t="e">
        <f>#REF!</f>
        <v>#REF!</v>
      </c>
      <c r="G245" s="378" t="e">
        <f>#REF!</f>
        <v>#REF!</v>
      </c>
      <c r="H245" s="381" t="e">
        <f t="shared" ref="H245" si="33">F245/D245</f>
        <v>#REF!</v>
      </c>
      <c r="I245" s="384" t="e">
        <f>I239</f>
        <v>#REF!</v>
      </c>
      <c r="J245" s="384"/>
      <c r="K245" s="384"/>
      <c r="L245" s="385"/>
      <c r="M245" s="365" t="e">
        <f>#REF!</f>
        <v>#REF!</v>
      </c>
      <c r="N245" s="365" t="e">
        <f>#REF!</f>
        <v>#REF!</v>
      </c>
    </row>
    <row r="246" spans="3:14" ht="7.5" customHeight="1" x14ac:dyDescent="0.2">
      <c r="C246" s="368"/>
      <c r="D246" s="370"/>
      <c r="E246" s="373"/>
      <c r="F246" s="376"/>
      <c r="G246" s="379"/>
      <c r="H246" s="382"/>
      <c r="I246" s="386"/>
      <c r="J246" s="386"/>
      <c r="K246" s="386"/>
      <c r="L246" s="387"/>
      <c r="M246" s="366"/>
      <c r="N246" s="366"/>
    </row>
    <row r="247" spans="3:14" ht="7.5" customHeight="1" x14ac:dyDescent="0.2">
      <c r="C247" s="368"/>
      <c r="D247" s="370"/>
      <c r="E247" s="373"/>
      <c r="F247" s="376"/>
      <c r="G247" s="379"/>
      <c r="H247" s="382"/>
      <c r="I247" s="386"/>
      <c r="J247" s="386"/>
      <c r="K247" s="386"/>
      <c r="L247" s="387"/>
      <c r="M247" s="366"/>
      <c r="N247" s="366"/>
    </row>
    <row r="248" spans="3:14" ht="7.5" customHeight="1" x14ac:dyDescent="0.2">
      <c r="C248" s="368"/>
      <c r="D248" s="370"/>
      <c r="E248" s="373"/>
      <c r="F248" s="376"/>
      <c r="G248" s="379"/>
      <c r="H248" s="382"/>
      <c r="I248" s="386"/>
      <c r="J248" s="386"/>
      <c r="K248" s="386"/>
      <c r="L248" s="387"/>
      <c r="M248" s="366"/>
      <c r="N248" s="366"/>
    </row>
    <row r="249" spans="3:14" ht="7.5" customHeight="1" x14ac:dyDescent="0.2">
      <c r="C249" s="368"/>
      <c r="D249" s="370"/>
      <c r="E249" s="373"/>
      <c r="F249" s="376"/>
      <c r="G249" s="379"/>
      <c r="H249" s="382"/>
      <c r="I249" s="386"/>
      <c r="J249" s="386"/>
      <c r="K249" s="386"/>
      <c r="L249" s="387"/>
      <c r="M249" s="366"/>
      <c r="N249" s="366"/>
    </row>
    <row r="250" spans="3:14" ht="7.5" customHeight="1" thickBot="1" x14ac:dyDescent="0.25">
      <c r="C250" s="368"/>
      <c r="D250" s="371"/>
      <c r="E250" s="374"/>
      <c r="F250" s="377"/>
      <c r="G250" s="380"/>
      <c r="H250" s="383"/>
      <c r="I250" s="388"/>
      <c r="J250" s="388"/>
      <c r="K250" s="388"/>
      <c r="L250" s="389"/>
      <c r="M250" s="367"/>
      <c r="N250" s="367"/>
    </row>
    <row r="251" spans="3:14" ht="7.5" hidden="1" customHeight="1" x14ac:dyDescent="0.2">
      <c r="C251" s="368"/>
      <c r="D251" s="369" t="e">
        <f>#REF!</f>
        <v>#REF!</v>
      </c>
      <c r="E251" s="372" t="e">
        <f>#REF!</f>
        <v>#REF!</v>
      </c>
      <c r="F251" s="375" t="e">
        <f>#REF!</f>
        <v>#REF!</v>
      </c>
      <c r="G251" s="378" t="e">
        <f>#REF!</f>
        <v>#REF!</v>
      </c>
      <c r="H251" s="381" t="e">
        <f t="shared" ref="H251" si="34">F251/D251</f>
        <v>#REF!</v>
      </c>
      <c r="I251" s="384" t="e">
        <f>#REF!</f>
        <v>#REF!</v>
      </c>
      <c r="J251" s="384"/>
      <c r="K251" s="384"/>
      <c r="L251" s="385"/>
      <c r="M251" s="365" t="e">
        <f>#REF!</f>
        <v>#REF!</v>
      </c>
      <c r="N251" s="365" t="e">
        <f>#REF!</f>
        <v>#REF!</v>
      </c>
    </row>
    <row r="252" spans="3:14" ht="7.5" hidden="1" customHeight="1" x14ac:dyDescent="0.2">
      <c r="C252" s="368"/>
      <c r="D252" s="370"/>
      <c r="E252" s="373"/>
      <c r="F252" s="376"/>
      <c r="G252" s="379"/>
      <c r="H252" s="382"/>
      <c r="I252" s="386"/>
      <c r="J252" s="386"/>
      <c r="K252" s="386"/>
      <c r="L252" s="387"/>
      <c r="M252" s="366"/>
      <c r="N252" s="366"/>
    </row>
    <row r="253" spans="3:14" ht="7.5" hidden="1" customHeight="1" x14ac:dyDescent="0.2">
      <c r="C253" s="368"/>
      <c r="D253" s="370"/>
      <c r="E253" s="373"/>
      <c r="F253" s="376"/>
      <c r="G253" s="379"/>
      <c r="H253" s="382"/>
      <c r="I253" s="386"/>
      <c r="J253" s="386"/>
      <c r="K253" s="386"/>
      <c r="L253" s="387"/>
      <c r="M253" s="366"/>
      <c r="N253" s="366"/>
    </row>
    <row r="254" spans="3:14" ht="7.5" hidden="1" customHeight="1" x14ac:dyDescent="0.2">
      <c r="C254" s="368"/>
      <c r="D254" s="370"/>
      <c r="E254" s="373"/>
      <c r="F254" s="376"/>
      <c r="G254" s="379"/>
      <c r="H254" s="382"/>
      <c r="I254" s="386"/>
      <c r="J254" s="386"/>
      <c r="K254" s="386"/>
      <c r="L254" s="387"/>
      <c r="M254" s="366"/>
      <c r="N254" s="366"/>
    </row>
    <row r="255" spans="3:14" ht="7.5" hidden="1" customHeight="1" x14ac:dyDescent="0.2">
      <c r="C255" s="368"/>
      <c r="D255" s="370"/>
      <c r="E255" s="373"/>
      <c r="F255" s="376"/>
      <c r="G255" s="379"/>
      <c r="H255" s="382"/>
      <c r="I255" s="386"/>
      <c r="J255" s="386"/>
      <c r="K255" s="386"/>
      <c r="L255" s="387"/>
      <c r="M255" s="366"/>
      <c r="N255" s="366"/>
    </row>
    <row r="256" spans="3:14" ht="7.5" hidden="1" customHeight="1" thickBot="1" x14ac:dyDescent="0.25">
      <c r="C256" s="368"/>
      <c r="D256" s="371"/>
      <c r="E256" s="374"/>
      <c r="F256" s="377"/>
      <c r="G256" s="380"/>
      <c r="H256" s="383"/>
      <c r="I256" s="388"/>
      <c r="J256" s="388"/>
      <c r="K256" s="388"/>
      <c r="L256" s="389"/>
      <c r="M256" s="367"/>
      <c r="N256" s="367"/>
    </row>
    <row r="257" spans="3:14" ht="7.5" customHeight="1" x14ac:dyDescent="0.2">
      <c r="C257" s="368"/>
      <c r="D257" s="369" t="e">
        <f>#REF!</f>
        <v>#REF!</v>
      </c>
      <c r="E257" s="372" t="e">
        <f>#REF!</f>
        <v>#REF!</v>
      </c>
      <c r="F257" s="375" t="e">
        <f>#REF!</f>
        <v>#REF!</v>
      </c>
      <c r="G257" s="378" t="e">
        <f>#REF!</f>
        <v>#REF!</v>
      </c>
      <c r="H257" s="381" t="e">
        <f t="shared" ref="H257" si="35">F257/D257</f>
        <v>#REF!</v>
      </c>
      <c r="I257" s="384" t="e">
        <f>#REF!</f>
        <v>#REF!</v>
      </c>
      <c r="J257" s="384"/>
      <c r="K257" s="384"/>
      <c r="L257" s="385"/>
      <c r="M257" s="365" t="e">
        <f>#REF!</f>
        <v>#REF!</v>
      </c>
      <c r="N257" s="365" t="e">
        <f>#REF!</f>
        <v>#REF!</v>
      </c>
    </row>
    <row r="258" spans="3:14" ht="7.5" customHeight="1" x14ac:dyDescent="0.2">
      <c r="C258" s="368"/>
      <c r="D258" s="370"/>
      <c r="E258" s="373"/>
      <c r="F258" s="376"/>
      <c r="G258" s="379"/>
      <c r="H258" s="382"/>
      <c r="I258" s="386"/>
      <c r="J258" s="386"/>
      <c r="K258" s="386"/>
      <c r="L258" s="387"/>
      <c r="M258" s="366"/>
      <c r="N258" s="366"/>
    </row>
    <row r="259" spans="3:14" ht="7.5" customHeight="1" x14ac:dyDescent="0.2">
      <c r="C259" s="368"/>
      <c r="D259" s="370"/>
      <c r="E259" s="373"/>
      <c r="F259" s="376"/>
      <c r="G259" s="379"/>
      <c r="H259" s="382"/>
      <c r="I259" s="386"/>
      <c r="J259" s="386"/>
      <c r="K259" s="386"/>
      <c r="L259" s="387"/>
      <c r="M259" s="366"/>
      <c r="N259" s="366"/>
    </row>
    <row r="260" spans="3:14" ht="7.5" customHeight="1" x14ac:dyDescent="0.2">
      <c r="C260" s="368"/>
      <c r="D260" s="370"/>
      <c r="E260" s="373"/>
      <c r="F260" s="376"/>
      <c r="G260" s="379"/>
      <c r="H260" s="382"/>
      <c r="I260" s="386"/>
      <c r="J260" s="386"/>
      <c r="K260" s="386"/>
      <c r="L260" s="387"/>
      <c r="M260" s="366"/>
      <c r="N260" s="366"/>
    </row>
    <row r="261" spans="3:14" ht="7.5" customHeight="1" x14ac:dyDescent="0.2">
      <c r="C261" s="368"/>
      <c r="D261" s="370"/>
      <c r="E261" s="373"/>
      <c r="F261" s="376"/>
      <c r="G261" s="379"/>
      <c r="H261" s="382"/>
      <c r="I261" s="386"/>
      <c r="J261" s="386"/>
      <c r="K261" s="386"/>
      <c r="L261" s="387"/>
      <c r="M261" s="366"/>
      <c r="N261" s="366"/>
    </row>
    <row r="262" spans="3:14" ht="7.5" customHeight="1" thickBot="1" x14ac:dyDescent="0.25">
      <c r="C262" s="368"/>
      <c r="D262" s="371"/>
      <c r="E262" s="374"/>
      <c r="F262" s="377"/>
      <c r="G262" s="380"/>
      <c r="H262" s="383"/>
      <c r="I262" s="388"/>
      <c r="J262" s="388"/>
      <c r="K262" s="388"/>
      <c r="L262" s="389"/>
      <c r="M262" s="367"/>
      <c r="N262" s="367"/>
    </row>
    <row r="263" spans="3:14" ht="7.5" hidden="1" customHeight="1" x14ac:dyDescent="0.2">
      <c r="C263" s="368"/>
      <c r="D263" s="369" t="e">
        <f>#REF!</f>
        <v>#REF!</v>
      </c>
      <c r="E263" s="372" t="e">
        <f>#REF!</f>
        <v>#REF!</v>
      </c>
      <c r="F263" s="375" t="e">
        <f>#REF!</f>
        <v>#REF!</v>
      </c>
      <c r="G263" s="378" t="e">
        <f>#REF!</f>
        <v>#REF!</v>
      </c>
      <c r="H263" s="381" t="e">
        <f t="shared" ref="H263" si="36">F263/D263</f>
        <v>#REF!</v>
      </c>
      <c r="I263" s="384" t="e">
        <f>#REF!</f>
        <v>#REF!</v>
      </c>
      <c r="J263" s="384"/>
      <c r="K263" s="384"/>
      <c r="L263" s="385"/>
      <c r="M263" s="365" t="e">
        <f>#REF!</f>
        <v>#REF!</v>
      </c>
      <c r="N263" s="365" t="e">
        <f>#REF!</f>
        <v>#REF!</v>
      </c>
    </row>
    <row r="264" spans="3:14" ht="7.5" hidden="1" customHeight="1" x14ac:dyDescent="0.2">
      <c r="C264" s="368"/>
      <c r="D264" s="370"/>
      <c r="E264" s="373"/>
      <c r="F264" s="376"/>
      <c r="G264" s="379"/>
      <c r="H264" s="382"/>
      <c r="I264" s="386"/>
      <c r="J264" s="386"/>
      <c r="K264" s="386"/>
      <c r="L264" s="387"/>
      <c r="M264" s="366"/>
      <c r="N264" s="366"/>
    </row>
    <row r="265" spans="3:14" ht="7.5" hidden="1" customHeight="1" x14ac:dyDescent="0.2">
      <c r="C265" s="368"/>
      <c r="D265" s="370"/>
      <c r="E265" s="373"/>
      <c r="F265" s="376"/>
      <c r="G265" s="379"/>
      <c r="H265" s="382"/>
      <c r="I265" s="386"/>
      <c r="J265" s="386"/>
      <c r="K265" s="386"/>
      <c r="L265" s="387"/>
      <c r="M265" s="366"/>
      <c r="N265" s="366"/>
    </row>
    <row r="266" spans="3:14" ht="7.5" hidden="1" customHeight="1" x14ac:dyDescent="0.2">
      <c r="C266" s="368"/>
      <c r="D266" s="370"/>
      <c r="E266" s="373"/>
      <c r="F266" s="376"/>
      <c r="G266" s="379"/>
      <c r="H266" s="382"/>
      <c r="I266" s="386"/>
      <c r="J266" s="386"/>
      <c r="K266" s="386"/>
      <c r="L266" s="387"/>
      <c r="M266" s="366"/>
      <c r="N266" s="366"/>
    </row>
    <row r="267" spans="3:14" ht="7.5" hidden="1" customHeight="1" x14ac:dyDescent="0.2">
      <c r="C267" s="368"/>
      <c r="D267" s="370"/>
      <c r="E267" s="373"/>
      <c r="F267" s="376"/>
      <c r="G267" s="379"/>
      <c r="H267" s="382"/>
      <c r="I267" s="386"/>
      <c r="J267" s="386"/>
      <c r="K267" s="386"/>
      <c r="L267" s="387"/>
      <c r="M267" s="366"/>
      <c r="N267" s="366"/>
    </row>
    <row r="268" spans="3:14" ht="7.5" hidden="1" customHeight="1" thickBot="1" x14ac:dyDescent="0.25">
      <c r="C268" s="368"/>
      <c r="D268" s="371"/>
      <c r="E268" s="374"/>
      <c r="F268" s="377"/>
      <c r="G268" s="380"/>
      <c r="H268" s="383"/>
      <c r="I268" s="388"/>
      <c r="J268" s="388"/>
      <c r="K268" s="388"/>
      <c r="L268" s="389"/>
      <c r="M268" s="367"/>
      <c r="N268" s="367"/>
    </row>
    <row r="269" spans="3:14" ht="7.5" customHeight="1" x14ac:dyDescent="0.2">
      <c r="C269" s="368"/>
      <c r="D269" s="369" t="e">
        <f>D263</f>
        <v>#REF!</v>
      </c>
      <c r="E269" s="372" t="e">
        <f>E263</f>
        <v>#REF!</v>
      </c>
      <c r="F269" s="375" t="e">
        <f>#REF!</f>
        <v>#REF!</v>
      </c>
      <c r="G269" s="378" t="e">
        <f>#REF!</f>
        <v>#REF!</v>
      </c>
      <c r="H269" s="381" t="e">
        <f t="shared" ref="H269" si="37">F269/D269</f>
        <v>#REF!</v>
      </c>
      <c r="I269" s="384" t="e">
        <f>I263</f>
        <v>#REF!</v>
      </c>
      <c r="J269" s="384"/>
      <c r="K269" s="384"/>
      <c r="L269" s="385"/>
      <c r="M269" s="365" t="e">
        <f>#REF!</f>
        <v>#REF!</v>
      </c>
      <c r="N269" s="365" t="e">
        <f>#REF!</f>
        <v>#REF!</v>
      </c>
    </row>
    <row r="270" spans="3:14" ht="7.5" customHeight="1" x14ac:dyDescent="0.2">
      <c r="C270" s="368"/>
      <c r="D270" s="370"/>
      <c r="E270" s="373"/>
      <c r="F270" s="376"/>
      <c r="G270" s="379"/>
      <c r="H270" s="382"/>
      <c r="I270" s="386"/>
      <c r="J270" s="386"/>
      <c r="K270" s="386"/>
      <c r="L270" s="387"/>
      <c r="M270" s="366"/>
      <c r="N270" s="366"/>
    </row>
    <row r="271" spans="3:14" ht="7.5" customHeight="1" x14ac:dyDescent="0.2">
      <c r="C271" s="368"/>
      <c r="D271" s="370"/>
      <c r="E271" s="373"/>
      <c r="F271" s="376"/>
      <c r="G271" s="379"/>
      <c r="H271" s="382"/>
      <c r="I271" s="386"/>
      <c r="J271" s="386"/>
      <c r="K271" s="386"/>
      <c r="L271" s="387"/>
      <c r="M271" s="366"/>
      <c r="N271" s="366"/>
    </row>
    <row r="272" spans="3:14" ht="7.5" customHeight="1" x14ac:dyDescent="0.2">
      <c r="C272" s="368"/>
      <c r="D272" s="370"/>
      <c r="E272" s="373"/>
      <c r="F272" s="376"/>
      <c r="G272" s="379"/>
      <c r="H272" s="382"/>
      <c r="I272" s="386"/>
      <c r="J272" s="386"/>
      <c r="K272" s="386"/>
      <c r="L272" s="387"/>
      <c r="M272" s="366"/>
      <c r="N272" s="366"/>
    </row>
    <row r="273" spans="3:14" ht="7.5" customHeight="1" x14ac:dyDescent="0.2">
      <c r="C273" s="368"/>
      <c r="D273" s="370"/>
      <c r="E273" s="373"/>
      <c r="F273" s="376"/>
      <c r="G273" s="379"/>
      <c r="H273" s="382"/>
      <c r="I273" s="386"/>
      <c r="J273" s="386"/>
      <c r="K273" s="386"/>
      <c r="L273" s="387"/>
      <c r="M273" s="366"/>
      <c r="N273" s="366"/>
    </row>
    <row r="274" spans="3:14" ht="7.5" customHeight="1" thickBot="1" x14ac:dyDescent="0.25">
      <c r="C274" s="368"/>
      <c r="D274" s="371"/>
      <c r="E274" s="374"/>
      <c r="F274" s="377"/>
      <c r="G274" s="380"/>
      <c r="H274" s="383"/>
      <c r="I274" s="388"/>
      <c r="J274" s="388"/>
      <c r="K274" s="388"/>
      <c r="L274" s="389"/>
      <c r="M274" s="367"/>
      <c r="N274" s="367"/>
    </row>
    <row r="275" spans="3:14" ht="7.5" customHeight="1" x14ac:dyDescent="0.2">
      <c r="C275" s="368"/>
      <c r="D275" s="369" t="e">
        <f>#REF!</f>
        <v>#REF!</v>
      </c>
      <c r="E275" s="372" t="e">
        <f>#REF!</f>
        <v>#REF!</v>
      </c>
      <c r="F275" s="375" t="e">
        <f>#REF!</f>
        <v>#REF!</v>
      </c>
      <c r="G275" s="378" t="e">
        <f>#REF!</f>
        <v>#REF!</v>
      </c>
      <c r="H275" s="381" t="e">
        <f t="shared" ref="H275" si="38">F275/D275</f>
        <v>#REF!</v>
      </c>
      <c r="I275" s="384" t="e">
        <f>#REF!</f>
        <v>#REF!</v>
      </c>
      <c r="J275" s="384"/>
      <c r="K275" s="384"/>
      <c r="L275" s="385"/>
      <c r="M275" s="365" t="e">
        <f>#REF!</f>
        <v>#REF!</v>
      </c>
      <c r="N275" s="365" t="e">
        <f>#REF!</f>
        <v>#REF!</v>
      </c>
    </row>
    <row r="276" spans="3:14" ht="7.5" customHeight="1" x14ac:dyDescent="0.2">
      <c r="C276" s="368"/>
      <c r="D276" s="370"/>
      <c r="E276" s="373"/>
      <c r="F276" s="376"/>
      <c r="G276" s="379"/>
      <c r="H276" s="382"/>
      <c r="I276" s="386"/>
      <c r="J276" s="386"/>
      <c r="K276" s="386"/>
      <c r="L276" s="387"/>
      <c r="M276" s="366"/>
      <c r="N276" s="366"/>
    </row>
    <row r="277" spans="3:14" ht="7.5" customHeight="1" x14ac:dyDescent="0.2">
      <c r="C277" s="368"/>
      <c r="D277" s="370"/>
      <c r="E277" s="373"/>
      <c r="F277" s="376"/>
      <c r="G277" s="379"/>
      <c r="H277" s="382"/>
      <c r="I277" s="386"/>
      <c r="J277" s="386"/>
      <c r="K277" s="386"/>
      <c r="L277" s="387"/>
      <c r="M277" s="366"/>
      <c r="N277" s="366"/>
    </row>
    <row r="278" spans="3:14" ht="7.5" customHeight="1" x14ac:dyDescent="0.2">
      <c r="C278" s="368"/>
      <c r="D278" s="370"/>
      <c r="E278" s="373"/>
      <c r="F278" s="376"/>
      <c r="G278" s="379"/>
      <c r="H278" s="382"/>
      <c r="I278" s="386"/>
      <c r="J278" s="386"/>
      <c r="K278" s="386"/>
      <c r="L278" s="387"/>
      <c r="M278" s="366"/>
      <c r="N278" s="366"/>
    </row>
    <row r="279" spans="3:14" ht="7.5" customHeight="1" x14ac:dyDescent="0.2">
      <c r="C279" s="368"/>
      <c r="D279" s="370"/>
      <c r="E279" s="373"/>
      <c r="F279" s="376"/>
      <c r="G279" s="379"/>
      <c r="H279" s="382"/>
      <c r="I279" s="386"/>
      <c r="J279" s="386"/>
      <c r="K279" s="386"/>
      <c r="L279" s="387"/>
      <c r="M279" s="366"/>
      <c r="N279" s="366"/>
    </row>
    <row r="280" spans="3:14" ht="7.5" customHeight="1" thickBot="1" x14ac:dyDescent="0.25">
      <c r="C280" s="368"/>
      <c r="D280" s="371"/>
      <c r="E280" s="374"/>
      <c r="F280" s="377"/>
      <c r="G280" s="380"/>
      <c r="H280" s="383"/>
      <c r="I280" s="388"/>
      <c r="J280" s="388"/>
      <c r="K280" s="388"/>
      <c r="L280" s="389"/>
      <c r="M280" s="367"/>
      <c r="N280" s="367"/>
    </row>
    <row r="281" spans="3:14" ht="7.5" hidden="1" customHeight="1" x14ac:dyDescent="0.2">
      <c r="C281" s="368"/>
      <c r="D281" s="369" t="e">
        <f>D275</f>
        <v>#REF!</v>
      </c>
      <c r="E281" s="372" t="e">
        <f>E275</f>
        <v>#REF!</v>
      </c>
      <c r="F281" s="375" t="e">
        <f>#REF!</f>
        <v>#REF!</v>
      </c>
      <c r="G281" s="378" t="e">
        <f>#REF!</f>
        <v>#REF!</v>
      </c>
      <c r="H281" s="381" t="e">
        <f t="shared" ref="H281" si="39">F281/D281</f>
        <v>#REF!</v>
      </c>
      <c r="I281" s="384" t="e">
        <f>I275</f>
        <v>#REF!</v>
      </c>
      <c r="J281" s="384"/>
      <c r="K281" s="384"/>
      <c r="L281" s="385"/>
      <c r="M281" s="365" t="e">
        <f>#REF!</f>
        <v>#REF!</v>
      </c>
      <c r="N281" s="365" t="e">
        <f>#REF!</f>
        <v>#REF!</v>
      </c>
    </row>
    <row r="282" spans="3:14" ht="7.5" hidden="1" customHeight="1" x14ac:dyDescent="0.2">
      <c r="C282" s="368"/>
      <c r="D282" s="370"/>
      <c r="E282" s="373"/>
      <c r="F282" s="376"/>
      <c r="G282" s="379"/>
      <c r="H282" s="382"/>
      <c r="I282" s="386"/>
      <c r="J282" s="386"/>
      <c r="K282" s="386"/>
      <c r="L282" s="387"/>
      <c r="M282" s="366"/>
      <c r="N282" s="366"/>
    </row>
    <row r="283" spans="3:14" ht="7.5" hidden="1" customHeight="1" x14ac:dyDescent="0.2">
      <c r="C283" s="368"/>
      <c r="D283" s="370"/>
      <c r="E283" s="373"/>
      <c r="F283" s="376"/>
      <c r="G283" s="379"/>
      <c r="H283" s="382"/>
      <c r="I283" s="386"/>
      <c r="J283" s="386"/>
      <c r="K283" s="386"/>
      <c r="L283" s="387"/>
      <c r="M283" s="366"/>
      <c r="N283" s="366"/>
    </row>
    <row r="284" spans="3:14" ht="7.5" hidden="1" customHeight="1" x14ac:dyDescent="0.2">
      <c r="C284" s="368"/>
      <c r="D284" s="370"/>
      <c r="E284" s="373"/>
      <c r="F284" s="376"/>
      <c r="G284" s="379"/>
      <c r="H284" s="382"/>
      <c r="I284" s="386"/>
      <c r="J284" s="386"/>
      <c r="K284" s="386"/>
      <c r="L284" s="387"/>
      <c r="M284" s="366"/>
      <c r="N284" s="366"/>
    </row>
    <row r="285" spans="3:14" ht="7.5" hidden="1" customHeight="1" x14ac:dyDescent="0.2">
      <c r="C285" s="368"/>
      <c r="D285" s="370"/>
      <c r="E285" s="373"/>
      <c r="F285" s="376"/>
      <c r="G285" s="379"/>
      <c r="H285" s="382"/>
      <c r="I285" s="386"/>
      <c r="J285" s="386"/>
      <c r="K285" s="386"/>
      <c r="L285" s="387"/>
      <c r="M285" s="366"/>
      <c r="N285" s="366"/>
    </row>
    <row r="286" spans="3:14" ht="7.5" hidden="1" customHeight="1" thickBot="1" x14ac:dyDescent="0.25">
      <c r="C286" s="368"/>
      <c r="D286" s="371"/>
      <c r="E286" s="374"/>
      <c r="F286" s="377"/>
      <c r="G286" s="380"/>
      <c r="H286" s="383"/>
      <c r="I286" s="388"/>
      <c r="J286" s="388"/>
      <c r="K286" s="388"/>
      <c r="L286" s="389"/>
      <c r="M286" s="367"/>
      <c r="N286" s="367"/>
    </row>
    <row r="287" spans="3:14" ht="12.75" customHeight="1" x14ac:dyDescent="0.2">
      <c r="D287" s="463"/>
      <c r="E287" s="469"/>
      <c r="F287" s="470"/>
      <c r="G287" s="471"/>
      <c r="H287" s="472"/>
      <c r="I287" s="473"/>
      <c r="J287" s="473"/>
      <c r="K287" s="473"/>
      <c r="L287" s="473"/>
    </row>
    <row r="288" spans="3:14" x14ac:dyDescent="0.2">
      <c r="D288" s="463"/>
      <c r="E288" s="469"/>
      <c r="F288" s="470"/>
      <c r="G288" s="471"/>
      <c r="H288" s="472"/>
      <c r="I288" s="473"/>
      <c r="J288" s="473"/>
      <c r="K288" s="473"/>
      <c r="L288" s="473"/>
    </row>
    <row r="289" spans="4:12" x14ac:dyDescent="0.2">
      <c r="D289" s="463"/>
      <c r="E289" s="469"/>
      <c r="F289" s="470"/>
      <c r="G289" s="471"/>
      <c r="H289" s="472"/>
      <c r="I289" s="473"/>
      <c r="J289" s="473"/>
      <c r="K289" s="473"/>
      <c r="L289" s="473"/>
    </row>
    <row r="290" spans="4:12" x14ac:dyDescent="0.2">
      <c r="D290" s="463"/>
      <c r="E290" s="469"/>
      <c r="F290" s="470"/>
      <c r="G290" s="471"/>
      <c r="H290" s="472"/>
      <c r="I290" s="473"/>
      <c r="J290" s="473"/>
      <c r="K290" s="473"/>
      <c r="L290" s="473"/>
    </row>
    <row r="291" spans="4:12" x14ac:dyDescent="0.2">
      <c r="D291" s="463"/>
      <c r="E291" s="469"/>
      <c r="F291" s="470"/>
      <c r="G291" s="471"/>
      <c r="H291" s="472"/>
      <c r="I291" s="473"/>
      <c r="J291" s="473"/>
      <c r="K291" s="473"/>
      <c r="L291" s="473"/>
    </row>
    <row r="292" spans="4:12" x14ac:dyDescent="0.2">
      <c r="D292" s="463"/>
      <c r="E292" s="469"/>
      <c r="F292" s="470"/>
      <c r="G292" s="471"/>
      <c r="H292" s="472"/>
      <c r="I292" s="473"/>
      <c r="J292" s="473"/>
      <c r="K292" s="473"/>
      <c r="L292" s="473"/>
    </row>
    <row r="293" spans="4:12" ht="12.75" customHeight="1" x14ac:dyDescent="0.2">
      <c r="D293" s="463"/>
      <c r="E293" s="469"/>
      <c r="F293" s="470"/>
      <c r="G293" s="471"/>
      <c r="H293" s="472"/>
      <c r="I293" s="473"/>
      <c r="J293" s="473"/>
      <c r="K293" s="473"/>
      <c r="L293" s="473"/>
    </row>
    <row r="294" spans="4:12" x14ac:dyDescent="0.2">
      <c r="D294" s="463"/>
      <c r="E294" s="469"/>
      <c r="F294" s="470"/>
      <c r="G294" s="471"/>
      <c r="H294" s="472"/>
      <c r="I294" s="473"/>
      <c r="J294" s="473"/>
      <c r="K294" s="473"/>
      <c r="L294" s="473"/>
    </row>
    <row r="295" spans="4:12" x14ac:dyDescent="0.2">
      <c r="D295" s="463"/>
      <c r="E295" s="469"/>
      <c r="F295" s="470"/>
      <c r="G295" s="471"/>
      <c r="H295" s="472"/>
      <c r="I295" s="473"/>
      <c r="J295" s="473"/>
      <c r="K295" s="473"/>
      <c r="L295" s="473"/>
    </row>
    <row r="296" spans="4:12" x14ac:dyDescent="0.2">
      <c r="D296" s="463"/>
      <c r="E296" s="469"/>
      <c r="F296" s="470"/>
      <c r="G296" s="471"/>
      <c r="H296" s="472"/>
      <c r="I296" s="473"/>
      <c r="J296" s="473"/>
      <c r="K296" s="473"/>
      <c r="L296" s="473"/>
    </row>
    <row r="297" spans="4:12" x14ac:dyDescent="0.2">
      <c r="D297" s="463"/>
      <c r="E297" s="469"/>
      <c r="F297" s="470"/>
      <c r="G297" s="471"/>
      <c r="H297" s="472"/>
      <c r="I297" s="473"/>
      <c r="J297" s="473"/>
      <c r="K297" s="473"/>
      <c r="L297" s="473"/>
    </row>
    <row r="298" spans="4:12" x14ac:dyDescent="0.2">
      <c r="D298" s="463"/>
      <c r="E298" s="469"/>
      <c r="F298" s="470"/>
      <c r="G298" s="471"/>
      <c r="H298" s="472"/>
      <c r="I298" s="473"/>
      <c r="J298" s="473"/>
      <c r="K298" s="473"/>
      <c r="L298" s="473"/>
    </row>
    <row r="299" spans="4:12" ht="12.75" customHeight="1" x14ac:dyDescent="0.2">
      <c r="D299" s="463"/>
      <c r="E299" s="469"/>
      <c r="F299" s="470"/>
      <c r="G299" s="471"/>
      <c r="H299" s="472"/>
      <c r="I299" s="473"/>
      <c r="J299" s="473"/>
      <c r="K299" s="473"/>
      <c r="L299" s="473"/>
    </row>
    <row r="300" spans="4:12" x14ac:dyDescent="0.2">
      <c r="D300" s="463"/>
      <c r="E300" s="469"/>
      <c r="F300" s="470"/>
      <c r="G300" s="471"/>
      <c r="H300" s="472"/>
      <c r="I300" s="473"/>
      <c r="J300" s="473"/>
      <c r="K300" s="473"/>
      <c r="L300" s="473"/>
    </row>
    <row r="301" spans="4:12" x14ac:dyDescent="0.2">
      <c r="D301" s="463"/>
      <c r="E301" s="469"/>
      <c r="F301" s="470"/>
      <c r="G301" s="471"/>
      <c r="H301" s="472"/>
      <c r="I301" s="473"/>
      <c r="J301" s="473"/>
      <c r="K301" s="473"/>
      <c r="L301" s="473"/>
    </row>
    <row r="302" spans="4:12" x14ac:dyDescent="0.2">
      <c r="D302" s="463"/>
      <c r="E302" s="469"/>
      <c r="F302" s="470"/>
      <c r="G302" s="471"/>
      <c r="H302" s="472"/>
      <c r="I302" s="473"/>
      <c r="J302" s="473"/>
      <c r="K302" s="473"/>
      <c r="L302" s="473"/>
    </row>
    <row r="303" spans="4:12" x14ac:dyDescent="0.2">
      <c r="D303" s="463"/>
      <c r="E303" s="469"/>
      <c r="F303" s="470"/>
      <c r="G303" s="471"/>
      <c r="H303" s="472"/>
      <c r="I303" s="473"/>
      <c r="J303" s="473"/>
      <c r="K303" s="473"/>
      <c r="L303" s="473"/>
    </row>
    <row r="304" spans="4:12" x14ac:dyDescent="0.2">
      <c r="D304" s="463"/>
      <c r="E304" s="469"/>
      <c r="F304" s="470"/>
      <c r="G304" s="471"/>
      <c r="H304" s="472"/>
      <c r="I304" s="473"/>
      <c r="J304" s="473"/>
      <c r="K304" s="473"/>
      <c r="L304" s="473"/>
    </row>
    <row r="305" spans="4:12" x14ac:dyDescent="0.2">
      <c r="D305" s="463"/>
      <c r="E305" s="469"/>
      <c r="F305" s="470"/>
      <c r="G305" s="471"/>
      <c r="H305" s="472"/>
      <c r="I305" s="473"/>
      <c r="J305" s="473"/>
      <c r="K305" s="473"/>
      <c r="L305" s="473"/>
    </row>
    <row r="306" spans="4:12" x14ac:dyDescent="0.2">
      <c r="D306" s="463"/>
      <c r="E306" s="469"/>
      <c r="F306" s="470"/>
      <c r="G306" s="471"/>
      <c r="H306" s="472"/>
      <c r="I306" s="473"/>
      <c r="J306" s="473"/>
      <c r="K306" s="473"/>
      <c r="L306" s="473"/>
    </row>
    <row r="307" spans="4:12" x14ac:dyDescent="0.2">
      <c r="D307" s="463"/>
      <c r="E307" s="469"/>
      <c r="F307" s="470"/>
      <c r="G307" s="471"/>
      <c r="H307" s="472"/>
      <c r="I307" s="473"/>
      <c r="J307" s="473"/>
      <c r="K307" s="473"/>
      <c r="L307" s="473"/>
    </row>
    <row r="308" spans="4:12" x14ac:dyDescent="0.2">
      <c r="D308" s="463"/>
      <c r="E308" s="469"/>
      <c r="F308" s="470"/>
      <c r="G308" s="471"/>
      <c r="H308" s="472"/>
      <c r="I308" s="473"/>
      <c r="J308" s="473"/>
      <c r="K308" s="473"/>
      <c r="L308" s="473"/>
    </row>
    <row r="309" spans="4:12" x14ac:dyDescent="0.2">
      <c r="D309" s="463"/>
      <c r="E309" s="469"/>
      <c r="F309" s="470"/>
      <c r="G309" s="471"/>
      <c r="H309" s="472"/>
      <c r="I309" s="473"/>
      <c r="J309" s="473"/>
      <c r="K309" s="473"/>
      <c r="L309" s="473"/>
    </row>
    <row r="310" spans="4:12" x14ac:dyDescent="0.2">
      <c r="D310" s="463"/>
      <c r="E310" s="469"/>
      <c r="F310" s="470"/>
      <c r="G310" s="471"/>
      <c r="H310" s="472"/>
      <c r="I310" s="473"/>
      <c r="J310" s="473"/>
      <c r="K310" s="473"/>
      <c r="L310" s="473"/>
    </row>
    <row r="311" spans="4:12" x14ac:dyDescent="0.2">
      <c r="D311" s="463"/>
      <c r="E311" s="469"/>
      <c r="F311" s="470"/>
      <c r="G311" s="471"/>
      <c r="H311" s="472"/>
      <c r="I311" s="473"/>
      <c r="J311" s="473"/>
      <c r="K311" s="473"/>
      <c r="L311" s="473"/>
    </row>
    <row r="312" spans="4:12" x14ac:dyDescent="0.2">
      <c r="D312" s="463"/>
      <c r="E312" s="469"/>
      <c r="F312" s="470"/>
      <c r="G312" s="471"/>
      <c r="H312" s="472"/>
      <c r="I312" s="473"/>
      <c r="J312" s="473"/>
      <c r="K312" s="473"/>
      <c r="L312" s="473"/>
    </row>
    <row r="313" spans="4:12" x14ac:dyDescent="0.2">
      <c r="D313" s="463"/>
      <c r="E313" s="469"/>
      <c r="F313" s="470"/>
      <c r="G313" s="471"/>
      <c r="H313" s="472"/>
      <c r="I313" s="473"/>
      <c r="J313" s="473"/>
      <c r="K313" s="473"/>
      <c r="L313" s="473"/>
    </row>
    <row r="314" spans="4:12" x14ac:dyDescent="0.2">
      <c r="D314" s="463"/>
      <c r="E314" s="469"/>
      <c r="F314" s="470"/>
      <c r="G314" s="471"/>
      <c r="H314" s="472"/>
      <c r="I314" s="473"/>
      <c r="J314" s="473"/>
      <c r="K314" s="473"/>
      <c r="L314" s="473"/>
    </row>
    <row r="315" spans="4:12" x14ac:dyDescent="0.2">
      <c r="D315" s="463"/>
      <c r="E315" s="469"/>
      <c r="F315" s="470"/>
      <c r="G315" s="471"/>
      <c r="H315" s="472"/>
      <c r="I315" s="473"/>
      <c r="J315" s="473"/>
      <c r="K315" s="473"/>
      <c r="L315" s="473"/>
    </row>
    <row r="316" spans="4:12" x14ac:dyDescent="0.2">
      <c r="D316" s="463"/>
      <c r="E316" s="469"/>
      <c r="F316" s="470"/>
      <c r="G316" s="471"/>
      <c r="H316" s="472"/>
      <c r="I316" s="473"/>
      <c r="J316" s="473"/>
      <c r="K316" s="473"/>
      <c r="L316" s="473"/>
    </row>
    <row r="317" spans="4:12" x14ac:dyDescent="0.2">
      <c r="D317" s="463"/>
      <c r="E317" s="469"/>
      <c r="F317" s="470"/>
      <c r="G317" s="471"/>
      <c r="H317" s="472"/>
      <c r="I317" s="473"/>
      <c r="J317" s="473"/>
      <c r="K317" s="473"/>
      <c r="L317" s="473"/>
    </row>
    <row r="318" spans="4:12" x14ac:dyDescent="0.2">
      <c r="D318" s="463"/>
      <c r="E318" s="469"/>
      <c r="F318" s="470"/>
      <c r="G318" s="471"/>
      <c r="H318" s="472"/>
      <c r="I318" s="473"/>
      <c r="J318" s="473"/>
      <c r="K318" s="473"/>
      <c r="L318" s="473"/>
    </row>
    <row r="319" spans="4:12" x14ac:dyDescent="0.2">
      <c r="D319" s="463"/>
      <c r="E319" s="469"/>
      <c r="F319" s="470"/>
      <c r="G319" s="471"/>
      <c r="H319" s="472"/>
      <c r="I319" s="473"/>
      <c r="J319" s="473"/>
      <c r="K319" s="473"/>
      <c r="L319" s="473"/>
    </row>
    <row r="320" spans="4:12" x14ac:dyDescent="0.2">
      <c r="D320" s="463"/>
      <c r="E320" s="469"/>
      <c r="F320" s="470"/>
      <c r="G320" s="471"/>
      <c r="H320" s="472"/>
      <c r="I320" s="473"/>
      <c r="J320" s="473"/>
      <c r="K320" s="473"/>
      <c r="L320" s="473"/>
    </row>
    <row r="321" spans="4:12" x14ac:dyDescent="0.2">
      <c r="D321" s="463"/>
      <c r="E321" s="469"/>
      <c r="F321" s="470"/>
      <c r="G321" s="471"/>
      <c r="H321" s="472"/>
      <c r="I321" s="473"/>
      <c r="J321" s="473"/>
      <c r="K321" s="473"/>
      <c r="L321" s="473"/>
    </row>
    <row r="322" spans="4:12" x14ac:dyDescent="0.2">
      <c r="D322" s="463"/>
      <c r="E322" s="469"/>
      <c r="F322" s="470"/>
      <c r="G322" s="471"/>
      <c r="H322" s="472"/>
      <c r="I322" s="473"/>
      <c r="J322" s="473"/>
      <c r="K322" s="473"/>
      <c r="L322" s="473"/>
    </row>
    <row r="323" spans="4:12" x14ac:dyDescent="0.2">
      <c r="D323" s="463"/>
      <c r="E323" s="469"/>
      <c r="F323" s="470"/>
      <c r="G323" s="471"/>
      <c r="H323" s="472"/>
      <c r="I323" s="473"/>
      <c r="J323" s="473"/>
      <c r="K323" s="473"/>
      <c r="L323" s="473"/>
    </row>
    <row r="324" spans="4:12" x14ac:dyDescent="0.2">
      <c r="D324" s="463"/>
      <c r="E324" s="469"/>
      <c r="F324" s="470"/>
      <c r="G324" s="471"/>
      <c r="H324" s="472"/>
      <c r="I324" s="473"/>
      <c r="J324" s="473"/>
      <c r="K324" s="473"/>
      <c r="L324" s="473"/>
    </row>
    <row r="325" spans="4:12" x14ac:dyDescent="0.2">
      <c r="D325" s="463"/>
      <c r="E325" s="469"/>
      <c r="F325" s="470"/>
      <c r="G325" s="471"/>
      <c r="H325" s="472"/>
      <c r="I325" s="473"/>
      <c r="J325" s="473"/>
      <c r="K325" s="473"/>
      <c r="L325" s="473"/>
    </row>
    <row r="326" spans="4:12" x14ac:dyDescent="0.2">
      <c r="D326" s="463"/>
      <c r="E326" s="469"/>
      <c r="F326" s="470"/>
      <c r="G326" s="471"/>
      <c r="H326" s="472"/>
      <c r="I326" s="473"/>
      <c r="J326" s="473"/>
      <c r="K326" s="473"/>
      <c r="L326" s="473"/>
    </row>
    <row r="327" spans="4:12" x14ac:dyDescent="0.2">
      <c r="D327" s="463"/>
      <c r="E327" s="469"/>
      <c r="F327" s="470"/>
      <c r="G327" s="471"/>
      <c r="H327" s="472"/>
      <c r="I327" s="473"/>
      <c r="J327" s="473"/>
      <c r="K327" s="473"/>
      <c r="L327" s="473"/>
    </row>
    <row r="328" spans="4:12" x14ac:dyDescent="0.2">
      <c r="D328" s="463"/>
      <c r="E328" s="469"/>
      <c r="F328" s="470"/>
      <c r="G328" s="471"/>
      <c r="H328" s="472"/>
      <c r="I328" s="473"/>
      <c r="J328" s="473"/>
      <c r="K328" s="473"/>
      <c r="L328" s="473"/>
    </row>
    <row r="329" spans="4:12" x14ac:dyDescent="0.2">
      <c r="D329" s="463"/>
      <c r="E329" s="469"/>
      <c r="F329" s="470"/>
      <c r="G329" s="471"/>
      <c r="H329" s="472"/>
      <c r="I329" s="473"/>
      <c r="J329" s="473"/>
      <c r="K329" s="473"/>
      <c r="L329" s="473"/>
    </row>
    <row r="330" spans="4:12" x14ac:dyDescent="0.2">
      <c r="D330" s="463"/>
      <c r="E330" s="469"/>
      <c r="F330" s="470"/>
      <c r="G330" s="471"/>
      <c r="H330" s="472"/>
      <c r="I330" s="473"/>
      <c r="J330" s="473"/>
      <c r="K330" s="473"/>
      <c r="L330" s="473"/>
    </row>
    <row r="331" spans="4:12" x14ac:dyDescent="0.2">
      <c r="D331" s="463"/>
      <c r="E331" s="469"/>
      <c r="F331" s="470"/>
      <c r="G331" s="471"/>
      <c r="H331" s="472"/>
      <c r="I331" s="473"/>
      <c r="J331" s="473"/>
      <c r="K331" s="473"/>
      <c r="L331" s="473"/>
    </row>
    <row r="332" spans="4:12" x14ac:dyDescent="0.2">
      <c r="D332" s="463"/>
      <c r="E332" s="469"/>
      <c r="F332" s="470"/>
      <c r="G332" s="471"/>
      <c r="H332" s="472"/>
      <c r="I332" s="473"/>
      <c r="J332" s="473"/>
      <c r="K332" s="473"/>
      <c r="L332" s="473"/>
    </row>
    <row r="333" spans="4:12" x14ac:dyDescent="0.2">
      <c r="D333" s="463"/>
      <c r="E333" s="469"/>
      <c r="F333" s="470"/>
      <c r="G333" s="471"/>
      <c r="H333" s="472"/>
      <c r="I333" s="473"/>
      <c r="J333" s="473"/>
      <c r="K333" s="473"/>
      <c r="L333" s="473"/>
    </row>
    <row r="334" spans="4:12" x14ac:dyDescent="0.2">
      <c r="D334" s="463"/>
      <c r="E334" s="469"/>
      <c r="F334" s="470"/>
      <c r="G334" s="471"/>
      <c r="H334" s="472"/>
      <c r="I334" s="473"/>
      <c r="J334" s="473"/>
      <c r="K334" s="473"/>
      <c r="L334" s="473"/>
    </row>
    <row r="335" spans="4:12" x14ac:dyDescent="0.2">
      <c r="D335" s="463"/>
      <c r="E335" s="469"/>
      <c r="F335" s="470"/>
      <c r="G335" s="471"/>
      <c r="H335" s="472"/>
      <c r="I335" s="473"/>
      <c r="J335" s="473"/>
      <c r="K335" s="473"/>
      <c r="L335" s="473"/>
    </row>
    <row r="336" spans="4:12" x14ac:dyDescent="0.2">
      <c r="D336" s="463"/>
      <c r="E336" s="469"/>
      <c r="F336" s="470"/>
      <c r="G336" s="471"/>
      <c r="H336" s="472"/>
      <c r="I336" s="473"/>
      <c r="J336" s="473"/>
      <c r="K336" s="473"/>
      <c r="L336" s="473"/>
    </row>
    <row r="337" spans="4:12" x14ac:dyDescent="0.2">
      <c r="D337" s="463"/>
      <c r="E337" s="469"/>
      <c r="F337" s="470"/>
      <c r="G337" s="471"/>
      <c r="H337" s="472"/>
      <c r="I337" s="473"/>
      <c r="J337" s="473"/>
      <c r="K337" s="473"/>
      <c r="L337" s="473"/>
    </row>
    <row r="338" spans="4:12" x14ac:dyDescent="0.2">
      <c r="D338" s="463"/>
      <c r="E338" s="469"/>
      <c r="F338" s="470"/>
      <c r="G338" s="471"/>
      <c r="H338" s="472"/>
      <c r="I338" s="473"/>
      <c r="J338" s="473"/>
      <c r="K338" s="473"/>
      <c r="L338" s="473"/>
    </row>
    <row r="339" spans="4:12" x14ac:dyDescent="0.2">
      <c r="D339" s="463"/>
      <c r="E339" s="469"/>
      <c r="F339" s="470"/>
      <c r="G339" s="471"/>
      <c r="H339" s="472"/>
      <c r="I339" s="473"/>
      <c r="J339" s="473"/>
      <c r="K339" s="473"/>
      <c r="L339" s="473"/>
    </row>
    <row r="340" spans="4:12" x14ac:dyDescent="0.2">
      <c r="D340" s="463"/>
      <c r="E340" s="469"/>
      <c r="F340" s="470"/>
      <c r="G340" s="471"/>
      <c r="H340" s="472"/>
      <c r="I340" s="473"/>
      <c r="J340" s="473"/>
      <c r="K340" s="473"/>
      <c r="L340" s="473"/>
    </row>
    <row r="341" spans="4:12" x14ac:dyDescent="0.2">
      <c r="D341" s="463"/>
      <c r="E341" s="469"/>
      <c r="F341" s="470"/>
      <c r="G341" s="471"/>
      <c r="H341" s="472"/>
      <c r="I341" s="473"/>
      <c r="J341" s="473"/>
      <c r="K341" s="473"/>
      <c r="L341" s="473"/>
    </row>
    <row r="342" spans="4:12" x14ac:dyDescent="0.2">
      <c r="D342" s="463"/>
      <c r="E342" s="469"/>
      <c r="F342" s="470"/>
      <c r="G342" s="471"/>
      <c r="H342" s="472"/>
      <c r="I342" s="473"/>
      <c r="J342" s="473"/>
      <c r="K342" s="473"/>
      <c r="L342" s="473"/>
    </row>
    <row r="343" spans="4:12" x14ac:dyDescent="0.2">
      <c r="D343" s="463"/>
      <c r="E343" s="469"/>
      <c r="F343" s="470"/>
      <c r="G343" s="471"/>
      <c r="H343" s="472"/>
      <c r="I343" s="473"/>
      <c r="J343" s="473"/>
      <c r="K343" s="473"/>
      <c r="L343" s="473"/>
    </row>
    <row r="344" spans="4:12" x14ac:dyDescent="0.2">
      <c r="D344" s="463"/>
      <c r="E344" s="469"/>
      <c r="F344" s="470"/>
      <c r="G344" s="471"/>
      <c r="H344" s="472"/>
      <c r="I344" s="473"/>
      <c r="J344" s="473"/>
      <c r="K344" s="473"/>
      <c r="L344" s="473"/>
    </row>
    <row r="345" spans="4:12" x14ac:dyDescent="0.2">
      <c r="D345" s="463"/>
      <c r="E345" s="469"/>
      <c r="F345" s="470"/>
      <c r="G345" s="471"/>
      <c r="H345" s="472"/>
      <c r="I345" s="473"/>
      <c r="J345" s="473"/>
      <c r="K345" s="473"/>
      <c r="L345" s="473"/>
    </row>
    <row r="346" spans="4:12" x14ac:dyDescent="0.2">
      <c r="D346" s="463"/>
      <c r="E346" s="469"/>
      <c r="F346" s="470"/>
      <c r="G346" s="471"/>
      <c r="H346" s="472"/>
      <c r="I346" s="473"/>
      <c r="J346" s="473"/>
      <c r="K346" s="473"/>
      <c r="L346" s="473"/>
    </row>
  </sheetData>
  <mergeCells count="483">
    <mergeCell ref="N245:N250"/>
    <mergeCell ref="N251:N256"/>
    <mergeCell ref="N257:N262"/>
    <mergeCell ref="N263:N268"/>
    <mergeCell ref="N269:N274"/>
    <mergeCell ref="N275:N280"/>
    <mergeCell ref="N281:N286"/>
    <mergeCell ref="D25:N26"/>
    <mergeCell ref="D27:N27"/>
    <mergeCell ref="N191:N196"/>
    <mergeCell ref="N197:N202"/>
    <mergeCell ref="N203:N208"/>
    <mergeCell ref="N209:N214"/>
    <mergeCell ref="N215:N220"/>
    <mergeCell ref="N221:N226"/>
    <mergeCell ref="N227:N232"/>
    <mergeCell ref="N233:N238"/>
    <mergeCell ref="N239:N244"/>
    <mergeCell ref="N137:N142"/>
    <mergeCell ref="N143:N148"/>
    <mergeCell ref="N149:N154"/>
    <mergeCell ref="N155:N160"/>
    <mergeCell ref="N161:N166"/>
    <mergeCell ref="N167:N172"/>
    <mergeCell ref="N173:N178"/>
    <mergeCell ref="N179:N184"/>
    <mergeCell ref="N185:N190"/>
    <mergeCell ref="N83:N88"/>
    <mergeCell ref="N89:N94"/>
    <mergeCell ref="N95:N100"/>
    <mergeCell ref="N101:N106"/>
    <mergeCell ref="N107:N112"/>
    <mergeCell ref="N113:N118"/>
    <mergeCell ref="N119:N124"/>
    <mergeCell ref="N125:N130"/>
    <mergeCell ref="N131:N136"/>
    <mergeCell ref="N29:N34"/>
    <mergeCell ref="N35:N40"/>
    <mergeCell ref="N41:N46"/>
    <mergeCell ref="N47:N52"/>
    <mergeCell ref="N53:N58"/>
    <mergeCell ref="N59:N64"/>
    <mergeCell ref="N65:N70"/>
    <mergeCell ref="N71:N76"/>
    <mergeCell ref="N77:N82"/>
    <mergeCell ref="D341:D346"/>
    <mergeCell ref="E341:E346"/>
    <mergeCell ref="F341:F346"/>
    <mergeCell ref="G341:G346"/>
    <mergeCell ref="H341:H346"/>
    <mergeCell ref="I341:L346"/>
    <mergeCell ref="D335:D340"/>
    <mergeCell ref="E335:E340"/>
    <mergeCell ref="F335:F340"/>
    <mergeCell ref="G335:G340"/>
    <mergeCell ref="H335:H340"/>
    <mergeCell ref="I335:L340"/>
    <mergeCell ref="D329:D334"/>
    <mergeCell ref="E329:E334"/>
    <mergeCell ref="F329:F334"/>
    <mergeCell ref="G329:G334"/>
    <mergeCell ref="H329:H334"/>
    <mergeCell ref="I329:L334"/>
    <mergeCell ref="D323:D328"/>
    <mergeCell ref="E323:E328"/>
    <mergeCell ref="F323:F328"/>
    <mergeCell ref="G323:G328"/>
    <mergeCell ref="H323:H328"/>
    <mergeCell ref="I323:L328"/>
    <mergeCell ref="D317:D322"/>
    <mergeCell ref="E317:E322"/>
    <mergeCell ref="F317:F322"/>
    <mergeCell ref="G317:G322"/>
    <mergeCell ref="H317:H322"/>
    <mergeCell ref="I317:L322"/>
    <mergeCell ref="D311:D316"/>
    <mergeCell ref="E311:E316"/>
    <mergeCell ref="F311:F316"/>
    <mergeCell ref="G311:G316"/>
    <mergeCell ref="H311:H316"/>
    <mergeCell ref="I311:L316"/>
    <mergeCell ref="D305:D310"/>
    <mergeCell ref="E305:E310"/>
    <mergeCell ref="F305:F310"/>
    <mergeCell ref="G305:G310"/>
    <mergeCell ref="H305:H310"/>
    <mergeCell ref="I305:L310"/>
    <mergeCell ref="D299:D304"/>
    <mergeCell ref="E299:E304"/>
    <mergeCell ref="F299:F304"/>
    <mergeCell ref="G299:G304"/>
    <mergeCell ref="H299:H304"/>
    <mergeCell ref="I299:L304"/>
    <mergeCell ref="D293:D298"/>
    <mergeCell ref="E293:E298"/>
    <mergeCell ref="F293:F298"/>
    <mergeCell ref="G293:G298"/>
    <mergeCell ref="H293:H298"/>
    <mergeCell ref="H269:H274"/>
    <mergeCell ref="I293:L298"/>
    <mergeCell ref="D287:D292"/>
    <mergeCell ref="E287:E292"/>
    <mergeCell ref="F287:F292"/>
    <mergeCell ref="G287:G292"/>
    <mergeCell ref="H287:H292"/>
    <mergeCell ref="I287:L292"/>
    <mergeCell ref="I275:L280"/>
    <mergeCell ref="D281:D286"/>
    <mergeCell ref="E281:E286"/>
    <mergeCell ref="F281:F286"/>
    <mergeCell ref="G281:G286"/>
    <mergeCell ref="H281:H286"/>
    <mergeCell ref="I281:L286"/>
    <mergeCell ref="D275:D280"/>
    <mergeCell ref="E275:E280"/>
    <mergeCell ref="F275:F280"/>
    <mergeCell ref="G275:G280"/>
    <mergeCell ref="G269:G274"/>
    <mergeCell ref="I269:L274"/>
    <mergeCell ref="C251:C256"/>
    <mergeCell ref="D251:D256"/>
    <mergeCell ref="E251:E256"/>
    <mergeCell ref="F251:F256"/>
    <mergeCell ref="G251:G256"/>
    <mergeCell ref="H251:H256"/>
    <mergeCell ref="G263:G268"/>
    <mergeCell ref="H263:H268"/>
    <mergeCell ref="I263:L268"/>
    <mergeCell ref="I251:L256"/>
    <mergeCell ref="I239:L244"/>
    <mergeCell ref="C245:C250"/>
    <mergeCell ref="D245:D250"/>
    <mergeCell ref="E245:E250"/>
    <mergeCell ref="F245:F250"/>
    <mergeCell ref="G245:G250"/>
    <mergeCell ref="H245:H250"/>
    <mergeCell ref="I245:L250"/>
    <mergeCell ref="C239:C244"/>
    <mergeCell ref="D239:D244"/>
    <mergeCell ref="E239:E244"/>
    <mergeCell ref="F239:F244"/>
    <mergeCell ref="G239:G244"/>
    <mergeCell ref="H239:H244"/>
    <mergeCell ref="I227:L232"/>
    <mergeCell ref="C233:C238"/>
    <mergeCell ref="D233:D238"/>
    <mergeCell ref="E233:E238"/>
    <mergeCell ref="F233:F238"/>
    <mergeCell ref="G233:G238"/>
    <mergeCell ref="H233:H238"/>
    <mergeCell ref="I233:L238"/>
    <mergeCell ref="C227:C232"/>
    <mergeCell ref="D227:D232"/>
    <mergeCell ref="E227:E232"/>
    <mergeCell ref="F227:F232"/>
    <mergeCell ref="G227:G232"/>
    <mergeCell ref="H227:H232"/>
    <mergeCell ref="I215:L220"/>
    <mergeCell ref="C221:C226"/>
    <mergeCell ref="D221:D226"/>
    <mergeCell ref="E221:E226"/>
    <mergeCell ref="F221:F226"/>
    <mergeCell ref="G221:G226"/>
    <mergeCell ref="H221:H226"/>
    <mergeCell ref="I221:L226"/>
    <mergeCell ref="C215:C220"/>
    <mergeCell ref="D215:D220"/>
    <mergeCell ref="E215:E220"/>
    <mergeCell ref="F215:F220"/>
    <mergeCell ref="G215:G220"/>
    <mergeCell ref="H215:H220"/>
    <mergeCell ref="I203:L208"/>
    <mergeCell ref="C209:C214"/>
    <mergeCell ref="D209:D214"/>
    <mergeCell ref="E209:E214"/>
    <mergeCell ref="F209:F214"/>
    <mergeCell ref="G209:G214"/>
    <mergeCell ref="H209:H214"/>
    <mergeCell ref="I209:L214"/>
    <mergeCell ref="C203:C208"/>
    <mergeCell ref="D203:D208"/>
    <mergeCell ref="E203:E208"/>
    <mergeCell ref="F203:F208"/>
    <mergeCell ref="G203:G208"/>
    <mergeCell ref="H203:H208"/>
    <mergeCell ref="I191:L196"/>
    <mergeCell ref="C197:C202"/>
    <mergeCell ref="D197:D202"/>
    <mergeCell ref="E197:E202"/>
    <mergeCell ref="F197:F202"/>
    <mergeCell ref="G197:G202"/>
    <mergeCell ref="H197:H202"/>
    <mergeCell ref="I197:L202"/>
    <mergeCell ref="C191:C196"/>
    <mergeCell ref="D191:D196"/>
    <mergeCell ref="E191:E196"/>
    <mergeCell ref="F191:F196"/>
    <mergeCell ref="G191:G196"/>
    <mergeCell ref="H191:H196"/>
    <mergeCell ref="I179:L184"/>
    <mergeCell ref="C185:C190"/>
    <mergeCell ref="D185:D190"/>
    <mergeCell ref="E185:E190"/>
    <mergeCell ref="F185:F190"/>
    <mergeCell ref="G185:G190"/>
    <mergeCell ref="H185:H190"/>
    <mergeCell ref="I185:L190"/>
    <mergeCell ref="C179:C184"/>
    <mergeCell ref="D179:D184"/>
    <mergeCell ref="E179:E184"/>
    <mergeCell ref="F179:F184"/>
    <mergeCell ref="G179:G184"/>
    <mergeCell ref="H179:H184"/>
    <mergeCell ref="I167:L172"/>
    <mergeCell ref="C173:C178"/>
    <mergeCell ref="D173:D178"/>
    <mergeCell ref="E173:E178"/>
    <mergeCell ref="F173:F178"/>
    <mergeCell ref="G173:G178"/>
    <mergeCell ref="H173:H178"/>
    <mergeCell ref="I173:L178"/>
    <mergeCell ref="C167:C172"/>
    <mergeCell ref="D167:D172"/>
    <mergeCell ref="E167:E172"/>
    <mergeCell ref="F167:F172"/>
    <mergeCell ref="G167:G172"/>
    <mergeCell ref="H167:H172"/>
    <mergeCell ref="I155:L160"/>
    <mergeCell ref="C161:C166"/>
    <mergeCell ref="D161:D166"/>
    <mergeCell ref="E161:E166"/>
    <mergeCell ref="F161:F166"/>
    <mergeCell ref="G161:G166"/>
    <mergeCell ref="H161:H166"/>
    <mergeCell ref="I161:L166"/>
    <mergeCell ref="C155:C160"/>
    <mergeCell ref="D155:D160"/>
    <mergeCell ref="E155:E160"/>
    <mergeCell ref="F155:F160"/>
    <mergeCell ref="G155:G160"/>
    <mergeCell ref="H155:H160"/>
    <mergeCell ref="I143:L148"/>
    <mergeCell ref="C149:C154"/>
    <mergeCell ref="D149:D154"/>
    <mergeCell ref="E149:E154"/>
    <mergeCell ref="F149:F154"/>
    <mergeCell ref="G149:G154"/>
    <mergeCell ref="H149:H154"/>
    <mergeCell ref="I149:L154"/>
    <mergeCell ref="C143:C148"/>
    <mergeCell ref="D143:D148"/>
    <mergeCell ref="E143:E148"/>
    <mergeCell ref="F143:F148"/>
    <mergeCell ref="G143:G148"/>
    <mergeCell ref="H143:H148"/>
    <mergeCell ref="I131:L136"/>
    <mergeCell ref="C137:C142"/>
    <mergeCell ref="D137:D142"/>
    <mergeCell ref="E137:E142"/>
    <mergeCell ref="F137:F142"/>
    <mergeCell ref="G137:G142"/>
    <mergeCell ref="H137:H142"/>
    <mergeCell ref="I137:L142"/>
    <mergeCell ref="C131:C136"/>
    <mergeCell ref="D131:D136"/>
    <mergeCell ref="E131:E136"/>
    <mergeCell ref="F131:F136"/>
    <mergeCell ref="G131:G136"/>
    <mergeCell ref="H131:H136"/>
    <mergeCell ref="I119:L124"/>
    <mergeCell ref="C125:C130"/>
    <mergeCell ref="D125:D130"/>
    <mergeCell ref="E125:E130"/>
    <mergeCell ref="F125:F130"/>
    <mergeCell ref="G125:G130"/>
    <mergeCell ref="H125:H130"/>
    <mergeCell ref="I125:L130"/>
    <mergeCell ref="C119:C124"/>
    <mergeCell ref="D119:D124"/>
    <mergeCell ref="E119:E124"/>
    <mergeCell ref="F119:F124"/>
    <mergeCell ref="G119:G124"/>
    <mergeCell ref="H119:H124"/>
    <mergeCell ref="I107:L112"/>
    <mergeCell ref="C113:C118"/>
    <mergeCell ref="D113:D118"/>
    <mergeCell ref="E113:E118"/>
    <mergeCell ref="F113:F118"/>
    <mergeCell ref="G113:G118"/>
    <mergeCell ref="H113:H118"/>
    <mergeCell ref="I113:L118"/>
    <mergeCell ref="C107:C112"/>
    <mergeCell ref="D107:D112"/>
    <mergeCell ref="E107:E112"/>
    <mergeCell ref="F107:F112"/>
    <mergeCell ref="G107:G112"/>
    <mergeCell ref="H107:H112"/>
    <mergeCell ref="I95:L100"/>
    <mergeCell ref="C101:C106"/>
    <mergeCell ref="D101:D106"/>
    <mergeCell ref="E101:E106"/>
    <mergeCell ref="F101:F106"/>
    <mergeCell ref="G101:G106"/>
    <mergeCell ref="H101:H106"/>
    <mergeCell ref="I101:L106"/>
    <mergeCell ref="C95:C100"/>
    <mergeCell ref="D95:D100"/>
    <mergeCell ref="E95:E100"/>
    <mergeCell ref="F95:F100"/>
    <mergeCell ref="G95:G100"/>
    <mergeCell ref="H95:H100"/>
    <mergeCell ref="I83:L88"/>
    <mergeCell ref="C89:C94"/>
    <mergeCell ref="D89:D94"/>
    <mergeCell ref="E89:E94"/>
    <mergeCell ref="F89:F94"/>
    <mergeCell ref="G89:G94"/>
    <mergeCell ref="H89:H94"/>
    <mergeCell ref="I89:L94"/>
    <mergeCell ref="C83:C88"/>
    <mergeCell ref="D83:D88"/>
    <mergeCell ref="E83:E88"/>
    <mergeCell ref="F83:F88"/>
    <mergeCell ref="G83:G88"/>
    <mergeCell ref="H83:H88"/>
    <mergeCell ref="I71:L76"/>
    <mergeCell ref="C77:C82"/>
    <mergeCell ref="D77:D82"/>
    <mergeCell ref="E77:E82"/>
    <mergeCell ref="F77:F82"/>
    <mergeCell ref="G77:G82"/>
    <mergeCell ref="H77:H82"/>
    <mergeCell ref="I77:L82"/>
    <mergeCell ref="C71:C76"/>
    <mergeCell ref="D71:D76"/>
    <mergeCell ref="E71:E76"/>
    <mergeCell ref="F71:F76"/>
    <mergeCell ref="G71:G76"/>
    <mergeCell ref="H71:H76"/>
    <mergeCell ref="I59:L64"/>
    <mergeCell ref="C65:C70"/>
    <mergeCell ref="D65:D70"/>
    <mergeCell ref="E65:E70"/>
    <mergeCell ref="F65:F70"/>
    <mergeCell ref="G65:G70"/>
    <mergeCell ref="H65:H70"/>
    <mergeCell ref="I65:L70"/>
    <mergeCell ref="C59:C64"/>
    <mergeCell ref="D59:D64"/>
    <mergeCell ref="E59:E64"/>
    <mergeCell ref="F59:F64"/>
    <mergeCell ref="G59:G64"/>
    <mergeCell ref="H59:H64"/>
    <mergeCell ref="I47:L52"/>
    <mergeCell ref="C53:C58"/>
    <mergeCell ref="D53:D58"/>
    <mergeCell ref="E53:E58"/>
    <mergeCell ref="F53:F58"/>
    <mergeCell ref="G53:G58"/>
    <mergeCell ref="H53:H58"/>
    <mergeCell ref="I53:L58"/>
    <mergeCell ref="C47:C52"/>
    <mergeCell ref="D47:D52"/>
    <mergeCell ref="E47:E52"/>
    <mergeCell ref="F47:F52"/>
    <mergeCell ref="G47:G52"/>
    <mergeCell ref="H47:H52"/>
    <mergeCell ref="H41:H46"/>
    <mergeCell ref="I41:L46"/>
    <mergeCell ref="H29:H34"/>
    <mergeCell ref="I29:L34"/>
    <mergeCell ref="C35:C40"/>
    <mergeCell ref="D35:D40"/>
    <mergeCell ref="E35:E40"/>
    <mergeCell ref="F35:F40"/>
    <mergeCell ref="G35:G40"/>
    <mergeCell ref="H35:H40"/>
    <mergeCell ref="I35:L40"/>
    <mergeCell ref="C29:C34"/>
    <mergeCell ref="D29:D34"/>
    <mergeCell ref="E29:E34"/>
    <mergeCell ref="F29:F34"/>
    <mergeCell ref="G29:G34"/>
    <mergeCell ref="C41:C46"/>
    <mergeCell ref="D41:D46"/>
    <mergeCell ref="E41:E46"/>
    <mergeCell ref="F41:F46"/>
    <mergeCell ref="G41:G46"/>
    <mergeCell ref="B28:C28"/>
    <mergeCell ref="I28:L28"/>
    <mergeCell ref="S6:T7"/>
    <mergeCell ref="B7:C7"/>
    <mergeCell ref="D7:F7"/>
    <mergeCell ref="G7:G8"/>
    <mergeCell ref="H7:H8"/>
    <mergeCell ref="I7:I8"/>
    <mergeCell ref="J7:J8"/>
    <mergeCell ref="K7:L8"/>
    <mergeCell ref="P8:Q8"/>
    <mergeCell ref="S8:T20"/>
    <mergeCell ref="K9:L21"/>
    <mergeCell ref="P9:Q11"/>
    <mergeCell ref="R9:R11"/>
    <mergeCell ref="P12:Q14"/>
    <mergeCell ref="R12:R14"/>
    <mergeCell ref="C13:C21"/>
    <mergeCell ref="E9:E21"/>
    <mergeCell ref="F9:F21"/>
    <mergeCell ref="G9:G21"/>
    <mergeCell ref="H9:H21"/>
    <mergeCell ref="A1:A24"/>
    <mergeCell ref="B1:L3"/>
    <mergeCell ref="P3:R5"/>
    <mergeCell ref="B4:H6"/>
    <mergeCell ref="P6:Q7"/>
    <mergeCell ref="R6:R7"/>
    <mergeCell ref="B9:B21"/>
    <mergeCell ref="C9:C12"/>
    <mergeCell ref="D9:D21"/>
    <mergeCell ref="B22:L24"/>
    <mergeCell ref="I9:I21"/>
    <mergeCell ref="J9:J21"/>
    <mergeCell ref="M29:M34"/>
    <mergeCell ref="M35:M40"/>
    <mergeCell ref="M41:M46"/>
    <mergeCell ref="M47:M52"/>
    <mergeCell ref="M53:M58"/>
    <mergeCell ref="M59:M64"/>
    <mergeCell ref="M65:M70"/>
    <mergeCell ref="M71:M76"/>
    <mergeCell ref="M77:M82"/>
    <mergeCell ref="M83:M88"/>
    <mergeCell ref="M89:M94"/>
    <mergeCell ref="M95:M100"/>
    <mergeCell ref="M101:M106"/>
    <mergeCell ref="M107:M112"/>
    <mergeCell ref="M113:M118"/>
    <mergeCell ref="M119:M124"/>
    <mergeCell ref="M125:M130"/>
    <mergeCell ref="M131:M136"/>
    <mergeCell ref="M191:M196"/>
    <mergeCell ref="M137:M142"/>
    <mergeCell ref="M143:M148"/>
    <mergeCell ref="M149:M154"/>
    <mergeCell ref="M155:M160"/>
    <mergeCell ref="M161:M166"/>
    <mergeCell ref="M167:M172"/>
    <mergeCell ref="M173:M178"/>
    <mergeCell ref="M179:M184"/>
    <mergeCell ref="M185:M190"/>
    <mergeCell ref="M197:M202"/>
    <mergeCell ref="M203:M208"/>
    <mergeCell ref="M209:M214"/>
    <mergeCell ref="M215:M220"/>
    <mergeCell ref="M221:M226"/>
    <mergeCell ref="M227:M232"/>
    <mergeCell ref="M233:M238"/>
    <mergeCell ref="M239:M244"/>
    <mergeCell ref="M245:M250"/>
    <mergeCell ref="M269:M274"/>
    <mergeCell ref="C257:C262"/>
    <mergeCell ref="C263:C268"/>
    <mergeCell ref="C269:C274"/>
    <mergeCell ref="C275:C280"/>
    <mergeCell ref="M275:M280"/>
    <mergeCell ref="C281:C286"/>
    <mergeCell ref="M281:M286"/>
    <mergeCell ref="M251:M256"/>
    <mergeCell ref="D257:D262"/>
    <mergeCell ref="E257:E262"/>
    <mergeCell ref="F257:F262"/>
    <mergeCell ref="G257:G262"/>
    <mergeCell ref="H257:H262"/>
    <mergeCell ref="I257:L262"/>
    <mergeCell ref="M257:M262"/>
    <mergeCell ref="M263:M268"/>
    <mergeCell ref="H275:H280"/>
    <mergeCell ref="D263:D268"/>
    <mergeCell ref="E263:E268"/>
    <mergeCell ref="F263:F268"/>
    <mergeCell ref="D269:D274"/>
    <mergeCell ref="E269:E274"/>
    <mergeCell ref="F269:F274"/>
  </mergeCells>
  <pageMargins left="0.7" right="0.7" top="0.75" bottom="0.75" header="0.3" footer="0.3"/>
  <pageSetup orientation="portrait" horizontalDpi="4294967293" r:id="rId1"/>
  <ignoredErrors>
    <ignoredError sqref="D59:L196 I197:L280 D197:E28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8E7E-57F4-4AA0-A3AC-385D7ED35F8A}">
  <sheetPr codeName="Hoja5">
    <tabColor rgb="FF002060"/>
  </sheetPr>
  <dimension ref="A1:AN268"/>
  <sheetViews>
    <sheetView zoomScaleNormal="100" workbookViewId="0">
      <selection sqref="A1:A24"/>
    </sheetView>
  </sheetViews>
  <sheetFormatPr baseColWidth="10" defaultColWidth="11.42578125" defaultRowHeight="12.75" x14ac:dyDescent="0.2"/>
  <cols>
    <col min="1" max="1" width="11.42578125" style="26"/>
    <col min="2" max="2" width="14.42578125" style="26" customWidth="1"/>
    <col min="3" max="3" width="16.85546875" style="26" customWidth="1"/>
    <col min="4" max="5" width="20.140625" style="26" bestFit="1" customWidth="1"/>
    <col min="6" max="6" width="13.5703125" style="26" customWidth="1"/>
    <col min="7" max="7" width="20.140625" style="26" bestFit="1" customWidth="1"/>
    <col min="8" max="8" width="17" style="26" customWidth="1"/>
    <col min="9" max="16384" width="11.42578125" style="26"/>
  </cols>
  <sheetData>
    <row r="1" spans="1:8" ht="12.75" customHeight="1" x14ac:dyDescent="0.2">
      <c r="A1" s="391"/>
      <c r="B1" s="391"/>
      <c r="C1" s="391"/>
      <c r="D1" s="391"/>
      <c r="E1" s="391"/>
      <c r="F1" s="391"/>
      <c r="G1" s="391"/>
      <c r="H1" s="391"/>
    </row>
    <row r="2" spans="1:8" ht="12.75" customHeight="1" x14ac:dyDescent="0.2">
      <c r="A2" s="391"/>
      <c r="B2" s="391"/>
      <c r="C2" s="391"/>
      <c r="D2" s="391"/>
      <c r="E2" s="391"/>
      <c r="F2" s="391"/>
      <c r="G2" s="391"/>
      <c r="H2" s="391"/>
    </row>
    <row r="3" spans="1:8" ht="12.75" customHeight="1" thickBot="1" x14ac:dyDescent="0.25">
      <c r="A3" s="391"/>
      <c r="B3" s="391"/>
      <c r="C3" s="391"/>
      <c r="D3" s="391"/>
      <c r="E3" s="391"/>
      <c r="F3" s="391"/>
      <c r="G3" s="391"/>
      <c r="H3" s="391"/>
    </row>
    <row r="4" spans="1:8" ht="12.75" customHeight="1" x14ac:dyDescent="0.2">
      <c r="A4" s="391"/>
      <c r="B4" s="474"/>
      <c r="C4" s="475"/>
      <c r="D4" s="475"/>
      <c r="E4" s="475"/>
      <c r="F4" s="475"/>
      <c r="G4" s="475"/>
      <c r="H4" s="476"/>
    </row>
    <row r="5" spans="1:8" ht="12.75" customHeight="1" thickBot="1" x14ac:dyDescent="0.25">
      <c r="A5" s="391"/>
      <c r="B5" s="477"/>
      <c r="C5" s="478"/>
      <c r="D5" s="478"/>
      <c r="E5" s="478"/>
      <c r="F5" s="478"/>
      <c r="G5" s="478"/>
      <c r="H5" s="479"/>
    </row>
    <row r="6" spans="1:8" ht="12.75" customHeight="1" x14ac:dyDescent="0.2">
      <c r="A6" s="391"/>
      <c r="B6" s="38"/>
      <c r="C6" s="516"/>
      <c r="D6" s="516"/>
      <c r="E6" s="516"/>
      <c r="F6" s="516"/>
      <c r="G6" s="516"/>
      <c r="H6" s="516"/>
    </row>
    <row r="7" spans="1:8" ht="41.25" customHeight="1" x14ac:dyDescent="0.2">
      <c r="A7" s="391"/>
      <c r="B7" s="517"/>
      <c r="C7" s="518"/>
      <c r="D7" s="443"/>
      <c r="E7" s="443"/>
      <c r="F7" s="443"/>
      <c r="G7" s="439"/>
      <c r="H7" s="443"/>
    </row>
    <row r="8" spans="1:8" ht="42" customHeight="1" x14ac:dyDescent="0.2">
      <c r="A8" s="391"/>
      <c r="B8" s="36"/>
      <c r="C8" s="36"/>
      <c r="D8" s="28"/>
      <c r="E8" s="28"/>
      <c r="F8" s="28"/>
      <c r="G8" s="439"/>
      <c r="H8" s="443"/>
    </row>
    <row r="9" spans="1:8" ht="12.75" customHeight="1" x14ac:dyDescent="0.2">
      <c r="A9" s="391"/>
      <c r="B9" s="519"/>
      <c r="C9" s="418"/>
      <c r="D9" s="420"/>
      <c r="E9" s="420"/>
      <c r="F9" s="420"/>
      <c r="G9" s="463"/>
      <c r="H9" s="469"/>
    </row>
    <row r="10" spans="1:8" x14ac:dyDescent="0.2">
      <c r="A10" s="391"/>
      <c r="B10" s="519"/>
      <c r="C10" s="419"/>
      <c r="D10" s="420"/>
      <c r="E10" s="420"/>
      <c r="F10" s="420"/>
      <c r="G10" s="446"/>
      <c r="H10" s="469"/>
    </row>
    <row r="11" spans="1:8" x14ac:dyDescent="0.2">
      <c r="A11" s="391"/>
      <c r="B11" s="519"/>
      <c r="C11" s="419"/>
      <c r="D11" s="420"/>
      <c r="E11" s="420"/>
      <c r="F11" s="420"/>
      <c r="G11" s="446"/>
      <c r="H11" s="469"/>
    </row>
    <row r="12" spans="1:8" x14ac:dyDescent="0.2">
      <c r="A12" s="391"/>
      <c r="B12" s="519"/>
      <c r="C12" s="419"/>
      <c r="D12" s="420"/>
      <c r="E12" s="420"/>
      <c r="F12" s="420"/>
      <c r="G12" s="446"/>
      <c r="H12" s="469"/>
    </row>
    <row r="13" spans="1:8" ht="12.75" customHeight="1" x14ac:dyDescent="0.2">
      <c r="A13" s="391"/>
      <c r="B13" s="519"/>
      <c r="C13" s="514"/>
      <c r="D13" s="420"/>
      <c r="E13" s="420"/>
      <c r="F13" s="420"/>
      <c r="G13" s="446"/>
      <c r="H13" s="469"/>
    </row>
    <row r="14" spans="1:8" x14ac:dyDescent="0.2">
      <c r="A14" s="391"/>
      <c r="B14" s="519"/>
      <c r="C14" s="514"/>
      <c r="D14" s="420"/>
      <c r="E14" s="420"/>
      <c r="F14" s="420"/>
      <c r="G14" s="446"/>
      <c r="H14" s="469"/>
    </row>
    <row r="15" spans="1:8" x14ac:dyDescent="0.2">
      <c r="A15" s="391"/>
      <c r="B15" s="519"/>
      <c r="C15" s="514"/>
      <c r="D15" s="420"/>
      <c r="E15" s="420"/>
      <c r="F15" s="420"/>
      <c r="G15" s="446"/>
      <c r="H15" s="469"/>
    </row>
    <row r="16" spans="1:8" x14ac:dyDescent="0.2">
      <c r="A16" s="391"/>
      <c r="B16" s="519"/>
      <c r="C16" s="514"/>
      <c r="D16" s="420"/>
      <c r="E16" s="420"/>
      <c r="F16" s="420"/>
      <c r="G16" s="446"/>
      <c r="H16" s="469"/>
    </row>
    <row r="17" spans="1:40" x14ac:dyDescent="0.2">
      <c r="A17" s="391"/>
      <c r="B17" s="519"/>
      <c r="C17" s="514"/>
      <c r="D17" s="420"/>
      <c r="E17" s="420"/>
      <c r="F17" s="420"/>
      <c r="G17" s="446"/>
      <c r="H17" s="469"/>
    </row>
    <row r="18" spans="1:40" x14ac:dyDescent="0.2">
      <c r="A18" s="391"/>
      <c r="B18" s="519"/>
      <c r="C18" s="514"/>
      <c r="D18" s="420"/>
      <c r="E18" s="420"/>
      <c r="F18" s="420"/>
      <c r="G18" s="446"/>
      <c r="H18" s="469"/>
    </row>
    <row r="19" spans="1:40" x14ac:dyDescent="0.2">
      <c r="A19" s="391"/>
      <c r="B19" s="519"/>
      <c r="C19" s="514"/>
      <c r="D19" s="420"/>
      <c r="E19" s="420"/>
      <c r="F19" s="420"/>
      <c r="G19" s="446"/>
      <c r="H19" s="469"/>
    </row>
    <row r="20" spans="1:40" x14ac:dyDescent="0.2">
      <c r="A20" s="391"/>
      <c r="B20" s="519"/>
      <c r="C20" s="514"/>
      <c r="D20" s="420"/>
      <c r="E20" s="420"/>
      <c r="F20" s="420"/>
      <c r="G20" s="446"/>
      <c r="H20" s="469"/>
    </row>
    <row r="21" spans="1:40" x14ac:dyDescent="0.2">
      <c r="A21" s="391"/>
      <c r="B21" s="519"/>
      <c r="C21" s="515"/>
      <c r="D21" s="420"/>
      <c r="E21" s="420"/>
      <c r="F21" s="420"/>
      <c r="G21" s="446"/>
      <c r="H21" s="469"/>
    </row>
    <row r="22" spans="1:40" x14ac:dyDescent="0.2">
      <c r="A22" s="391"/>
      <c r="B22" s="520"/>
      <c r="C22" s="520"/>
      <c r="D22" s="520"/>
      <c r="E22" s="520"/>
      <c r="F22" s="520"/>
      <c r="G22" s="520"/>
      <c r="H22" s="520"/>
    </row>
    <row r="23" spans="1:40" x14ac:dyDescent="0.2">
      <c r="A23" s="391"/>
      <c r="B23" s="422"/>
      <c r="C23" s="422"/>
      <c r="D23" s="422"/>
      <c r="E23" s="422"/>
      <c r="F23" s="422"/>
      <c r="G23" s="422"/>
      <c r="H23" s="422"/>
    </row>
    <row r="24" spans="1:40" ht="13.5" thickBot="1" x14ac:dyDescent="0.25">
      <c r="A24" s="391"/>
      <c r="B24" s="422"/>
      <c r="C24" s="422"/>
      <c r="D24" s="422"/>
      <c r="E24" s="422"/>
      <c r="F24" s="422"/>
      <c r="G24" s="422"/>
      <c r="H24" s="422"/>
    </row>
    <row r="25" spans="1:40" ht="16.5" customHeight="1" x14ac:dyDescent="0.2">
      <c r="C25" s="31"/>
      <c r="D25" s="521" t="s">
        <v>85</v>
      </c>
      <c r="E25" s="522"/>
      <c r="F25" s="522"/>
      <c r="G25" s="522"/>
      <c r="H25" s="523"/>
    </row>
    <row r="26" spans="1:40" ht="21.75" customHeight="1" thickBot="1" x14ac:dyDescent="0.25">
      <c r="C26" s="31"/>
      <c r="D26" s="524"/>
      <c r="E26" s="525"/>
      <c r="F26" s="525"/>
      <c r="G26" s="525"/>
      <c r="H26" s="526"/>
    </row>
    <row r="27" spans="1:40" ht="13.5" thickBot="1" x14ac:dyDescent="0.25">
      <c r="D27" s="391"/>
      <c r="E27" s="391"/>
      <c r="F27" s="391"/>
      <c r="G27" s="391"/>
      <c r="H27" s="391"/>
    </row>
    <row r="28" spans="1:40" ht="56.25" customHeight="1" thickBot="1" x14ac:dyDescent="0.25">
      <c r="B28" s="428"/>
      <c r="C28" s="428"/>
      <c r="D28" s="47" t="s">
        <v>74</v>
      </c>
      <c r="E28" s="48" t="s">
        <v>86</v>
      </c>
      <c r="F28" s="48" t="s">
        <v>87</v>
      </c>
      <c r="G28" s="48" t="s">
        <v>88</v>
      </c>
      <c r="H28" s="49" t="s">
        <v>89</v>
      </c>
      <c r="I28" s="50" t="s">
        <v>92</v>
      </c>
      <c r="J28" s="39"/>
      <c r="K28" s="527"/>
      <c r="L28" s="527"/>
      <c r="M28" s="527"/>
      <c r="N28" s="527"/>
      <c r="O28" s="527"/>
      <c r="P28" s="527"/>
      <c r="Q28" s="527"/>
      <c r="R28" s="527"/>
      <c r="S28" s="527"/>
      <c r="T28" s="527"/>
      <c r="U28" s="527"/>
      <c r="V28" s="527"/>
      <c r="W28" s="527"/>
      <c r="X28" s="527"/>
      <c r="Y28" s="527"/>
      <c r="Z28" s="527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1"/>
    </row>
    <row r="29" spans="1:40" ht="8.25" customHeight="1" x14ac:dyDescent="0.2">
      <c r="B29" s="428"/>
      <c r="C29" s="368"/>
      <c r="D29" s="529">
        <f>'CUADRO RESUMEN DE RESULTADO (2)'!D29</f>
        <v>0</v>
      </c>
      <c r="E29" s="485">
        <f>'CUADRO RESUMEN DE RESULTADO (2)'!E29</f>
        <v>0</v>
      </c>
      <c r="F29" s="487" t="e">
        <f>'CUADRO RESUMEN DE RESULTADO (2)'!F29</f>
        <v>#DIV/0!</v>
      </c>
      <c r="G29" s="489" t="e">
        <f>'CUADRO RESUMEN DE RESULTADO (2)'!G29</f>
        <v>#DIV/0!</v>
      </c>
      <c r="H29" s="491" t="e">
        <f>'CUADRO RESUMEN DE RESULTADO (2)'!H29</f>
        <v>#DIV/0!</v>
      </c>
      <c r="I29" s="493">
        <v>0.95</v>
      </c>
      <c r="J29" s="42"/>
      <c r="K29" s="528"/>
      <c r="L29" s="528"/>
      <c r="M29" s="528"/>
      <c r="N29" s="528"/>
      <c r="O29" s="528"/>
      <c r="P29" s="528"/>
      <c r="Q29" s="528"/>
      <c r="R29" s="528"/>
      <c r="S29" s="528"/>
      <c r="T29" s="528"/>
      <c r="U29" s="528"/>
      <c r="V29" s="528"/>
      <c r="W29" s="528"/>
      <c r="X29" s="528"/>
      <c r="Y29" s="528"/>
      <c r="Z29" s="528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4"/>
    </row>
    <row r="30" spans="1:40" ht="8.25" customHeight="1" x14ac:dyDescent="0.2">
      <c r="B30" s="428"/>
      <c r="C30" s="368"/>
      <c r="D30" s="530"/>
      <c r="E30" s="486"/>
      <c r="F30" s="488"/>
      <c r="G30" s="490"/>
      <c r="H30" s="492"/>
      <c r="I30" s="494"/>
      <c r="J30" s="29"/>
      <c r="K30" s="528"/>
      <c r="L30" s="528"/>
      <c r="M30" s="528"/>
      <c r="N30" s="528"/>
      <c r="O30" s="528"/>
      <c r="P30" s="528"/>
      <c r="Q30" s="528"/>
      <c r="R30" s="528"/>
      <c r="S30" s="528"/>
      <c r="T30" s="528"/>
      <c r="U30" s="528"/>
      <c r="V30" s="528"/>
      <c r="W30" s="528"/>
      <c r="X30" s="528"/>
      <c r="Y30" s="528"/>
      <c r="Z30" s="528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30"/>
    </row>
    <row r="31" spans="1:40" ht="8.25" customHeight="1" x14ac:dyDescent="0.2">
      <c r="B31" s="428"/>
      <c r="C31" s="368"/>
      <c r="D31" s="530"/>
      <c r="E31" s="486"/>
      <c r="F31" s="488"/>
      <c r="G31" s="490"/>
      <c r="H31" s="492"/>
      <c r="I31" s="494"/>
      <c r="K31" s="528"/>
      <c r="L31" s="528"/>
      <c r="M31" s="528"/>
      <c r="N31" s="528"/>
      <c r="O31" s="528"/>
      <c r="P31" s="528"/>
      <c r="Q31" s="528"/>
      <c r="R31" s="528"/>
      <c r="S31" s="528"/>
      <c r="T31" s="528"/>
      <c r="U31" s="528"/>
      <c r="V31" s="528"/>
      <c r="W31" s="528"/>
      <c r="X31" s="528"/>
      <c r="Y31" s="528"/>
      <c r="Z31" s="528"/>
    </row>
    <row r="32" spans="1:40" ht="8.25" customHeight="1" x14ac:dyDescent="0.2">
      <c r="B32" s="428"/>
      <c r="C32" s="368"/>
      <c r="D32" s="530"/>
      <c r="E32" s="486"/>
      <c r="F32" s="488"/>
      <c r="G32" s="490"/>
      <c r="H32" s="492"/>
      <c r="I32" s="494"/>
      <c r="K32" s="528"/>
      <c r="L32" s="528"/>
      <c r="M32" s="528"/>
      <c r="N32" s="528"/>
      <c r="O32" s="528"/>
      <c r="P32" s="528"/>
      <c r="Q32" s="528"/>
      <c r="R32" s="528"/>
      <c r="S32" s="528"/>
      <c r="T32" s="528"/>
      <c r="U32" s="528"/>
      <c r="V32" s="528"/>
      <c r="W32" s="528"/>
      <c r="X32" s="528"/>
      <c r="Y32" s="528"/>
      <c r="Z32" s="528"/>
    </row>
    <row r="33" spans="2:38" ht="8.25" customHeight="1" x14ac:dyDescent="0.2">
      <c r="B33" s="428"/>
      <c r="C33" s="531"/>
      <c r="D33" s="530"/>
      <c r="E33" s="486"/>
      <c r="F33" s="488"/>
      <c r="G33" s="490"/>
      <c r="H33" s="492"/>
      <c r="I33" s="494"/>
      <c r="K33" s="528"/>
      <c r="L33" s="528"/>
      <c r="M33" s="528"/>
      <c r="N33" s="528"/>
      <c r="O33" s="528"/>
      <c r="P33" s="528"/>
      <c r="Q33" s="528"/>
      <c r="R33" s="528"/>
      <c r="S33" s="528"/>
      <c r="T33" s="528"/>
      <c r="U33" s="528"/>
      <c r="V33" s="528"/>
      <c r="W33" s="528"/>
      <c r="X33" s="528"/>
      <c r="Y33" s="528"/>
      <c r="Z33" s="528"/>
    </row>
    <row r="34" spans="2:38" ht="8.25" customHeight="1" thickBot="1" x14ac:dyDescent="0.25">
      <c r="B34" s="428"/>
      <c r="C34" s="531"/>
      <c r="D34" s="530"/>
      <c r="E34" s="486"/>
      <c r="F34" s="488"/>
      <c r="G34" s="490"/>
      <c r="H34" s="492"/>
      <c r="I34" s="495"/>
      <c r="K34" s="528"/>
      <c r="L34" s="528"/>
      <c r="M34" s="528"/>
      <c r="N34" s="528"/>
      <c r="O34" s="528"/>
      <c r="P34" s="528"/>
      <c r="Q34" s="528"/>
      <c r="R34" s="528"/>
      <c r="S34" s="528"/>
      <c r="T34" s="528"/>
      <c r="U34" s="528"/>
      <c r="V34" s="528"/>
      <c r="W34" s="528"/>
      <c r="X34" s="528"/>
      <c r="Y34" s="528"/>
      <c r="Z34" s="528"/>
    </row>
    <row r="35" spans="2:38" ht="8.25" customHeight="1" x14ac:dyDescent="0.2">
      <c r="B35" s="428"/>
      <c r="C35" s="531"/>
      <c r="D35" s="529" t="e">
        <f>'CUADRO RESUMEN DE RESULTADO (2)'!D35</f>
        <v>#REF!</v>
      </c>
      <c r="E35" s="485" t="e">
        <f>'CUADRO RESUMEN DE RESULTADO (2)'!E35</f>
        <v>#REF!</v>
      </c>
      <c r="F35" s="487" t="e">
        <f>'CUADRO RESUMEN DE RESULTADO (2)'!F35</f>
        <v>#REF!</v>
      </c>
      <c r="G35" s="489" t="e">
        <f>'CUADRO RESUMEN DE RESULTADO (2)'!G35</f>
        <v>#REF!</v>
      </c>
      <c r="H35" s="491" t="e">
        <f>'CUADRO RESUMEN DE RESULTADO (2)'!H35</f>
        <v>#REF!</v>
      </c>
      <c r="I35" s="493">
        <v>0.95</v>
      </c>
      <c r="K35" s="528"/>
      <c r="L35" s="528"/>
      <c r="M35" s="528"/>
      <c r="N35" s="528"/>
      <c r="O35" s="528"/>
      <c r="P35" s="528"/>
      <c r="Q35" s="528"/>
      <c r="R35" s="528"/>
      <c r="S35" s="528"/>
      <c r="T35" s="528"/>
      <c r="U35" s="528"/>
      <c r="V35" s="528"/>
      <c r="W35" s="528"/>
      <c r="X35" s="528"/>
      <c r="Y35" s="528"/>
      <c r="Z35" s="528"/>
    </row>
    <row r="36" spans="2:38" ht="8.25" customHeight="1" x14ac:dyDescent="0.2">
      <c r="B36" s="428"/>
      <c r="C36" s="531"/>
      <c r="D36" s="530"/>
      <c r="E36" s="486"/>
      <c r="F36" s="488"/>
      <c r="G36" s="490"/>
      <c r="H36" s="492"/>
      <c r="I36" s="494"/>
      <c r="J36" s="29"/>
      <c r="K36" s="528"/>
      <c r="L36" s="528"/>
      <c r="M36" s="528"/>
      <c r="N36" s="528"/>
      <c r="O36" s="528"/>
      <c r="P36" s="528"/>
      <c r="Q36" s="528"/>
      <c r="R36" s="528"/>
      <c r="S36" s="528"/>
      <c r="T36" s="528"/>
      <c r="U36" s="528"/>
      <c r="V36" s="528"/>
      <c r="W36" s="528"/>
      <c r="X36" s="528"/>
      <c r="Y36" s="528"/>
      <c r="Z36" s="528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2:38" ht="8.25" customHeight="1" x14ac:dyDescent="0.2">
      <c r="B37" s="428"/>
      <c r="C37" s="531"/>
      <c r="D37" s="530"/>
      <c r="E37" s="486"/>
      <c r="F37" s="488"/>
      <c r="G37" s="490"/>
      <c r="H37" s="492"/>
      <c r="I37" s="494"/>
      <c r="J37" s="29"/>
      <c r="K37" s="528"/>
      <c r="L37" s="528"/>
      <c r="M37" s="528"/>
      <c r="N37" s="528"/>
      <c r="O37" s="528"/>
      <c r="P37" s="528"/>
      <c r="Q37" s="528"/>
      <c r="R37" s="528"/>
      <c r="S37" s="528"/>
      <c r="T37" s="528"/>
      <c r="U37" s="528"/>
      <c r="V37" s="528"/>
      <c r="W37" s="528"/>
      <c r="X37" s="528"/>
      <c r="Y37" s="528"/>
      <c r="Z37" s="528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2:38" ht="8.25" customHeight="1" x14ac:dyDescent="0.2">
      <c r="B38" s="428"/>
      <c r="C38" s="531"/>
      <c r="D38" s="530"/>
      <c r="E38" s="486"/>
      <c r="F38" s="488"/>
      <c r="G38" s="490"/>
      <c r="H38" s="492"/>
      <c r="I38" s="494"/>
      <c r="K38" s="528"/>
      <c r="L38" s="528"/>
      <c r="M38" s="528"/>
      <c r="N38" s="528"/>
      <c r="O38" s="528"/>
      <c r="P38" s="528"/>
      <c r="Q38" s="528"/>
      <c r="R38" s="528"/>
      <c r="S38" s="528"/>
      <c r="T38" s="528"/>
      <c r="U38" s="528"/>
      <c r="V38" s="528"/>
      <c r="W38" s="528"/>
      <c r="X38" s="528"/>
      <c r="Y38" s="528"/>
      <c r="Z38" s="528"/>
    </row>
    <row r="39" spans="2:38" ht="8.25" customHeight="1" x14ac:dyDescent="0.2">
      <c r="B39" s="428"/>
      <c r="C39" s="531"/>
      <c r="D39" s="530"/>
      <c r="E39" s="486"/>
      <c r="F39" s="488"/>
      <c r="G39" s="490"/>
      <c r="H39" s="492"/>
      <c r="I39" s="494"/>
      <c r="K39" s="528"/>
      <c r="L39" s="528"/>
      <c r="M39" s="528"/>
      <c r="N39" s="528"/>
      <c r="O39" s="528"/>
      <c r="P39" s="528"/>
      <c r="Q39" s="528"/>
      <c r="R39" s="528"/>
      <c r="S39" s="528"/>
      <c r="T39" s="528"/>
      <c r="U39" s="528"/>
      <c r="V39" s="528"/>
      <c r="W39" s="528"/>
      <c r="X39" s="528"/>
      <c r="Y39" s="528"/>
      <c r="Z39" s="528"/>
    </row>
    <row r="40" spans="2:38" ht="8.25" customHeight="1" thickBot="1" x14ac:dyDescent="0.25">
      <c r="B40" s="428"/>
      <c r="C40" s="531"/>
      <c r="D40" s="530"/>
      <c r="E40" s="486"/>
      <c r="F40" s="488"/>
      <c r="G40" s="490"/>
      <c r="H40" s="492"/>
      <c r="I40" s="495"/>
      <c r="K40" s="528"/>
      <c r="L40" s="528"/>
      <c r="M40" s="528"/>
      <c r="N40" s="528"/>
      <c r="O40" s="528"/>
      <c r="P40" s="528"/>
      <c r="Q40" s="528"/>
      <c r="R40" s="528"/>
      <c r="S40" s="528"/>
      <c r="T40" s="528"/>
      <c r="U40" s="528"/>
      <c r="V40" s="528"/>
      <c r="W40" s="528"/>
      <c r="X40" s="528"/>
      <c r="Y40" s="528"/>
      <c r="Z40" s="528"/>
    </row>
    <row r="41" spans="2:38" ht="8.25" customHeight="1" x14ac:dyDescent="0.2">
      <c r="B41" s="37"/>
      <c r="C41" s="27"/>
      <c r="D41" s="529" t="e">
        <f>'CUADRO RESUMEN DE RESULTADO (2)'!D41</f>
        <v>#REF!</v>
      </c>
      <c r="E41" s="485" t="e">
        <f>'CUADRO RESUMEN DE RESULTADO (2)'!E41</f>
        <v>#REF!</v>
      </c>
      <c r="F41" s="487" t="e">
        <f>'CUADRO RESUMEN DE RESULTADO (2)'!F41</f>
        <v>#REF!</v>
      </c>
      <c r="G41" s="489" t="e">
        <f>'CUADRO RESUMEN DE RESULTADO (2)'!G41</f>
        <v>#REF!</v>
      </c>
      <c r="H41" s="491" t="e">
        <f>'CUADRO RESUMEN DE RESULTADO (2)'!H41</f>
        <v>#REF!</v>
      </c>
      <c r="I41" s="493">
        <v>0.95</v>
      </c>
      <c r="K41" s="528"/>
      <c r="L41" s="528"/>
      <c r="M41" s="528"/>
      <c r="N41" s="528"/>
      <c r="O41" s="528"/>
      <c r="P41" s="528"/>
      <c r="Q41" s="528"/>
      <c r="R41" s="528"/>
      <c r="S41" s="528"/>
      <c r="T41" s="528"/>
      <c r="U41" s="528"/>
      <c r="V41" s="528"/>
      <c r="W41" s="528"/>
      <c r="X41" s="528"/>
      <c r="Y41" s="528"/>
      <c r="Z41" s="528"/>
    </row>
    <row r="42" spans="2:38" ht="8.25" customHeight="1" x14ac:dyDescent="0.2">
      <c r="D42" s="530"/>
      <c r="E42" s="486"/>
      <c r="F42" s="488"/>
      <c r="G42" s="490"/>
      <c r="H42" s="492"/>
      <c r="I42" s="494"/>
      <c r="K42" s="528"/>
      <c r="L42" s="528"/>
      <c r="M42" s="528"/>
      <c r="N42" s="528"/>
      <c r="O42" s="528"/>
      <c r="P42" s="528"/>
      <c r="Q42" s="528"/>
      <c r="R42" s="528"/>
      <c r="S42" s="528"/>
      <c r="T42" s="528"/>
      <c r="U42" s="528"/>
      <c r="V42" s="528"/>
      <c r="W42" s="528"/>
      <c r="X42" s="528"/>
      <c r="Y42" s="528"/>
      <c r="Z42" s="528"/>
    </row>
    <row r="43" spans="2:38" ht="8.25" customHeight="1" x14ac:dyDescent="0.2">
      <c r="D43" s="530"/>
      <c r="E43" s="486"/>
      <c r="F43" s="488"/>
      <c r="G43" s="490"/>
      <c r="H43" s="492"/>
      <c r="I43" s="494"/>
      <c r="K43" s="528"/>
      <c r="L43" s="528"/>
      <c r="M43" s="528"/>
      <c r="N43" s="528"/>
      <c r="O43" s="528"/>
      <c r="P43" s="528"/>
      <c r="Q43" s="528"/>
      <c r="R43" s="528"/>
      <c r="S43" s="528"/>
      <c r="T43" s="528"/>
      <c r="U43" s="528"/>
      <c r="V43" s="528"/>
      <c r="W43" s="528"/>
      <c r="X43" s="528"/>
      <c r="Y43" s="528"/>
      <c r="Z43" s="528"/>
    </row>
    <row r="44" spans="2:38" ht="8.25" customHeight="1" x14ac:dyDescent="0.2">
      <c r="D44" s="530"/>
      <c r="E44" s="486"/>
      <c r="F44" s="488"/>
      <c r="G44" s="490"/>
      <c r="H44" s="492"/>
      <c r="I44" s="494"/>
      <c r="K44" s="528"/>
      <c r="L44" s="528"/>
      <c r="M44" s="528"/>
      <c r="N44" s="528"/>
      <c r="O44" s="528"/>
      <c r="P44" s="528"/>
      <c r="Q44" s="528"/>
      <c r="R44" s="528"/>
      <c r="S44" s="528"/>
      <c r="T44" s="528"/>
      <c r="U44" s="528"/>
      <c r="V44" s="528"/>
      <c r="W44" s="528"/>
      <c r="X44" s="528"/>
      <c r="Y44" s="528"/>
      <c r="Z44" s="528"/>
    </row>
    <row r="45" spans="2:38" ht="8.25" customHeight="1" x14ac:dyDescent="0.2">
      <c r="D45" s="530"/>
      <c r="E45" s="486"/>
      <c r="F45" s="488"/>
      <c r="G45" s="490"/>
      <c r="H45" s="492"/>
      <c r="I45" s="494"/>
      <c r="K45" s="528"/>
      <c r="L45" s="528"/>
      <c r="M45" s="528"/>
      <c r="N45" s="528"/>
      <c r="O45" s="528"/>
      <c r="P45" s="528"/>
      <c r="Q45" s="528"/>
      <c r="R45" s="528"/>
      <c r="S45" s="528"/>
      <c r="T45" s="528"/>
      <c r="U45" s="528"/>
      <c r="V45" s="528"/>
      <c r="W45" s="528"/>
      <c r="X45" s="528"/>
      <c r="Y45" s="528"/>
      <c r="Z45" s="528"/>
    </row>
    <row r="46" spans="2:38" ht="8.25" customHeight="1" thickBot="1" x14ac:dyDescent="0.25">
      <c r="D46" s="530"/>
      <c r="E46" s="486"/>
      <c r="F46" s="488"/>
      <c r="G46" s="490"/>
      <c r="H46" s="492"/>
      <c r="I46" s="495"/>
      <c r="K46" s="528"/>
      <c r="L46" s="528"/>
      <c r="M46" s="528"/>
      <c r="N46" s="528"/>
      <c r="O46" s="528"/>
      <c r="P46" s="528"/>
      <c r="Q46" s="528"/>
      <c r="R46" s="528"/>
      <c r="S46" s="528"/>
      <c r="T46" s="528"/>
      <c r="U46" s="528"/>
      <c r="V46" s="528"/>
      <c r="W46" s="528"/>
      <c r="X46" s="528"/>
      <c r="Y46" s="528"/>
      <c r="Z46" s="528"/>
    </row>
    <row r="47" spans="2:38" ht="8.25" customHeight="1" x14ac:dyDescent="0.2">
      <c r="D47" s="529" t="e">
        <f>'CUADRO RESUMEN DE RESULTADO (2)'!D47</f>
        <v>#REF!</v>
      </c>
      <c r="E47" s="485" t="e">
        <f>'CUADRO RESUMEN DE RESULTADO (2)'!E47</f>
        <v>#REF!</v>
      </c>
      <c r="F47" s="487" t="e">
        <f>'CUADRO RESUMEN DE RESULTADO (2)'!F47</f>
        <v>#REF!</v>
      </c>
      <c r="G47" s="489" t="e">
        <f>'CUADRO RESUMEN DE RESULTADO (2)'!G47</f>
        <v>#REF!</v>
      </c>
      <c r="H47" s="491" t="e">
        <f>'CUADRO RESUMEN DE RESULTADO (2)'!H47</f>
        <v>#REF!</v>
      </c>
      <c r="I47" s="493">
        <v>0.95</v>
      </c>
      <c r="K47" s="528"/>
      <c r="L47" s="528"/>
      <c r="M47" s="528"/>
      <c r="N47" s="528"/>
      <c r="O47" s="528"/>
      <c r="P47" s="528"/>
      <c r="Q47" s="528"/>
      <c r="R47" s="528"/>
      <c r="S47" s="528"/>
      <c r="T47" s="528"/>
      <c r="U47" s="528"/>
      <c r="V47" s="528"/>
      <c r="W47" s="528"/>
      <c r="X47" s="528"/>
      <c r="Y47" s="528"/>
      <c r="Z47" s="528"/>
    </row>
    <row r="48" spans="2:38" ht="8.25" customHeight="1" x14ac:dyDescent="0.2">
      <c r="D48" s="530"/>
      <c r="E48" s="486"/>
      <c r="F48" s="488"/>
      <c r="G48" s="490"/>
      <c r="H48" s="492"/>
      <c r="I48" s="494"/>
      <c r="K48" s="528"/>
      <c r="L48" s="528"/>
      <c r="M48" s="528"/>
      <c r="N48" s="528"/>
      <c r="O48" s="528"/>
      <c r="P48" s="528"/>
      <c r="Q48" s="528"/>
      <c r="R48" s="528"/>
      <c r="S48" s="528"/>
      <c r="T48" s="528"/>
      <c r="U48" s="528"/>
      <c r="V48" s="528"/>
      <c r="W48" s="528"/>
      <c r="X48" s="528"/>
      <c r="Y48" s="528"/>
      <c r="Z48" s="528"/>
    </row>
    <row r="49" spans="4:26" ht="8.25" customHeight="1" x14ac:dyDescent="0.2">
      <c r="D49" s="530"/>
      <c r="E49" s="486"/>
      <c r="F49" s="488"/>
      <c r="G49" s="490"/>
      <c r="H49" s="492"/>
      <c r="I49" s="494"/>
      <c r="K49" s="528"/>
      <c r="L49" s="528"/>
      <c r="M49" s="528"/>
      <c r="N49" s="528"/>
      <c r="O49" s="528"/>
      <c r="P49" s="528"/>
      <c r="Q49" s="528"/>
      <c r="R49" s="528"/>
      <c r="S49" s="528"/>
      <c r="T49" s="528"/>
      <c r="U49" s="528"/>
      <c r="V49" s="528"/>
      <c r="W49" s="528"/>
      <c r="X49" s="528"/>
      <c r="Y49" s="528"/>
      <c r="Z49" s="528"/>
    </row>
    <row r="50" spans="4:26" ht="8.25" customHeight="1" x14ac:dyDescent="0.2">
      <c r="D50" s="530"/>
      <c r="E50" s="486"/>
      <c r="F50" s="488"/>
      <c r="G50" s="490"/>
      <c r="H50" s="492"/>
      <c r="I50" s="494"/>
      <c r="K50" s="528"/>
      <c r="L50" s="528"/>
      <c r="M50" s="528"/>
      <c r="N50" s="528"/>
      <c r="O50" s="528"/>
      <c r="P50" s="528"/>
      <c r="Q50" s="528"/>
      <c r="R50" s="528"/>
      <c r="S50" s="528"/>
      <c r="T50" s="528"/>
      <c r="U50" s="528"/>
      <c r="V50" s="528"/>
      <c r="W50" s="528"/>
      <c r="X50" s="528"/>
      <c r="Y50" s="528"/>
      <c r="Z50" s="528"/>
    </row>
    <row r="51" spans="4:26" ht="8.25" customHeight="1" x14ac:dyDescent="0.2">
      <c r="D51" s="530"/>
      <c r="E51" s="486"/>
      <c r="F51" s="488"/>
      <c r="G51" s="490"/>
      <c r="H51" s="492"/>
      <c r="I51" s="494"/>
      <c r="K51" s="528"/>
      <c r="L51" s="528"/>
      <c r="M51" s="528"/>
      <c r="N51" s="528"/>
      <c r="O51" s="528"/>
      <c r="P51" s="528"/>
      <c r="Q51" s="528"/>
      <c r="R51" s="528"/>
      <c r="S51" s="528"/>
      <c r="T51" s="528"/>
      <c r="U51" s="528"/>
      <c r="V51" s="528"/>
      <c r="W51" s="528"/>
      <c r="X51" s="528"/>
      <c r="Y51" s="528"/>
      <c r="Z51" s="528"/>
    </row>
    <row r="52" spans="4:26" ht="8.25" customHeight="1" thickBot="1" x14ac:dyDescent="0.25">
      <c r="D52" s="530"/>
      <c r="E52" s="486"/>
      <c r="F52" s="488"/>
      <c r="G52" s="490"/>
      <c r="H52" s="492"/>
      <c r="I52" s="495"/>
      <c r="K52" s="528"/>
      <c r="L52" s="528"/>
      <c r="M52" s="528"/>
      <c r="N52" s="528"/>
      <c r="O52" s="528"/>
      <c r="P52" s="528"/>
      <c r="Q52" s="528"/>
      <c r="R52" s="528"/>
      <c r="S52" s="528"/>
      <c r="T52" s="528"/>
      <c r="U52" s="528"/>
      <c r="V52" s="528"/>
      <c r="W52" s="528"/>
      <c r="X52" s="528"/>
      <c r="Y52" s="528"/>
      <c r="Z52" s="528"/>
    </row>
    <row r="53" spans="4:26" ht="8.25" customHeight="1" x14ac:dyDescent="0.2">
      <c r="D53" s="529" t="e">
        <f>'CUADRO RESUMEN DE RESULTADO (2)'!D53</f>
        <v>#REF!</v>
      </c>
      <c r="E53" s="485" t="e">
        <f>'CUADRO RESUMEN DE RESULTADO (2)'!E53</f>
        <v>#REF!</v>
      </c>
      <c r="F53" s="487" t="e">
        <f>'CUADRO RESUMEN DE RESULTADO (2)'!F53</f>
        <v>#REF!</v>
      </c>
      <c r="G53" s="489" t="e">
        <f>'CUADRO RESUMEN DE RESULTADO (2)'!G53</f>
        <v>#REF!</v>
      </c>
      <c r="H53" s="491" t="e">
        <f>'CUADRO RESUMEN DE RESULTADO (2)'!H53</f>
        <v>#REF!</v>
      </c>
      <c r="I53" s="493">
        <v>0.95</v>
      </c>
      <c r="K53" s="528"/>
      <c r="L53" s="528"/>
      <c r="M53" s="528"/>
      <c r="N53" s="528"/>
      <c r="O53" s="528"/>
      <c r="P53" s="528"/>
      <c r="Q53" s="528"/>
      <c r="R53" s="528"/>
      <c r="S53" s="528"/>
      <c r="T53" s="528"/>
      <c r="U53" s="528"/>
      <c r="V53" s="528"/>
      <c r="W53" s="528"/>
      <c r="X53" s="528"/>
      <c r="Y53" s="528"/>
      <c r="Z53" s="528"/>
    </row>
    <row r="54" spans="4:26" ht="8.25" customHeight="1" x14ac:dyDescent="0.2">
      <c r="D54" s="530"/>
      <c r="E54" s="486"/>
      <c r="F54" s="488"/>
      <c r="G54" s="490"/>
      <c r="H54" s="492"/>
      <c r="I54" s="494"/>
      <c r="K54" s="528"/>
      <c r="L54" s="528"/>
      <c r="M54" s="528"/>
      <c r="N54" s="528"/>
      <c r="O54" s="528"/>
      <c r="P54" s="528"/>
      <c r="Q54" s="528"/>
      <c r="R54" s="528"/>
      <c r="S54" s="528"/>
      <c r="T54" s="528"/>
      <c r="U54" s="528"/>
      <c r="V54" s="528"/>
      <c r="W54" s="528"/>
      <c r="X54" s="528"/>
      <c r="Y54" s="528"/>
      <c r="Z54" s="528"/>
    </row>
    <row r="55" spans="4:26" ht="8.25" customHeight="1" x14ac:dyDescent="0.2">
      <c r="D55" s="530"/>
      <c r="E55" s="486"/>
      <c r="F55" s="488"/>
      <c r="G55" s="490"/>
      <c r="H55" s="492"/>
      <c r="I55" s="494"/>
      <c r="K55" s="528"/>
      <c r="L55" s="528"/>
      <c r="M55" s="528"/>
      <c r="N55" s="528"/>
      <c r="O55" s="528"/>
      <c r="P55" s="528"/>
      <c r="Q55" s="528"/>
      <c r="R55" s="528"/>
      <c r="S55" s="528"/>
      <c r="T55" s="528"/>
      <c r="U55" s="528"/>
      <c r="V55" s="528"/>
      <c r="W55" s="528"/>
      <c r="X55" s="528"/>
      <c r="Y55" s="528"/>
      <c r="Z55" s="528"/>
    </row>
    <row r="56" spans="4:26" ht="8.25" customHeight="1" x14ac:dyDescent="0.2">
      <c r="D56" s="530"/>
      <c r="E56" s="486"/>
      <c r="F56" s="488"/>
      <c r="G56" s="490"/>
      <c r="H56" s="492"/>
      <c r="I56" s="494"/>
      <c r="K56" s="528"/>
      <c r="L56" s="528"/>
      <c r="M56" s="528"/>
      <c r="N56" s="528"/>
      <c r="O56" s="528"/>
      <c r="P56" s="528"/>
      <c r="Q56" s="528"/>
      <c r="R56" s="528"/>
      <c r="S56" s="528"/>
      <c r="T56" s="528"/>
      <c r="U56" s="528"/>
      <c r="V56" s="528"/>
      <c r="W56" s="528"/>
      <c r="X56" s="528"/>
      <c r="Y56" s="528"/>
      <c r="Z56" s="528"/>
    </row>
    <row r="57" spans="4:26" ht="8.25" customHeight="1" x14ac:dyDescent="0.2">
      <c r="D57" s="530"/>
      <c r="E57" s="486"/>
      <c r="F57" s="488"/>
      <c r="G57" s="490"/>
      <c r="H57" s="492"/>
      <c r="I57" s="494"/>
      <c r="K57" s="528"/>
      <c r="L57" s="528"/>
      <c r="M57" s="528"/>
      <c r="N57" s="528"/>
      <c r="O57" s="528"/>
      <c r="P57" s="528"/>
      <c r="Q57" s="528"/>
      <c r="R57" s="528"/>
      <c r="S57" s="528"/>
      <c r="T57" s="528"/>
      <c r="U57" s="528"/>
      <c r="V57" s="528"/>
      <c r="W57" s="528"/>
      <c r="X57" s="528"/>
      <c r="Y57" s="528"/>
      <c r="Z57" s="528"/>
    </row>
    <row r="58" spans="4:26" ht="8.25" customHeight="1" thickBot="1" x14ac:dyDescent="0.25">
      <c r="D58" s="530"/>
      <c r="E58" s="486"/>
      <c r="F58" s="488"/>
      <c r="G58" s="490"/>
      <c r="H58" s="492"/>
      <c r="I58" s="495"/>
      <c r="K58" s="528"/>
      <c r="L58" s="528"/>
      <c r="M58" s="528"/>
      <c r="N58" s="528"/>
      <c r="O58" s="528"/>
      <c r="P58" s="528"/>
      <c r="Q58" s="528"/>
      <c r="R58" s="528"/>
      <c r="S58" s="528"/>
      <c r="T58" s="528"/>
      <c r="U58" s="528"/>
      <c r="V58" s="528"/>
      <c r="W58" s="528"/>
      <c r="X58" s="528"/>
      <c r="Y58" s="528"/>
      <c r="Z58" s="528"/>
    </row>
    <row r="59" spans="4:26" ht="8.25" customHeight="1" x14ac:dyDescent="0.2">
      <c r="D59" s="529" t="e">
        <f>'CUADRO RESUMEN DE RESULTADO (2)'!D59</f>
        <v>#REF!</v>
      </c>
      <c r="E59" s="485" t="e">
        <f>'CUADRO RESUMEN DE RESULTADO (2)'!E59</f>
        <v>#REF!</v>
      </c>
      <c r="F59" s="487" t="e">
        <f>'CUADRO RESUMEN DE RESULTADO (2)'!F59</f>
        <v>#REF!</v>
      </c>
      <c r="G59" s="489" t="e">
        <f>'CUADRO RESUMEN DE RESULTADO (2)'!G59</f>
        <v>#REF!</v>
      </c>
      <c r="H59" s="491" t="e">
        <f>'CUADRO RESUMEN DE RESULTADO (2)'!H59</f>
        <v>#REF!</v>
      </c>
      <c r="I59" s="493">
        <v>0.95</v>
      </c>
      <c r="K59" s="528"/>
      <c r="L59" s="528"/>
      <c r="M59" s="528"/>
      <c r="N59" s="528"/>
      <c r="O59" s="528"/>
      <c r="P59" s="528"/>
      <c r="Q59" s="528"/>
      <c r="R59" s="528"/>
      <c r="S59" s="528"/>
      <c r="T59" s="528"/>
      <c r="U59" s="528"/>
      <c r="V59" s="528"/>
      <c r="W59" s="528"/>
      <c r="X59" s="528"/>
      <c r="Y59" s="528"/>
      <c r="Z59" s="528"/>
    </row>
    <row r="60" spans="4:26" ht="8.25" customHeight="1" x14ac:dyDescent="0.2">
      <c r="D60" s="530"/>
      <c r="E60" s="486"/>
      <c r="F60" s="488"/>
      <c r="G60" s="490"/>
      <c r="H60" s="492"/>
      <c r="I60" s="494"/>
      <c r="K60" s="528"/>
      <c r="L60" s="528"/>
      <c r="M60" s="528"/>
      <c r="N60" s="528"/>
      <c r="O60" s="528"/>
      <c r="P60" s="528"/>
      <c r="Q60" s="528"/>
      <c r="R60" s="528"/>
      <c r="S60" s="528"/>
      <c r="T60" s="528"/>
      <c r="U60" s="528"/>
      <c r="V60" s="528"/>
      <c r="W60" s="528"/>
      <c r="X60" s="528"/>
      <c r="Y60" s="528"/>
      <c r="Z60" s="528"/>
    </row>
    <row r="61" spans="4:26" ht="8.25" customHeight="1" x14ac:dyDescent="0.2">
      <c r="D61" s="530"/>
      <c r="E61" s="486"/>
      <c r="F61" s="488"/>
      <c r="G61" s="490"/>
      <c r="H61" s="492"/>
      <c r="I61" s="494"/>
      <c r="K61" s="528"/>
      <c r="L61" s="528"/>
      <c r="M61" s="528"/>
      <c r="N61" s="528"/>
      <c r="O61" s="528"/>
      <c r="P61" s="528"/>
      <c r="Q61" s="528"/>
      <c r="R61" s="528"/>
      <c r="S61" s="528"/>
      <c r="T61" s="528"/>
      <c r="U61" s="528"/>
      <c r="V61" s="528"/>
      <c r="W61" s="528"/>
      <c r="X61" s="528"/>
      <c r="Y61" s="528"/>
      <c r="Z61" s="528"/>
    </row>
    <row r="62" spans="4:26" ht="8.25" customHeight="1" x14ac:dyDescent="0.2">
      <c r="D62" s="530"/>
      <c r="E62" s="486"/>
      <c r="F62" s="488"/>
      <c r="G62" s="490"/>
      <c r="H62" s="492"/>
      <c r="I62" s="494"/>
    </row>
    <row r="63" spans="4:26" ht="8.25" customHeight="1" x14ac:dyDescent="0.2">
      <c r="D63" s="530"/>
      <c r="E63" s="486"/>
      <c r="F63" s="488"/>
      <c r="G63" s="490"/>
      <c r="H63" s="492"/>
      <c r="I63" s="494"/>
    </row>
    <row r="64" spans="4:26" ht="8.25" customHeight="1" thickBot="1" x14ac:dyDescent="0.25">
      <c r="D64" s="530"/>
      <c r="E64" s="486"/>
      <c r="F64" s="488"/>
      <c r="G64" s="490"/>
      <c r="H64" s="492"/>
      <c r="I64" s="495"/>
    </row>
    <row r="65" spans="4:11" ht="8.25" customHeight="1" x14ac:dyDescent="0.2">
      <c r="D65" s="529" t="e">
        <f>'CUADRO RESUMEN DE RESULTADO (2)'!D65</f>
        <v>#REF!</v>
      </c>
      <c r="E65" s="485" t="e">
        <f>'CUADRO RESUMEN DE RESULTADO (2)'!E65</f>
        <v>#REF!</v>
      </c>
      <c r="F65" s="487" t="e">
        <f>'CUADRO RESUMEN DE RESULTADO (2)'!F65</f>
        <v>#REF!</v>
      </c>
      <c r="G65" s="489" t="e">
        <f>'CUADRO RESUMEN DE RESULTADO (2)'!G65</f>
        <v>#REF!</v>
      </c>
      <c r="H65" s="491" t="e">
        <f>'CUADRO RESUMEN DE RESULTADO (2)'!H65</f>
        <v>#REF!</v>
      </c>
      <c r="I65" s="493">
        <v>0.95</v>
      </c>
    </row>
    <row r="66" spans="4:11" ht="8.25" customHeight="1" x14ac:dyDescent="0.2">
      <c r="D66" s="530"/>
      <c r="E66" s="486"/>
      <c r="F66" s="488"/>
      <c r="G66" s="490"/>
      <c r="H66" s="492"/>
      <c r="I66" s="494"/>
    </row>
    <row r="67" spans="4:11" ht="8.25" customHeight="1" x14ac:dyDescent="0.2">
      <c r="D67" s="530"/>
      <c r="E67" s="486"/>
      <c r="F67" s="488"/>
      <c r="G67" s="490"/>
      <c r="H67" s="492"/>
      <c r="I67" s="494"/>
    </row>
    <row r="68" spans="4:11" ht="8.25" customHeight="1" x14ac:dyDescent="0.2">
      <c r="D68" s="530"/>
      <c r="E68" s="486"/>
      <c r="F68" s="488"/>
      <c r="G68" s="490"/>
      <c r="H68" s="492"/>
      <c r="I68" s="494"/>
    </row>
    <row r="69" spans="4:11" ht="8.25" customHeight="1" x14ac:dyDescent="0.2">
      <c r="D69" s="530"/>
      <c r="E69" s="486"/>
      <c r="F69" s="488"/>
      <c r="G69" s="490"/>
      <c r="H69" s="492"/>
      <c r="I69" s="494"/>
    </row>
    <row r="70" spans="4:11" ht="8.25" customHeight="1" thickBot="1" x14ac:dyDescent="0.25">
      <c r="D70" s="530"/>
      <c r="E70" s="486"/>
      <c r="F70" s="488"/>
      <c r="G70" s="490"/>
      <c r="H70" s="492"/>
      <c r="I70" s="495"/>
    </row>
    <row r="71" spans="4:11" ht="8.25" customHeight="1" x14ac:dyDescent="0.2">
      <c r="D71" s="529" t="e">
        <f>'CUADRO RESUMEN DE RESULTADO (2)'!D71</f>
        <v>#REF!</v>
      </c>
      <c r="E71" s="485" t="e">
        <f>'CUADRO RESUMEN DE RESULTADO (2)'!E71</f>
        <v>#REF!</v>
      </c>
      <c r="F71" s="487" t="e">
        <f>'CUADRO RESUMEN DE RESULTADO (2)'!F71</f>
        <v>#REF!</v>
      </c>
      <c r="G71" s="489" t="e">
        <f>'CUADRO RESUMEN DE RESULTADO (2)'!G71</f>
        <v>#REF!</v>
      </c>
      <c r="H71" s="491" t="e">
        <f>'CUADRO RESUMEN DE RESULTADO (2)'!H71</f>
        <v>#REF!</v>
      </c>
      <c r="I71" s="493">
        <v>0.95</v>
      </c>
    </row>
    <row r="72" spans="4:11" ht="8.25" customHeight="1" x14ac:dyDescent="0.2">
      <c r="D72" s="530"/>
      <c r="E72" s="486"/>
      <c r="F72" s="488"/>
      <c r="G72" s="490"/>
      <c r="H72" s="492"/>
      <c r="I72" s="494"/>
    </row>
    <row r="73" spans="4:11" ht="8.25" customHeight="1" x14ac:dyDescent="0.2">
      <c r="D73" s="530"/>
      <c r="E73" s="486"/>
      <c r="F73" s="488"/>
      <c r="G73" s="490"/>
      <c r="H73" s="492"/>
      <c r="I73" s="494"/>
    </row>
    <row r="74" spans="4:11" ht="8.25" customHeight="1" x14ac:dyDescent="0.2">
      <c r="D74" s="530"/>
      <c r="E74" s="486"/>
      <c r="F74" s="488"/>
      <c r="G74" s="490"/>
      <c r="H74" s="492"/>
      <c r="I74" s="494"/>
    </row>
    <row r="75" spans="4:11" ht="8.25" customHeight="1" x14ac:dyDescent="0.2">
      <c r="D75" s="530"/>
      <c r="E75" s="486"/>
      <c r="F75" s="488"/>
      <c r="G75" s="490"/>
      <c r="H75" s="492"/>
      <c r="I75" s="494"/>
    </row>
    <row r="76" spans="4:11" ht="8.25" customHeight="1" thickBot="1" x14ac:dyDescent="0.25">
      <c r="D76" s="530"/>
      <c r="E76" s="486"/>
      <c r="F76" s="488"/>
      <c r="G76" s="490"/>
      <c r="H76" s="492"/>
      <c r="I76" s="495"/>
    </row>
    <row r="77" spans="4:11" ht="8.25" customHeight="1" x14ac:dyDescent="0.2">
      <c r="D77" s="529" t="e">
        <f>'CUADRO RESUMEN DE RESULTADO (2)'!D77</f>
        <v>#REF!</v>
      </c>
      <c r="E77" s="485" t="e">
        <f>'CUADRO RESUMEN DE RESULTADO (2)'!E77</f>
        <v>#REF!</v>
      </c>
      <c r="F77" s="487" t="e">
        <f>'CUADRO RESUMEN DE RESULTADO (2)'!F77</f>
        <v>#REF!</v>
      </c>
      <c r="G77" s="489" t="e">
        <f>'CUADRO RESUMEN DE RESULTADO (2)'!G77</f>
        <v>#REF!</v>
      </c>
      <c r="H77" s="491" t="e">
        <f>'CUADRO RESUMEN DE RESULTADO (2)'!H77</f>
        <v>#REF!</v>
      </c>
      <c r="I77" s="493">
        <v>0.95</v>
      </c>
    </row>
    <row r="78" spans="4:11" ht="8.25" customHeight="1" x14ac:dyDescent="0.2">
      <c r="D78" s="530"/>
      <c r="E78" s="486"/>
      <c r="F78" s="488"/>
      <c r="G78" s="490"/>
      <c r="H78" s="492"/>
      <c r="I78" s="494"/>
      <c r="J78" s="532" t="e">
        <f>AVERAGE(H29)</f>
        <v>#DIV/0!</v>
      </c>
      <c r="K78" s="533"/>
    </row>
    <row r="79" spans="4:11" ht="8.25" customHeight="1" x14ac:dyDescent="0.2">
      <c r="D79" s="530"/>
      <c r="E79" s="486"/>
      <c r="F79" s="488"/>
      <c r="G79" s="490"/>
      <c r="H79" s="492"/>
      <c r="I79" s="494"/>
      <c r="J79" s="532"/>
      <c r="K79" s="533"/>
    </row>
    <row r="80" spans="4:11" ht="8.25" customHeight="1" x14ac:dyDescent="0.2">
      <c r="D80" s="530"/>
      <c r="E80" s="486"/>
      <c r="F80" s="488"/>
      <c r="G80" s="490"/>
      <c r="H80" s="492"/>
      <c r="I80" s="494"/>
    </row>
    <row r="81" spans="4:9" ht="8.25" customHeight="1" x14ac:dyDescent="0.2">
      <c r="D81" s="530"/>
      <c r="E81" s="486"/>
      <c r="F81" s="488"/>
      <c r="G81" s="490"/>
      <c r="H81" s="492"/>
      <c r="I81" s="494"/>
    </row>
    <row r="82" spans="4:9" ht="8.25" customHeight="1" thickBot="1" x14ac:dyDescent="0.25">
      <c r="D82" s="530"/>
      <c r="E82" s="486"/>
      <c r="F82" s="488"/>
      <c r="G82" s="490"/>
      <c r="H82" s="492"/>
      <c r="I82" s="495"/>
    </row>
    <row r="83" spans="4:9" ht="8.25" customHeight="1" x14ac:dyDescent="0.2">
      <c r="D83" s="529" t="e">
        <f>'CUADRO RESUMEN DE RESULTADO (2)'!D83</f>
        <v>#REF!</v>
      </c>
      <c r="E83" s="485" t="e">
        <f>'CUADRO RESUMEN DE RESULTADO (2)'!E83</f>
        <v>#REF!</v>
      </c>
      <c r="F83" s="487" t="e">
        <f>'CUADRO RESUMEN DE RESULTADO (2)'!F83</f>
        <v>#REF!</v>
      </c>
      <c r="G83" s="489" t="e">
        <f>'CUADRO RESUMEN DE RESULTADO (2)'!G83</f>
        <v>#REF!</v>
      </c>
      <c r="H83" s="491" t="e">
        <f>'CUADRO RESUMEN DE RESULTADO (2)'!H83</f>
        <v>#REF!</v>
      </c>
      <c r="I83" s="493">
        <v>0.95</v>
      </c>
    </row>
    <row r="84" spans="4:9" ht="8.25" customHeight="1" x14ac:dyDescent="0.2">
      <c r="D84" s="530"/>
      <c r="E84" s="486"/>
      <c r="F84" s="488"/>
      <c r="G84" s="490"/>
      <c r="H84" s="492"/>
      <c r="I84" s="494"/>
    </row>
    <row r="85" spans="4:9" ht="8.25" customHeight="1" x14ac:dyDescent="0.2">
      <c r="D85" s="530"/>
      <c r="E85" s="486"/>
      <c r="F85" s="488"/>
      <c r="G85" s="490"/>
      <c r="H85" s="492"/>
      <c r="I85" s="494"/>
    </row>
    <row r="86" spans="4:9" ht="8.25" customHeight="1" x14ac:dyDescent="0.2">
      <c r="D86" s="530"/>
      <c r="E86" s="486"/>
      <c r="F86" s="488"/>
      <c r="G86" s="490"/>
      <c r="H86" s="492"/>
      <c r="I86" s="494"/>
    </row>
    <row r="87" spans="4:9" ht="8.25" customHeight="1" x14ac:dyDescent="0.2">
      <c r="D87" s="530"/>
      <c r="E87" s="486"/>
      <c r="F87" s="488"/>
      <c r="G87" s="490"/>
      <c r="H87" s="492"/>
      <c r="I87" s="494"/>
    </row>
    <row r="88" spans="4:9" ht="8.25" customHeight="1" thickBot="1" x14ac:dyDescent="0.25">
      <c r="D88" s="530"/>
      <c r="E88" s="486"/>
      <c r="F88" s="488"/>
      <c r="G88" s="490"/>
      <c r="H88" s="492"/>
      <c r="I88" s="495"/>
    </row>
    <row r="89" spans="4:9" ht="8.25" customHeight="1" x14ac:dyDescent="0.2">
      <c r="D89" s="529" t="e">
        <f>'CUADRO RESUMEN DE RESULTADO (2)'!D89</f>
        <v>#REF!</v>
      </c>
      <c r="E89" s="485" t="e">
        <f>'CUADRO RESUMEN DE RESULTADO (2)'!E89</f>
        <v>#REF!</v>
      </c>
      <c r="F89" s="487" t="e">
        <f>'CUADRO RESUMEN DE RESULTADO (2)'!F89</f>
        <v>#REF!</v>
      </c>
      <c r="G89" s="489" t="e">
        <f>'CUADRO RESUMEN DE RESULTADO (2)'!G89</f>
        <v>#REF!</v>
      </c>
      <c r="H89" s="491" t="e">
        <f>'CUADRO RESUMEN DE RESULTADO (2)'!H89</f>
        <v>#REF!</v>
      </c>
      <c r="I89" s="493">
        <v>0.95</v>
      </c>
    </row>
    <row r="90" spans="4:9" ht="8.25" customHeight="1" x14ac:dyDescent="0.2">
      <c r="D90" s="530"/>
      <c r="E90" s="486"/>
      <c r="F90" s="488"/>
      <c r="G90" s="490"/>
      <c r="H90" s="492"/>
      <c r="I90" s="494"/>
    </row>
    <row r="91" spans="4:9" ht="8.25" customHeight="1" x14ac:dyDescent="0.2">
      <c r="D91" s="530"/>
      <c r="E91" s="486"/>
      <c r="F91" s="488"/>
      <c r="G91" s="490"/>
      <c r="H91" s="492"/>
      <c r="I91" s="494"/>
    </row>
    <row r="92" spans="4:9" ht="8.25" customHeight="1" x14ac:dyDescent="0.2">
      <c r="D92" s="530"/>
      <c r="E92" s="486"/>
      <c r="F92" s="488"/>
      <c r="G92" s="490"/>
      <c r="H92" s="492"/>
      <c r="I92" s="494"/>
    </row>
    <row r="93" spans="4:9" ht="8.25" customHeight="1" x14ac:dyDescent="0.2">
      <c r="D93" s="530"/>
      <c r="E93" s="486"/>
      <c r="F93" s="488"/>
      <c r="G93" s="490"/>
      <c r="H93" s="492"/>
      <c r="I93" s="494"/>
    </row>
    <row r="94" spans="4:9" ht="8.25" customHeight="1" thickBot="1" x14ac:dyDescent="0.25">
      <c r="D94" s="530"/>
      <c r="E94" s="486"/>
      <c r="F94" s="488"/>
      <c r="G94" s="490"/>
      <c r="H94" s="492"/>
      <c r="I94" s="495"/>
    </row>
    <row r="95" spans="4:9" ht="8.25" customHeight="1" x14ac:dyDescent="0.2">
      <c r="D95" s="529" t="e">
        <f>'CUADRO RESUMEN DE RESULTADO (2)'!D95</f>
        <v>#REF!</v>
      </c>
      <c r="E95" s="485" t="e">
        <f>'CUADRO RESUMEN DE RESULTADO (2)'!E95</f>
        <v>#REF!</v>
      </c>
      <c r="F95" s="487" t="e">
        <f>'CUADRO RESUMEN DE RESULTADO (2)'!F95</f>
        <v>#REF!</v>
      </c>
      <c r="G95" s="489" t="e">
        <f>'CUADRO RESUMEN DE RESULTADO (2)'!G95</f>
        <v>#REF!</v>
      </c>
      <c r="H95" s="491" t="e">
        <f>'CUADRO RESUMEN DE RESULTADO (2)'!H95</f>
        <v>#REF!</v>
      </c>
      <c r="I95" s="493">
        <v>0.95</v>
      </c>
    </row>
    <row r="96" spans="4:9" ht="8.25" customHeight="1" x14ac:dyDescent="0.2">
      <c r="D96" s="530"/>
      <c r="E96" s="486"/>
      <c r="F96" s="488"/>
      <c r="G96" s="490"/>
      <c r="H96" s="492"/>
      <c r="I96" s="494"/>
    </row>
    <row r="97" spans="4:9" ht="8.25" customHeight="1" x14ac:dyDescent="0.2">
      <c r="D97" s="530"/>
      <c r="E97" s="486"/>
      <c r="F97" s="488"/>
      <c r="G97" s="490"/>
      <c r="H97" s="492"/>
      <c r="I97" s="494"/>
    </row>
    <row r="98" spans="4:9" ht="8.25" customHeight="1" x14ac:dyDescent="0.2">
      <c r="D98" s="530"/>
      <c r="E98" s="486"/>
      <c r="F98" s="488"/>
      <c r="G98" s="490"/>
      <c r="H98" s="492"/>
      <c r="I98" s="494"/>
    </row>
    <row r="99" spans="4:9" ht="8.25" customHeight="1" x14ac:dyDescent="0.2">
      <c r="D99" s="530"/>
      <c r="E99" s="486"/>
      <c r="F99" s="488"/>
      <c r="G99" s="490"/>
      <c r="H99" s="492"/>
      <c r="I99" s="494"/>
    </row>
    <row r="100" spans="4:9" ht="8.25" customHeight="1" thickBot="1" x14ac:dyDescent="0.25">
      <c r="D100" s="530"/>
      <c r="E100" s="486"/>
      <c r="F100" s="488"/>
      <c r="G100" s="490"/>
      <c r="H100" s="492"/>
      <c r="I100" s="495"/>
    </row>
    <row r="101" spans="4:9" ht="8.25" customHeight="1" x14ac:dyDescent="0.2">
      <c r="D101" s="529" t="e">
        <f>'CUADRO RESUMEN DE RESULTADO (2)'!D101</f>
        <v>#REF!</v>
      </c>
      <c r="E101" s="485" t="e">
        <f>'CUADRO RESUMEN DE RESULTADO (2)'!E101</f>
        <v>#REF!</v>
      </c>
      <c r="F101" s="487" t="e">
        <f>'CUADRO RESUMEN DE RESULTADO (2)'!F101</f>
        <v>#REF!</v>
      </c>
      <c r="G101" s="489" t="e">
        <f>'CUADRO RESUMEN DE RESULTADO (2)'!G101</f>
        <v>#REF!</v>
      </c>
      <c r="H101" s="491" t="e">
        <f>'CUADRO RESUMEN DE RESULTADO (2)'!H101</f>
        <v>#REF!</v>
      </c>
      <c r="I101" s="493">
        <v>0.95</v>
      </c>
    </row>
    <row r="102" spans="4:9" ht="8.25" customHeight="1" x14ac:dyDescent="0.2">
      <c r="D102" s="530"/>
      <c r="E102" s="486"/>
      <c r="F102" s="488"/>
      <c r="G102" s="490"/>
      <c r="H102" s="492"/>
      <c r="I102" s="494"/>
    </row>
    <row r="103" spans="4:9" ht="8.25" customHeight="1" x14ac:dyDescent="0.2">
      <c r="D103" s="530"/>
      <c r="E103" s="486"/>
      <c r="F103" s="488"/>
      <c r="G103" s="490"/>
      <c r="H103" s="492"/>
      <c r="I103" s="494"/>
    </row>
    <row r="104" spans="4:9" ht="8.25" customHeight="1" x14ac:dyDescent="0.2">
      <c r="D104" s="530"/>
      <c r="E104" s="486"/>
      <c r="F104" s="488"/>
      <c r="G104" s="490"/>
      <c r="H104" s="492"/>
      <c r="I104" s="494"/>
    </row>
    <row r="105" spans="4:9" ht="8.25" customHeight="1" x14ac:dyDescent="0.2">
      <c r="D105" s="530"/>
      <c r="E105" s="486"/>
      <c r="F105" s="488"/>
      <c r="G105" s="490"/>
      <c r="H105" s="492"/>
      <c r="I105" s="494"/>
    </row>
    <row r="106" spans="4:9" ht="8.25" customHeight="1" thickBot="1" x14ac:dyDescent="0.25">
      <c r="D106" s="530"/>
      <c r="E106" s="486"/>
      <c r="F106" s="488"/>
      <c r="G106" s="490"/>
      <c r="H106" s="492"/>
      <c r="I106" s="495"/>
    </row>
    <row r="107" spans="4:9" ht="8.25" customHeight="1" x14ac:dyDescent="0.2">
      <c r="D107" s="529" t="e">
        <f>'CUADRO RESUMEN DE RESULTADO (2)'!D107</f>
        <v>#REF!</v>
      </c>
      <c r="E107" s="485" t="e">
        <f>'CUADRO RESUMEN DE RESULTADO (2)'!E107</f>
        <v>#REF!</v>
      </c>
      <c r="F107" s="487" t="e">
        <f>'CUADRO RESUMEN DE RESULTADO (2)'!F107</f>
        <v>#REF!</v>
      </c>
      <c r="G107" s="489" t="e">
        <f>'CUADRO RESUMEN DE RESULTADO (2)'!G107</f>
        <v>#REF!</v>
      </c>
      <c r="H107" s="491" t="e">
        <f>'CUADRO RESUMEN DE RESULTADO (2)'!H107</f>
        <v>#REF!</v>
      </c>
      <c r="I107" s="493">
        <v>0.95</v>
      </c>
    </row>
    <row r="108" spans="4:9" ht="8.25" customHeight="1" x14ac:dyDescent="0.2">
      <c r="D108" s="530"/>
      <c r="E108" s="486"/>
      <c r="F108" s="488"/>
      <c r="G108" s="490"/>
      <c r="H108" s="492"/>
      <c r="I108" s="494"/>
    </row>
    <row r="109" spans="4:9" ht="8.25" customHeight="1" x14ac:dyDescent="0.2">
      <c r="D109" s="530"/>
      <c r="E109" s="486"/>
      <c r="F109" s="488"/>
      <c r="G109" s="490"/>
      <c r="H109" s="492"/>
      <c r="I109" s="494"/>
    </row>
    <row r="110" spans="4:9" ht="8.25" customHeight="1" x14ac:dyDescent="0.2">
      <c r="D110" s="530"/>
      <c r="E110" s="486"/>
      <c r="F110" s="488"/>
      <c r="G110" s="490"/>
      <c r="H110" s="492"/>
      <c r="I110" s="494"/>
    </row>
    <row r="111" spans="4:9" ht="8.25" customHeight="1" x14ac:dyDescent="0.2">
      <c r="D111" s="530"/>
      <c r="E111" s="486"/>
      <c r="F111" s="488"/>
      <c r="G111" s="490"/>
      <c r="H111" s="492"/>
      <c r="I111" s="494"/>
    </row>
    <row r="112" spans="4:9" ht="8.25" customHeight="1" thickBot="1" x14ac:dyDescent="0.25">
      <c r="D112" s="530"/>
      <c r="E112" s="486"/>
      <c r="F112" s="488"/>
      <c r="G112" s="490"/>
      <c r="H112" s="492"/>
      <c r="I112" s="495"/>
    </row>
    <row r="113" spans="4:9" ht="8.25" customHeight="1" x14ac:dyDescent="0.2">
      <c r="D113" s="529" t="e">
        <f>'CUADRO RESUMEN DE RESULTADO (2)'!D113</f>
        <v>#REF!</v>
      </c>
      <c r="E113" s="485" t="e">
        <f>'CUADRO RESUMEN DE RESULTADO (2)'!E113</f>
        <v>#REF!</v>
      </c>
      <c r="F113" s="487" t="e">
        <f>'CUADRO RESUMEN DE RESULTADO (2)'!F113</f>
        <v>#REF!</v>
      </c>
      <c r="G113" s="489" t="e">
        <f>'CUADRO RESUMEN DE RESULTADO (2)'!G113</f>
        <v>#REF!</v>
      </c>
      <c r="H113" s="491" t="e">
        <f>'CUADRO RESUMEN DE RESULTADO (2)'!H113</f>
        <v>#REF!</v>
      </c>
      <c r="I113" s="493">
        <v>0.95</v>
      </c>
    </row>
    <row r="114" spans="4:9" ht="8.25" customHeight="1" x14ac:dyDescent="0.2">
      <c r="D114" s="530"/>
      <c r="E114" s="486"/>
      <c r="F114" s="488"/>
      <c r="G114" s="490"/>
      <c r="H114" s="492"/>
      <c r="I114" s="494"/>
    </row>
    <row r="115" spans="4:9" ht="8.25" customHeight="1" x14ac:dyDescent="0.2">
      <c r="D115" s="530"/>
      <c r="E115" s="486"/>
      <c r="F115" s="488"/>
      <c r="G115" s="490"/>
      <c r="H115" s="492"/>
      <c r="I115" s="494"/>
    </row>
    <row r="116" spans="4:9" ht="8.25" customHeight="1" x14ac:dyDescent="0.2">
      <c r="D116" s="530"/>
      <c r="E116" s="486"/>
      <c r="F116" s="488"/>
      <c r="G116" s="490"/>
      <c r="H116" s="492"/>
      <c r="I116" s="494"/>
    </row>
    <row r="117" spans="4:9" ht="8.25" customHeight="1" x14ac:dyDescent="0.2">
      <c r="D117" s="530"/>
      <c r="E117" s="486"/>
      <c r="F117" s="488"/>
      <c r="G117" s="490"/>
      <c r="H117" s="492"/>
      <c r="I117" s="494"/>
    </row>
    <row r="118" spans="4:9" ht="8.25" customHeight="1" thickBot="1" x14ac:dyDescent="0.25">
      <c r="D118" s="530"/>
      <c r="E118" s="486"/>
      <c r="F118" s="488"/>
      <c r="G118" s="490"/>
      <c r="H118" s="492"/>
      <c r="I118" s="495"/>
    </row>
    <row r="119" spans="4:9" x14ac:dyDescent="0.2">
      <c r="D119" s="529" t="e">
        <f>'CUADRO RESUMEN DE RESULTADO (2)'!D119</f>
        <v>#REF!</v>
      </c>
      <c r="E119" s="485" t="e">
        <f>'CUADRO RESUMEN DE RESULTADO (2)'!E119</f>
        <v>#REF!</v>
      </c>
      <c r="F119" s="487" t="e">
        <f>'CUADRO RESUMEN DE RESULTADO (2)'!F119</f>
        <v>#REF!</v>
      </c>
      <c r="G119" s="489" t="e">
        <f>'CUADRO RESUMEN DE RESULTADO (2)'!G119</f>
        <v>#REF!</v>
      </c>
      <c r="H119" s="491" t="e">
        <f>'CUADRO RESUMEN DE RESULTADO (2)'!H119</f>
        <v>#REF!</v>
      </c>
      <c r="I119" s="493">
        <v>0.95</v>
      </c>
    </row>
    <row r="120" spans="4:9" x14ac:dyDescent="0.2">
      <c r="D120" s="530"/>
      <c r="E120" s="486"/>
      <c r="F120" s="488"/>
      <c r="G120" s="490"/>
      <c r="H120" s="492"/>
      <c r="I120" s="494"/>
    </row>
    <row r="121" spans="4:9" x14ac:dyDescent="0.2">
      <c r="D121" s="530"/>
      <c r="E121" s="486"/>
      <c r="F121" s="488"/>
      <c r="G121" s="490"/>
      <c r="H121" s="492"/>
      <c r="I121" s="494"/>
    </row>
    <row r="122" spans="4:9" x14ac:dyDescent="0.2">
      <c r="D122" s="530"/>
      <c r="E122" s="486"/>
      <c r="F122" s="488"/>
      <c r="G122" s="490"/>
      <c r="H122" s="492"/>
      <c r="I122" s="494"/>
    </row>
    <row r="123" spans="4:9" x14ac:dyDescent="0.2">
      <c r="D123" s="530"/>
      <c r="E123" s="486"/>
      <c r="F123" s="488"/>
      <c r="G123" s="490"/>
      <c r="H123" s="492"/>
      <c r="I123" s="494"/>
    </row>
    <row r="124" spans="4:9" ht="13.5" thickBot="1" x14ac:dyDescent="0.25">
      <c r="D124" s="530"/>
      <c r="E124" s="486"/>
      <c r="F124" s="488"/>
      <c r="G124" s="490"/>
      <c r="H124" s="492"/>
      <c r="I124" s="495"/>
    </row>
    <row r="125" spans="4:9" x14ac:dyDescent="0.2">
      <c r="D125" s="529" t="e">
        <f>'CUADRO RESUMEN DE RESULTADO (2)'!D125</f>
        <v>#REF!</v>
      </c>
      <c r="E125" s="485" t="e">
        <f>'CUADRO RESUMEN DE RESULTADO (2)'!E125</f>
        <v>#REF!</v>
      </c>
      <c r="F125" s="487" t="e">
        <f>'CUADRO RESUMEN DE RESULTADO (2)'!F125</f>
        <v>#REF!</v>
      </c>
      <c r="G125" s="489" t="e">
        <f>'CUADRO RESUMEN DE RESULTADO (2)'!G125</f>
        <v>#REF!</v>
      </c>
      <c r="H125" s="491" t="e">
        <f>'CUADRO RESUMEN DE RESULTADO (2)'!H125</f>
        <v>#REF!</v>
      </c>
      <c r="I125" s="493">
        <v>0.95</v>
      </c>
    </row>
    <row r="126" spans="4:9" x14ac:dyDescent="0.2">
      <c r="D126" s="530"/>
      <c r="E126" s="486"/>
      <c r="F126" s="488"/>
      <c r="G126" s="490"/>
      <c r="H126" s="492"/>
      <c r="I126" s="494"/>
    </row>
    <row r="127" spans="4:9" x14ac:dyDescent="0.2">
      <c r="D127" s="530"/>
      <c r="E127" s="486"/>
      <c r="F127" s="488"/>
      <c r="G127" s="490"/>
      <c r="H127" s="492"/>
      <c r="I127" s="494"/>
    </row>
    <row r="128" spans="4:9" x14ac:dyDescent="0.2">
      <c r="D128" s="530"/>
      <c r="E128" s="486"/>
      <c r="F128" s="488"/>
      <c r="G128" s="490"/>
      <c r="H128" s="492"/>
      <c r="I128" s="494"/>
    </row>
    <row r="129" spans="4:9" x14ac:dyDescent="0.2">
      <c r="D129" s="530"/>
      <c r="E129" s="486"/>
      <c r="F129" s="488"/>
      <c r="G129" s="490"/>
      <c r="H129" s="492"/>
      <c r="I129" s="494"/>
    </row>
    <row r="130" spans="4:9" ht="13.5" thickBot="1" x14ac:dyDescent="0.25">
      <c r="D130" s="530"/>
      <c r="E130" s="486"/>
      <c r="F130" s="488"/>
      <c r="G130" s="490"/>
      <c r="H130" s="492"/>
      <c r="I130" s="495"/>
    </row>
    <row r="131" spans="4:9" x14ac:dyDescent="0.2">
      <c r="D131" s="529" t="e">
        <f>'CUADRO RESUMEN DE RESULTADO (2)'!D131</f>
        <v>#REF!</v>
      </c>
      <c r="E131" s="485" t="e">
        <f>'CUADRO RESUMEN DE RESULTADO (2)'!E131</f>
        <v>#REF!</v>
      </c>
      <c r="F131" s="487" t="e">
        <f>'CUADRO RESUMEN DE RESULTADO (2)'!F131</f>
        <v>#REF!</v>
      </c>
      <c r="G131" s="489" t="e">
        <f>'CUADRO RESUMEN DE RESULTADO (2)'!G131</f>
        <v>#REF!</v>
      </c>
      <c r="H131" s="491" t="e">
        <f>'CUADRO RESUMEN DE RESULTADO (2)'!H131</f>
        <v>#REF!</v>
      </c>
      <c r="I131" s="493">
        <v>0.95</v>
      </c>
    </row>
    <row r="132" spans="4:9" x14ac:dyDescent="0.2">
      <c r="D132" s="530"/>
      <c r="E132" s="486"/>
      <c r="F132" s="488"/>
      <c r="G132" s="490"/>
      <c r="H132" s="492"/>
      <c r="I132" s="494"/>
    </row>
    <row r="133" spans="4:9" x14ac:dyDescent="0.2">
      <c r="D133" s="530"/>
      <c r="E133" s="486"/>
      <c r="F133" s="488"/>
      <c r="G133" s="490"/>
      <c r="H133" s="492"/>
      <c r="I133" s="494"/>
    </row>
    <row r="134" spans="4:9" x14ac:dyDescent="0.2">
      <c r="D134" s="530"/>
      <c r="E134" s="486"/>
      <c r="F134" s="488"/>
      <c r="G134" s="490"/>
      <c r="H134" s="492"/>
      <c r="I134" s="494"/>
    </row>
    <row r="135" spans="4:9" x14ac:dyDescent="0.2">
      <c r="D135" s="530"/>
      <c r="E135" s="486"/>
      <c r="F135" s="488"/>
      <c r="G135" s="490"/>
      <c r="H135" s="492"/>
      <c r="I135" s="494"/>
    </row>
    <row r="136" spans="4:9" ht="13.5" thickBot="1" x14ac:dyDescent="0.25">
      <c r="D136" s="530"/>
      <c r="E136" s="486"/>
      <c r="F136" s="488"/>
      <c r="G136" s="490"/>
      <c r="H136" s="492"/>
      <c r="I136" s="495"/>
    </row>
    <row r="137" spans="4:9" x14ac:dyDescent="0.2">
      <c r="D137" s="529" t="e">
        <f>'CUADRO RESUMEN DE RESULTADO (2)'!D137</f>
        <v>#REF!</v>
      </c>
      <c r="E137" s="485" t="e">
        <f>'CUADRO RESUMEN DE RESULTADO (2)'!E137</f>
        <v>#REF!</v>
      </c>
      <c r="F137" s="487" t="e">
        <f>'CUADRO RESUMEN DE RESULTADO (2)'!F137</f>
        <v>#REF!</v>
      </c>
      <c r="G137" s="489" t="e">
        <f>'CUADRO RESUMEN DE RESULTADO (2)'!G137</f>
        <v>#REF!</v>
      </c>
      <c r="H137" s="491" t="e">
        <f>'CUADRO RESUMEN DE RESULTADO (2)'!H137</f>
        <v>#REF!</v>
      </c>
      <c r="I137" s="493">
        <v>0.95</v>
      </c>
    </row>
    <row r="138" spans="4:9" x14ac:dyDescent="0.2">
      <c r="D138" s="530"/>
      <c r="E138" s="486"/>
      <c r="F138" s="488"/>
      <c r="G138" s="490"/>
      <c r="H138" s="492"/>
      <c r="I138" s="494"/>
    </row>
    <row r="139" spans="4:9" x14ac:dyDescent="0.2">
      <c r="D139" s="530"/>
      <c r="E139" s="486"/>
      <c r="F139" s="488"/>
      <c r="G139" s="490"/>
      <c r="H139" s="492"/>
      <c r="I139" s="494"/>
    </row>
    <row r="140" spans="4:9" x14ac:dyDescent="0.2">
      <c r="D140" s="530"/>
      <c r="E140" s="486"/>
      <c r="F140" s="488"/>
      <c r="G140" s="490"/>
      <c r="H140" s="492"/>
      <c r="I140" s="494"/>
    </row>
    <row r="141" spans="4:9" x14ac:dyDescent="0.2">
      <c r="D141" s="530"/>
      <c r="E141" s="486"/>
      <c r="F141" s="488"/>
      <c r="G141" s="490"/>
      <c r="H141" s="492"/>
      <c r="I141" s="494"/>
    </row>
    <row r="142" spans="4:9" ht="13.5" thickBot="1" x14ac:dyDescent="0.25">
      <c r="D142" s="530"/>
      <c r="E142" s="486"/>
      <c r="F142" s="488"/>
      <c r="G142" s="490"/>
      <c r="H142" s="492"/>
      <c r="I142" s="495"/>
    </row>
    <row r="143" spans="4:9" x14ac:dyDescent="0.2">
      <c r="D143" s="529" t="e">
        <f>'CUADRO RESUMEN DE RESULTADO (2)'!D143</f>
        <v>#REF!</v>
      </c>
      <c r="E143" s="485" t="e">
        <f>'CUADRO RESUMEN DE RESULTADO (2)'!E143</f>
        <v>#REF!</v>
      </c>
      <c r="F143" s="487" t="e">
        <f>'CUADRO RESUMEN DE RESULTADO (2)'!F143</f>
        <v>#REF!</v>
      </c>
      <c r="G143" s="489" t="e">
        <f>'CUADRO RESUMEN DE RESULTADO (2)'!G143</f>
        <v>#REF!</v>
      </c>
      <c r="H143" s="491" t="e">
        <f>'CUADRO RESUMEN DE RESULTADO (2)'!H143</f>
        <v>#REF!</v>
      </c>
      <c r="I143" s="493">
        <v>0.95</v>
      </c>
    </row>
    <row r="144" spans="4:9" x14ac:dyDescent="0.2">
      <c r="D144" s="530"/>
      <c r="E144" s="486"/>
      <c r="F144" s="488"/>
      <c r="G144" s="490"/>
      <c r="H144" s="492"/>
      <c r="I144" s="494"/>
    </row>
    <row r="145" spans="4:9" x14ac:dyDescent="0.2">
      <c r="D145" s="530"/>
      <c r="E145" s="486"/>
      <c r="F145" s="488"/>
      <c r="G145" s="490"/>
      <c r="H145" s="492"/>
      <c r="I145" s="494"/>
    </row>
    <row r="146" spans="4:9" x14ac:dyDescent="0.2">
      <c r="D146" s="530"/>
      <c r="E146" s="486"/>
      <c r="F146" s="488"/>
      <c r="G146" s="490"/>
      <c r="H146" s="492"/>
      <c r="I146" s="494"/>
    </row>
    <row r="147" spans="4:9" x14ac:dyDescent="0.2">
      <c r="D147" s="530"/>
      <c r="E147" s="486"/>
      <c r="F147" s="488"/>
      <c r="G147" s="490"/>
      <c r="H147" s="492"/>
      <c r="I147" s="494"/>
    </row>
    <row r="148" spans="4:9" ht="13.5" thickBot="1" x14ac:dyDescent="0.25">
      <c r="D148" s="530"/>
      <c r="E148" s="486"/>
      <c r="F148" s="488"/>
      <c r="G148" s="490"/>
      <c r="H148" s="492"/>
      <c r="I148" s="495"/>
    </row>
    <row r="149" spans="4:9" x14ac:dyDescent="0.2">
      <c r="D149" s="529" t="e">
        <f>'CUADRO RESUMEN DE RESULTADO (2)'!D149</f>
        <v>#REF!</v>
      </c>
      <c r="E149" s="485" t="e">
        <f>'CUADRO RESUMEN DE RESULTADO (2)'!E149</f>
        <v>#REF!</v>
      </c>
      <c r="F149" s="487" t="e">
        <f>'CUADRO RESUMEN DE RESULTADO (2)'!F149</f>
        <v>#REF!</v>
      </c>
      <c r="G149" s="489" t="e">
        <f>'CUADRO RESUMEN DE RESULTADO (2)'!G149</f>
        <v>#REF!</v>
      </c>
      <c r="H149" s="491" t="e">
        <f>'CUADRO RESUMEN DE RESULTADO (2)'!H149</f>
        <v>#REF!</v>
      </c>
      <c r="I149" s="493">
        <v>0.95</v>
      </c>
    </row>
    <row r="150" spans="4:9" x14ac:dyDescent="0.2">
      <c r="D150" s="530"/>
      <c r="E150" s="486"/>
      <c r="F150" s="488"/>
      <c r="G150" s="490"/>
      <c r="H150" s="492"/>
      <c r="I150" s="494"/>
    </row>
    <row r="151" spans="4:9" x14ac:dyDescent="0.2">
      <c r="D151" s="530"/>
      <c r="E151" s="486"/>
      <c r="F151" s="488"/>
      <c r="G151" s="490"/>
      <c r="H151" s="492"/>
      <c r="I151" s="494"/>
    </row>
    <row r="152" spans="4:9" x14ac:dyDescent="0.2">
      <c r="D152" s="530"/>
      <c r="E152" s="486"/>
      <c r="F152" s="488"/>
      <c r="G152" s="490"/>
      <c r="H152" s="492"/>
      <c r="I152" s="494"/>
    </row>
    <row r="153" spans="4:9" x14ac:dyDescent="0.2">
      <c r="D153" s="530"/>
      <c r="E153" s="486"/>
      <c r="F153" s="488"/>
      <c r="G153" s="490"/>
      <c r="H153" s="492"/>
      <c r="I153" s="494"/>
    </row>
    <row r="154" spans="4:9" ht="13.5" thickBot="1" x14ac:dyDescent="0.25">
      <c r="D154" s="530"/>
      <c r="E154" s="486"/>
      <c r="F154" s="488"/>
      <c r="G154" s="490"/>
      <c r="H154" s="492"/>
      <c r="I154" s="495"/>
    </row>
    <row r="155" spans="4:9" x14ac:dyDescent="0.2">
      <c r="D155" s="529" t="e">
        <f>'CUADRO RESUMEN DE RESULTADO (2)'!D155</f>
        <v>#REF!</v>
      </c>
      <c r="E155" s="485" t="e">
        <f>'CUADRO RESUMEN DE RESULTADO (2)'!E155</f>
        <v>#REF!</v>
      </c>
      <c r="F155" s="487" t="e">
        <f>'CUADRO RESUMEN DE RESULTADO (2)'!F155</f>
        <v>#REF!</v>
      </c>
      <c r="G155" s="489" t="e">
        <f>'CUADRO RESUMEN DE RESULTADO (2)'!G155</f>
        <v>#REF!</v>
      </c>
      <c r="H155" s="491" t="e">
        <f>'CUADRO RESUMEN DE RESULTADO (2)'!H155</f>
        <v>#REF!</v>
      </c>
      <c r="I155" s="493">
        <v>0.95</v>
      </c>
    </row>
    <row r="156" spans="4:9" x14ac:dyDescent="0.2">
      <c r="D156" s="530"/>
      <c r="E156" s="486"/>
      <c r="F156" s="488"/>
      <c r="G156" s="490"/>
      <c r="H156" s="492"/>
      <c r="I156" s="494"/>
    </row>
    <row r="157" spans="4:9" x14ac:dyDescent="0.2">
      <c r="D157" s="530"/>
      <c r="E157" s="486"/>
      <c r="F157" s="488"/>
      <c r="G157" s="490"/>
      <c r="H157" s="492"/>
      <c r="I157" s="494"/>
    </row>
    <row r="158" spans="4:9" x14ac:dyDescent="0.2">
      <c r="D158" s="530"/>
      <c r="E158" s="486"/>
      <c r="F158" s="488"/>
      <c r="G158" s="490"/>
      <c r="H158" s="492"/>
      <c r="I158" s="494"/>
    </row>
    <row r="159" spans="4:9" x14ac:dyDescent="0.2">
      <c r="D159" s="530"/>
      <c r="E159" s="486"/>
      <c r="F159" s="488"/>
      <c r="G159" s="490"/>
      <c r="H159" s="492"/>
      <c r="I159" s="494"/>
    </row>
    <row r="160" spans="4:9" ht="13.5" thickBot="1" x14ac:dyDescent="0.25">
      <c r="D160" s="530"/>
      <c r="E160" s="486"/>
      <c r="F160" s="488"/>
      <c r="G160" s="490"/>
      <c r="H160" s="492"/>
      <c r="I160" s="495"/>
    </row>
    <row r="161" spans="4:9" x14ac:dyDescent="0.2">
      <c r="D161" s="529" t="e">
        <f>'CUADRO RESUMEN DE RESULTADO (2)'!D161</f>
        <v>#REF!</v>
      </c>
      <c r="E161" s="485" t="e">
        <f>'CUADRO RESUMEN DE RESULTADO (2)'!E161</f>
        <v>#REF!</v>
      </c>
      <c r="F161" s="487" t="e">
        <f>'CUADRO RESUMEN DE RESULTADO (2)'!F161</f>
        <v>#REF!</v>
      </c>
      <c r="G161" s="489" t="e">
        <f>'CUADRO RESUMEN DE RESULTADO (2)'!G161</f>
        <v>#REF!</v>
      </c>
      <c r="H161" s="491" t="e">
        <f>'CUADRO RESUMEN DE RESULTADO (2)'!H161</f>
        <v>#REF!</v>
      </c>
      <c r="I161" s="493">
        <v>0.95</v>
      </c>
    </row>
    <row r="162" spans="4:9" x14ac:dyDescent="0.2">
      <c r="D162" s="530"/>
      <c r="E162" s="486"/>
      <c r="F162" s="488"/>
      <c r="G162" s="490"/>
      <c r="H162" s="492"/>
      <c r="I162" s="494"/>
    </row>
    <row r="163" spans="4:9" x14ac:dyDescent="0.2">
      <c r="D163" s="530"/>
      <c r="E163" s="486"/>
      <c r="F163" s="488"/>
      <c r="G163" s="490"/>
      <c r="H163" s="492"/>
      <c r="I163" s="494"/>
    </row>
    <row r="164" spans="4:9" x14ac:dyDescent="0.2">
      <c r="D164" s="530"/>
      <c r="E164" s="486"/>
      <c r="F164" s="488"/>
      <c r="G164" s="490"/>
      <c r="H164" s="492"/>
      <c r="I164" s="494"/>
    </row>
    <row r="165" spans="4:9" x14ac:dyDescent="0.2">
      <c r="D165" s="530"/>
      <c r="E165" s="486"/>
      <c r="F165" s="488"/>
      <c r="G165" s="490"/>
      <c r="H165" s="492"/>
      <c r="I165" s="494"/>
    </row>
    <row r="166" spans="4:9" ht="13.5" thickBot="1" x14ac:dyDescent="0.25">
      <c r="D166" s="530"/>
      <c r="E166" s="486"/>
      <c r="F166" s="488"/>
      <c r="G166" s="490"/>
      <c r="H166" s="492"/>
      <c r="I166" s="495"/>
    </row>
    <row r="167" spans="4:9" x14ac:dyDescent="0.2">
      <c r="D167" s="529" t="e">
        <f>'CUADRO RESUMEN DE RESULTADO (2)'!D167</f>
        <v>#REF!</v>
      </c>
      <c r="E167" s="485" t="e">
        <f>'CUADRO RESUMEN DE RESULTADO (2)'!E167</f>
        <v>#REF!</v>
      </c>
      <c r="F167" s="487" t="e">
        <f>'CUADRO RESUMEN DE RESULTADO (2)'!F167</f>
        <v>#REF!</v>
      </c>
      <c r="G167" s="489" t="e">
        <f>'CUADRO RESUMEN DE RESULTADO (2)'!G167</f>
        <v>#REF!</v>
      </c>
      <c r="H167" s="491" t="e">
        <f>'CUADRO RESUMEN DE RESULTADO (2)'!H167</f>
        <v>#REF!</v>
      </c>
      <c r="I167" s="493">
        <v>0.95</v>
      </c>
    </row>
    <row r="168" spans="4:9" x14ac:dyDescent="0.2">
      <c r="D168" s="530"/>
      <c r="E168" s="486"/>
      <c r="F168" s="488"/>
      <c r="G168" s="490"/>
      <c r="H168" s="492"/>
      <c r="I168" s="494"/>
    </row>
    <row r="169" spans="4:9" x14ac:dyDescent="0.2">
      <c r="D169" s="530"/>
      <c r="E169" s="486"/>
      <c r="F169" s="488"/>
      <c r="G169" s="490"/>
      <c r="H169" s="492"/>
      <c r="I169" s="494"/>
    </row>
    <row r="170" spans="4:9" x14ac:dyDescent="0.2">
      <c r="D170" s="530"/>
      <c r="E170" s="486"/>
      <c r="F170" s="488"/>
      <c r="G170" s="490"/>
      <c r="H170" s="492"/>
      <c r="I170" s="494"/>
    </row>
    <row r="171" spans="4:9" x14ac:dyDescent="0.2">
      <c r="D171" s="530"/>
      <c r="E171" s="486"/>
      <c r="F171" s="488"/>
      <c r="G171" s="490"/>
      <c r="H171" s="492"/>
      <c r="I171" s="494"/>
    </row>
    <row r="172" spans="4:9" ht="13.5" thickBot="1" x14ac:dyDescent="0.25">
      <c r="D172" s="530"/>
      <c r="E172" s="486"/>
      <c r="F172" s="488"/>
      <c r="G172" s="490"/>
      <c r="H172" s="492"/>
      <c r="I172" s="495"/>
    </row>
    <row r="173" spans="4:9" x14ac:dyDescent="0.2">
      <c r="D173" s="529" t="e">
        <f>'CUADRO RESUMEN DE RESULTADO (2)'!D173</f>
        <v>#REF!</v>
      </c>
      <c r="E173" s="485" t="e">
        <f>'CUADRO RESUMEN DE RESULTADO (2)'!E173</f>
        <v>#REF!</v>
      </c>
      <c r="F173" s="487" t="e">
        <f>'CUADRO RESUMEN DE RESULTADO (2)'!F173</f>
        <v>#REF!</v>
      </c>
      <c r="G173" s="489" t="e">
        <f>'CUADRO RESUMEN DE RESULTADO (2)'!G173</f>
        <v>#REF!</v>
      </c>
      <c r="H173" s="491" t="e">
        <f>'CUADRO RESUMEN DE RESULTADO (2)'!H173</f>
        <v>#REF!</v>
      </c>
      <c r="I173" s="493">
        <v>0.95</v>
      </c>
    </row>
    <row r="174" spans="4:9" x14ac:dyDescent="0.2">
      <c r="D174" s="530"/>
      <c r="E174" s="486"/>
      <c r="F174" s="488"/>
      <c r="G174" s="490"/>
      <c r="H174" s="492"/>
      <c r="I174" s="494"/>
    </row>
    <row r="175" spans="4:9" x14ac:dyDescent="0.2">
      <c r="D175" s="530"/>
      <c r="E175" s="486"/>
      <c r="F175" s="488"/>
      <c r="G175" s="490"/>
      <c r="H175" s="492"/>
      <c r="I175" s="494"/>
    </row>
    <row r="176" spans="4:9" x14ac:dyDescent="0.2">
      <c r="D176" s="530"/>
      <c r="E176" s="486"/>
      <c r="F176" s="488"/>
      <c r="G176" s="490"/>
      <c r="H176" s="492"/>
      <c r="I176" s="494"/>
    </row>
    <row r="177" spans="4:9" x14ac:dyDescent="0.2">
      <c r="D177" s="530"/>
      <c r="E177" s="486"/>
      <c r="F177" s="488"/>
      <c r="G177" s="490"/>
      <c r="H177" s="492"/>
      <c r="I177" s="494"/>
    </row>
    <row r="178" spans="4:9" ht="13.5" thickBot="1" x14ac:dyDescent="0.25">
      <c r="D178" s="530"/>
      <c r="E178" s="486"/>
      <c r="F178" s="488"/>
      <c r="G178" s="490"/>
      <c r="H178" s="492"/>
      <c r="I178" s="495"/>
    </row>
    <row r="179" spans="4:9" x14ac:dyDescent="0.2">
      <c r="D179" s="529" t="e">
        <f>'CUADRO RESUMEN DE RESULTADO (2)'!D179</f>
        <v>#REF!</v>
      </c>
      <c r="E179" s="485" t="e">
        <f>'CUADRO RESUMEN DE RESULTADO (2)'!E179</f>
        <v>#REF!</v>
      </c>
      <c r="F179" s="487" t="e">
        <f>'CUADRO RESUMEN DE RESULTADO (2)'!F179</f>
        <v>#REF!</v>
      </c>
      <c r="G179" s="489" t="e">
        <f>'CUADRO RESUMEN DE RESULTADO (2)'!G179</f>
        <v>#REF!</v>
      </c>
      <c r="H179" s="491" t="e">
        <f>'CUADRO RESUMEN DE RESULTADO (2)'!H179</f>
        <v>#REF!</v>
      </c>
      <c r="I179" s="493">
        <v>0.95</v>
      </c>
    </row>
    <row r="180" spans="4:9" x14ac:dyDescent="0.2">
      <c r="D180" s="530"/>
      <c r="E180" s="486"/>
      <c r="F180" s="488"/>
      <c r="G180" s="490"/>
      <c r="H180" s="492"/>
      <c r="I180" s="494"/>
    </row>
    <row r="181" spans="4:9" x14ac:dyDescent="0.2">
      <c r="D181" s="530"/>
      <c r="E181" s="486"/>
      <c r="F181" s="488"/>
      <c r="G181" s="490"/>
      <c r="H181" s="492"/>
      <c r="I181" s="494"/>
    </row>
    <row r="182" spans="4:9" x14ac:dyDescent="0.2">
      <c r="D182" s="530"/>
      <c r="E182" s="486"/>
      <c r="F182" s="488"/>
      <c r="G182" s="490"/>
      <c r="H182" s="492"/>
      <c r="I182" s="494"/>
    </row>
    <row r="183" spans="4:9" x14ac:dyDescent="0.2">
      <c r="D183" s="530"/>
      <c r="E183" s="486"/>
      <c r="F183" s="488"/>
      <c r="G183" s="490"/>
      <c r="H183" s="492"/>
      <c r="I183" s="494"/>
    </row>
    <row r="184" spans="4:9" ht="13.5" thickBot="1" x14ac:dyDescent="0.25">
      <c r="D184" s="530"/>
      <c r="E184" s="486"/>
      <c r="F184" s="488"/>
      <c r="G184" s="490"/>
      <c r="H184" s="492"/>
      <c r="I184" s="495"/>
    </row>
    <row r="185" spans="4:9" x14ac:dyDescent="0.2">
      <c r="D185" s="529" t="e">
        <f>'CUADRO RESUMEN DE RESULTADO (2)'!D185</f>
        <v>#REF!</v>
      </c>
      <c r="E185" s="485" t="e">
        <f>'CUADRO RESUMEN DE RESULTADO (2)'!E185</f>
        <v>#REF!</v>
      </c>
      <c r="F185" s="487" t="e">
        <f>'CUADRO RESUMEN DE RESULTADO (2)'!F185</f>
        <v>#REF!</v>
      </c>
      <c r="G185" s="489" t="e">
        <f>'CUADRO RESUMEN DE RESULTADO (2)'!G185</f>
        <v>#REF!</v>
      </c>
      <c r="H185" s="491" t="e">
        <f>'CUADRO RESUMEN DE RESULTADO (2)'!H185</f>
        <v>#REF!</v>
      </c>
      <c r="I185" s="493">
        <v>0.95</v>
      </c>
    </row>
    <row r="186" spans="4:9" x14ac:dyDescent="0.2">
      <c r="D186" s="530"/>
      <c r="E186" s="486"/>
      <c r="F186" s="488"/>
      <c r="G186" s="490"/>
      <c r="H186" s="492"/>
      <c r="I186" s="494"/>
    </row>
    <row r="187" spans="4:9" x14ac:dyDescent="0.2">
      <c r="D187" s="530"/>
      <c r="E187" s="486"/>
      <c r="F187" s="488"/>
      <c r="G187" s="490"/>
      <c r="H187" s="492"/>
      <c r="I187" s="494"/>
    </row>
    <row r="188" spans="4:9" x14ac:dyDescent="0.2">
      <c r="D188" s="530"/>
      <c r="E188" s="486"/>
      <c r="F188" s="488"/>
      <c r="G188" s="490"/>
      <c r="H188" s="492"/>
      <c r="I188" s="494"/>
    </row>
    <row r="189" spans="4:9" x14ac:dyDescent="0.2">
      <c r="D189" s="530"/>
      <c r="E189" s="486"/>
      <c r="F189" s="488"/>
      <c r="G189" s="490"/>
      <c r="H189" s="492"/>
      <c r="I189" s="494"/>
    </row>
    <row r="190" spans="4:9" ht="13.5" thickBot="1" x14ac:dyDescent="0.25">
      <c r="D190" s="530"/>
      <c r="E190" s="486"/>
      <c r="F190" s="488"/>
      <c r="G190" s="490"/>
      <c r="H190" s="492"/>
      <c r="I190" s="495"/>
    </row>
    <row r="191" spans="4:9" x14ac:dyDescent="0.2">
      <c r="D191" s="534" t="e">
        <f>'CUADRO RESUMEN DE RESULTADO (2)'!D191</f>
        <v>#REF!</v>
      </c>
      <c r="E191" s="485" t="e">
        <f>'CUADRO RESUMEN DE RESULTADO (2)'!E191</f>
        <v>#REF!</v>
      </c>
      <c r="F191" s="487" t="e">
        <f>'CUADRO RESUMEN DE RESULTADO (2)'!F191</f>
        <v>#REF!</v>
      </c>
      <c r="G191" s="489" t="e">
        <f>'CUADRO RESUMEN DE RESULTADO (2)'!G191</f>
        <v>#REF!</v>
      </c>
      <c r="H191" s="491" t="e">
        <f>'CUADRO RESUMEN DE RESULTADO (2)'!H191</f>
        <v>#REF!</v>
      </c>
      <c r="I191" s="493">
        <v>0.95</v>
      </c>
    </row>
    <row r="192" spans="4:9" x14ac:dyDescent="0.2">
      <c r="D192" s="535"/>
      <c r="E192" s="486"/>
      <c r="F192" s="488"/>
      <c r="G192" s="490"/>
      <c r="H192" s="492"/>
      <c r="I192" s="494"/>
    </row>
    <row r="193" spans="4:9" x14ac:dyDescent="0.2">
      <c r="D193" s="535"/>
      <c r="E193" s="486"/>
      <c r="F193" s="488"/>
      <c r="G193" s="490"/>
      <c r="H193" s="492"/>
      <c r="I193" s="494"/>
    </row>
    <row r="194" spans="4:9" x14ac:dyDescent="0.2">
      <c r="D194" s="535"/>
      <c r="E194" s="486"/>
      <c r="F194" s="488"/>
      <c r="G194" s="490"/>
      <c r="H194" s="492"/>
      <c r="I194" s="494"/>
    </row>
    <row r="195" spans="4:9" x14ac:dyDescent="0.2">
      <c r="D195" s="535"/>
      <c r="E195" s="486"/>
      <c r="F195" s="488"/>
      <c r="G195" s="490"/>
      <c r="H195" s="492"/>
      <c r="I195" s="494"/>
    </row>
    <row r="196" spans="4:9" ht="13.5" thickBot="1" x14ac:dyDescent="0.25">
      <c r="D196" s="535"/>
      <c r="E196" s="486"/>
      <c r="F196" s="488"/>
      <c r="G196" s="490"/>
      <c r="H196" s="492"/>
      <c r="I196" s="495"/>
    </row>
    <row r="197" spans="4:9" x14ac:dyDescent="0.2">
      <c r="D197" s="483" t="e">
        <f>'CUADRO RESUMEN DE RESULTADO (2)'!D197</f>
        <v>#REF!</v>
      </c>
      <c r="E197" s="485" t="e">
        <f>'CUADRO RESUMEN DE RESULTADO (2)'!E197</f>
        <v>#REF!</v>
      </c>
      <c r="F197" s="487" t="e">
        <f>'CUADRO RESUMEN DE RESULTADO (2)'!F197</f>
        <v>#REF!</v>
      </c>
      <c r="G197" s="489" t="e">
        <f>'CUADRO RESUMEN DE RESULTADO (2)'!G197</f>
        <v>#REF!</v>
      </c>
      <c r="H197" s="491" t="e">
        <f>'CUADRO RESUMEN DE RESULTADO (2)'!H197</f>
        <v>#REF!</v>
      </c>
      <c r="I197" s="493">
        <v>0.9</v>
      </c>
    </row>
    <row r="198" spans="4:9" x14ac:dyDescent="0.2">
      <c r="D198" s="484"/>
      <c r="E198" s="486"/>
      <c r="F198" s="488"/>
      <c r="G198" s="490"/>
      <c r="H198" s="492"/>
      <c r="I198" s="494"/>
    </row>
    <row r="199" spans="4:9" x14ac:dyDescent="0.2">
      <c r="D199" s="484"/>
      <c r="E199" s="486"/>
      <c r="F199" s="488"/>
      <c r="G199" s="490"/>
      <c r="H199" s="492"/>
      <c r="I199" s="494"/>
    </row>
    <row r="200" spans="4:9" x14ac:dyDescent="0.2">
      <c r="D200" s="484"/>
      <c r="E200" s="486"/>
      <c r="F200" s="488"/>
      <c r="G200" s="490"/>
      <c r="H200" s="492"/>
      <c r="I200" s="494"/>
    </row>
    <row r="201" spans="4:9" x14ac:dyDescent="0.2">
      <c r="D201" s="484"/>
      <c r="E201" s="486"/>
      <c r="F201" s="488"/>
      <c r="G201" s="490"/>
      <c r="H201" s="492"/>
      <c r="I201" s="494"/>
    </row>
    <row r="202" spans="4:9" ht="13.5" thickBot="1" x14ac:dyDescent="0.25">
      <c r="D202" s="484"/>
      <c r="E202" s="486"/>
      <c r="F202" s="488"/>
      <c r="G202" s="490"/>
      <c r="H202" s="492"/>
      <c r="I202" s="495"/>
    </row>
    <row r="203" spans="4:9" x14ac:dyDescent="0.2">
      <c r="D203" s="483" t="e">
        <f>'CUADRO RESUMEN DE RESULTADO (2)'!D203</f>
        <v>#REF!</v>
      </c>
      <c r="E203" s="485" t="e">
        <f>'CUADRO RESUMEN DE RESULTADO (2)'!E203</f>
        <v>#REF!</v>
      </c>
      <c r="F203" s="487" t="e">
        <f>'CUADRO RESUMEN DE RESULTADO (2)'!F203</f>
        <v>#REF!</v>
      </c>
      <c r="G203" s="489" t="e">
        <f>'CUADRO RESUMEN DE RESULTADO (2)'!G203</f>
        <v>#REF!</v>
      </c>
      <c r="H203" s="491" t="e">
        <f>'CUADRO RESUMEN DE RESULTADO (2)'!H203</f>
        <v>#REF!</v>
      </c>
      <c r="I203" s="493">
        <v>0.8</v>
      </c>
    </row>
    <row r="204" spans="4:9" x14ac:dyDescent="0.2">
      <c r="D204" s="484"/>
      <c r="E204" s="486"/>
      <c r="F204" s="488"/>
      <c r="G204" s="490"/>
      <c r="H204" s="492"/>
      <c r="I204" s="494"/>
    </row>
    <row r="205" spans="4:9" x14ac:dyDescent="0.2">
      <c r="D205" s="484"/>
      <c r="E205" s="486"/>
      <c r="F205" s="488"/>
      <c r="G205" s="490"/>
      <c r="H205" s="492"/>
      <c r="I205" s="494"/>
    </row>
    <row r="206" spans="4:9" x14ac:dyDescent="0.2">
      <c r="D206" s="484"/>
      <c r="E206" s="486"/>
      <c r="F206" s="488"/>
      <c r="G206" s="490"/>
      <c r="H206" s="492"/>
      <c r="I206" s="494"/>
    </row>
    <row r="207" spans="4:9" x14ac:dyDescent="0.2">
      <c r="D207" s="484"/>
      <c r="E207" s="486"/>
      <c r="F207" s="488"/>
      <c r="G207" s="490"/>
      <c r="H207" s="492"/>
      <c r="I207" s="494"/>
    </row>
    <row r="208" spans="4:9" ht="13.5" thickBot="1" x14ac:dyDescent="0.25">
      <c r="D208" s="484"/>
      <c r="E208" s="486"/>
      <c r="F208" s="488"/>
      <c r="G208" s="490"/>
      <c r="H208" s="492"/>
      <c r="I208" s="495"/>
    </row>
    <row r="209" spans="4:9" x14ac:dyDescent="0.2">
      <c r="D209" s="483" t="e">
        <f>'CUADRO RESUMEN DE RESULTADO (2)'!D209</f>
        <v>#REF!</v>
      </c>
      <c r="E209" s="485" t="e">
        <f>'CUADRO RESUMEN DE RESULTADO (2)'!E209</f>
        <v>#REF!</v>
      </c>
      <c r="F209" s="487" t="e">
        <f>'CUADRO RESUMEN DE RESULTADO (2)'!F209</f>
        <v>#REF!</v>
      </c>
      <c r="G209" s="489" t="e">
        <f>'CUADRO RESUMEN DE RESULTADO (2)'!G209</f>
        <v>#REF!</v>
      </c>
      <c r="H209" s="491" t="e">
        <f>'CUADRO RESUMEN DE RESULTADO (2)'!H209</f>
        <v>#REF!</v>
      </c>
      <c r="I209" s="493">
        <v>0.9</v>
      </c>
    </row>
    <row r="210" spans="4:9" x14ac:dyDescent="0.2">
      <c r="D210" s="484"/>
      <c r="E210" s="486"/>
      <c r="F210" s="488"/>
      <c r="G210" s="490"/>
      <c r="H210" s="492"/>
      <c r="I210" s="494"/>
    </row>
    <row r="211" spans="4:9" x14ac:dyDescent="0.2">
      <c r="D211" s="484"/>
      <c r="E211" s="486"/>
      <c r="F211" s="488"/>
      <c r="G211" s="490"/>
      <c r="H211" s="492"/>
      <c r="I211" s="494"/>
    </row>
    <row r="212" spans="4:9" x14ac:dyDescent="0.2">
      <c r="D212" s="484"/>
      <c r="E212" s="486"/>
      <c r="F212" s="488"/>
      <c r="G212" s="490"/>
      <c r="H212" s="492"/>
      <c r="I212" s="494"/>
    </row>
    <row r="213" spans="4:9" x14ac:dyDescent="0.2">
      <c r="D213" s="484"/>
      <c r="E213" s="486"/>
      <c r="F213" s="488"/>
      <c r="G213" s="490"/>
      <c r="H213" s="492"/>
      <c r="I213" s="494"/>
    </row>
    <row r="214" spans="4:9" ht="13.5" thickBot="1" x14ac:dyDescent="0.25">
      <c r="D214" s="484"/>
      <c r="E214" s="486"/>
      <c r="F214" s="488"/>
      <c r="G214" s="490"/>
      <c r="H214" s="492"/>
      <c r="I214" s="495"/>
    </row>
    <row r="215" spans="4:9" x14ac:dyDescent="0.2">
      <c r="D215" s="483" t="e">
        <f>'CUADRO RESUMEN DE RESULTADO (2)'!D215</f>
        <v>#REF!</v>
      </c>
      <c r="E215" s="485" t="e">
        <f>'CUADRO RESUMEN DE RESULTADO (2)'!E215</f>
        <v>#REF!</v>
      </c>
      <c r="F215" s="487" t="e">
        <f>'CUADRO RESUMEN DE RESULTADO (2)'!F215</f>
        <v>#REF!</v>
      </c>
      <c r="G215" s="489" t="e">
        <f>'CUADRO RESUMEN DE RESULTADO (2)'!G215</f>
        <v>#REF!</v>
      </c>
      <c r="H215" s="491" t="e">
        <f>'CUADRO RESUMEN DE RESULTADO (2)'!H215</f>
        <v>#REF!</v>
      </c>
      <c r="I215" s="493">
        <v>0.8</v>
      </c>
    </row>
    <row r="216" spans="4:9" x14ac:dyDescent="0.2">
      <c r="D216" s="484"/>
      <c r="E216" s="486"/>
      <c r="F216" s="488"/>
      <c r="G216" s="490"/>
      <c r="H216" s="492"/>
      <c r="I216" s="494"/>
    </row>
    <row r="217" spans="4:9" x14ac:dyDescent="0.2">
      <c r="D217" s="484"/>
      <c r="E217" s="486"/>
      <c r="F217" s="488"/>
      <c r="G217" s="490"/>
      <c r="H217" s="492"/>
      <c r="I217" s="494"/>
    </row>
    <row r="218" spans="4:9" x14ac:dyDescent="0.2">
      <c r="D218" s="484"/>
      <c r="E218" s="486"/>
      <c r="F218" s="488"/>
      <c r="G218" s="490"/>
      <c r="H218" s="492"/>
      <c r="I218" s="494"/>
    </row>
    <row r="219" spans="4:9" x14ac:dyDescent="0.2">
      <c r="D219" s="484"/>
      <c r="E219" s="486"/>
      <c r="F219" s="488"/>
      <c r="G219" s="490"/>
      <c r="H219" s="492"/>
      <c r="I219" s="494"/>
    </row>
    <row r="220" spans="4:9" ht="13.5" thickBot="1" x14ac:dyDescent="0.25">
      <c r="D220" s="484"/>
      <c r="E220" s="486"/>
      <c r="F220" s="488"/>
      <c r="G220" s="490"/>
      <c r="H220" s="492"/>
      <c r="I220" s="495"/>
    </row>
    <row r="221" spans="4:9" x14ac:dyDescent="0.2">
      <c r="D221" s="496" t="e">
        <f>'CUADRO RESUMEN DE RESULTADO (2)'!D221</f>
        <v>#REF!</v>
      </c>
      <c r="E221" s="499" t="e">
        <f>'CUADRO RESUMEN DE RESULTADO (2)'!E221</f>
        <v>#REF!</v>
      </c>
      <c r="F221" s="502" t="e">
        <f>'CUADRO RESUMEN DE RESULTADO (2)'!F221</f>
        <v>#REF!</v>
      </c>
      <c r="G221" s="505" t="e">
        <f>'CUADRO RESUMEN DE RESULTADO (2)'!G221</f>
        <v>#REF!</v>
      </c>
      <c r="H221" s="508" t="e">
        <f>'CUADRO RESUMEN DE RESULTADO (2)'!H221</f>
        <v>#REF!</v>
      </c>
      <c r="I221" s="511">
        <v>0.8</v>
      </c>
    </row>
    <row r="222" spans="4:9" x14ac:dyDescent="0.2">
      <c r="D222" s="497"/>
      <c r="E222" s="500"/>
      <c r="F222" s="503"/>
      <c r="G222" s="506"/>
      <c r="H222" s="509"/>
      <c r="I222" s="512"/>
    </row>
    <row r="223" spans="4:9" x14ac:dyDescent="0.2">
      <c r="D223" s="497"/>
      <c r="E223" s="500"/>
      <c r="F223" s="503"/>
      <c r="G223" s="506"/>
      <c r="H223" s="509"/>
      <c r="I223" s="512"/>
    </row>
    <row r="224" spans="4:9" x14ac:dyDescent="0.2">
      <c r="D224" s="497"/>
      <c r="E224" s="500"/>
      <c r="F224" s="503"/>
      <c r="G224" s="506"/>
      <c r="H224" s="509"/>
      <c r="I224" s="512"/>
    </row>
    <row r="225" spans="4:9" x14ac:dyDescent="0.2">
      <c r="D225" s="497"/>
      <c r="E225" s="500"/>
      <c r="F225" s="503"/>
      <c r="G225" s="506"/>
      <c r="H225" s="509"/>
      <c r="I225" s="512"/>
    </row>
    <row r="226" spans="4:9" ht="13.5" thickBot="1" x14ac:dyDescent="0.25">
      <c r="D226" s="498"/>
      <c r="E226" s="501"/>
      <c r="F226" s="504"/>
      <c r="G226" s="507"/>
      <c r="H226" s="510"/>
      <c r="I226" s="513"/>
    </row>
    <row r="227" spans="4:9" x14ac:dyDescent="0.2">
      <c r="D227" s="483" t="e">
        <f>'CUADRO RESUMEN DE RESULTADO (2)'!D227</f>
        <v>#REF!</v>
      </c>
      <c r="E227" s="485" t="e">
        <f>'CUADRO RESUMEN DE RESULTADO (2)'!E227</f>
        <v>#REF!</v>
      </c>
      <c r="F227" s="487" t="e">
        <f>'CUADRO RESUMEN DE RESULTADO (2)'!F227</f>
        <v>#REF!</v>
      </c>
      <c r="G227" s="489" t="e">
        <f>'CUADRO RESUMEN DE RESULTADO (2)'!G227</f>
        <v>#REF!</v>
      </c>
      <c r="H227" s="491" t="e">
        <f>'CUADRO RESUMEN DE RESULTADO (2)'!H227</f>
        <v>#REF!</v>
      </c>
      <c r="I227" s="493">
        <v>0.9</v>
      </c>
    </row>
    <row r="228" spans="4:9" x14ac:dyDescent="0.2">
      <c r="D228" s="484"/>
      <c r="E228" s="486"/>
      <c r="F228" s="488"/>
      <c r="G228" s="490"/>
      <c r="H228" s="492"/>
      <c r="I228" s="494"/>
    </row>
    <row r="229" spans="4:9" x14ac:dyDescent="0.2">
      <c r="D229" s="484"/>
      <c r="E229" s="486"/>
      <c r="F229" s="488"/>
      <c r="G229" s="490"/>
      <c r="H229" s="492"/>
      <c r="I229" s="494"/>
    </row>
    <row r="230" spans="4:9" x14ac:dyDescent="0.2">
      <c r="D230" s="484"/>
      <c r="E230" s="486"/>
      <c r="F230" s="488"/>
      <c r="G230" s="490"/>
      <c r="H230" s="492"/>
      <c r="I230" s="494"/>
    </row>
    <row r="231" spans="4:9" x14ac:dyDescent="0.2">
      <c r="D231" s="484"/>
      <c r="E231" s="486"/>
      <c r="F231" s="488"/>
      <c r="G231" s="490"/>
      <c r="H231" s="492"/>
      <c r="I231" s="494"/>
    </row>
    <row r="232" spans="4:9" ht="13.5" thickBot="1" x14ac:dyDescent="0.25">
      <c r="D232" s="484"/>
      <c r="E232" s="486"/>
      <c r="F232" s="488"/>
      <c r="G232" s="490"/>
      <c r="H232" s="492"/>
      <c r="I232" s="495"/>
    </row>
    <row r="233" spans="4:9" x14ac:dyDescent="0.2">
      <c r="D233" s="483" t="e">
        <f>'CUADRO RESUMEN DE RESULTADO (2)'!D233</f>
        <v>#REF!</v>
      </c>
      <c r="E233" s="485" t="e">
        <f>'CUADRO RESUMEN DE RESULTADO (2)'!E233</f>
        <v>#REF!</v>
      </c>
      <c r="F233" s="487" t="e">
        <f>'CUADRO RESUMEN DE RESULTADO (2)'!F233</f>
        <v>#REF!</v>
      </c>
      <c r="G233" s="489" t="e">
        <f>'CUADRO RESUMEN DE RESULTADO (2)'!G233</f>
        <v>#REF!</v>
      </c>
      <c r="H233" s="491" t="e">
        <f>'CUADRO RESUMEN DE RESULTADO (2)'!H233</f>
        <v>#REF!</v>
      </c>
      <c r="I233" s="493">
        <v>0.9</v>
      </c>
    </row>
    <row r="234" spans="4:9" x14ac:dyDescent="0.2">
      <c r="D234" s="484"/>
      <c r="E234" s="486"/>
      <c r="F234" s="488"/>
      <c r="G234" s="490"/>
      <c r="H234" s="492"/>
      <c r="I234" s="494"/>
    </row>
    <row r="235" spans="4:9" x14ac:dyDescent="0.2">
      <c r="D235" s="484"/>
      <c r="E235" s="486"/>
      <c r="F235" s="488"/>
      <c r="G235" s="490"/>
      <c r="H235" s="492"/>
      <c r="I235" s="494"/>
    </row>
    <row r="236" spans="4:9" x14ac:dyDescent="0.2">
      <c r="D236" s="484"/>
      <c r="E236" s="486"/>
      <c r="F236" s="488"/>
      <c r="G236" s="490"/>
      <c r="H236" s="492"/>
      <c r="I236" s="494"/>
    </row>
    <row r="237" spans="4:9" x14ac:dyDescent="0.2">
      <c r="D237" s="484"/>
      <c r="E237" s="486"/>
      <c r="F237" s="488"/>
      <c r="G237" s="490"/>
      <c r="H237" s="492"/>
      <c r="I237" s="494"/>
    </row>
    <row r="238" spans="4:9" ht="13.5" thickBot="1" x14ac:dyDescent="0.25">
      <c r="D238" s="484"/>
      <c r="E238" s="486"/>
      <c r="F238" s="488"/>
      <c r="G238" s="490"/>
      <c r="H238" s="492"/>
      <c r="I238" s="495"/>
    </row>
    <row r="239" spans="4:9" x14ac:dyDescent="0.2">
      <c r="D239" s="483" t="e">
        <f>'CUADRO RESUMEN DE RESULTADO (2)'!D239</f>
        <v>#REF!</v>
      </c>
      <c r="E239" s="485" t="e">
        <f>'CUADRO RESUMEN DE RESULTADO (2)'!E239</f>
        <v>#REF!</v>
      </c>
      <c r="F239" s="487" t="e">
        <f>'CUADRO RESUMEN DE RESULTADO (2)'!F239</f>
        <v>#REF!</v>
      </c>
      <c r="G239" s="489" t="e">
        <f>'CUADRO RESUMEN DE RESULTADO (2)'!G239</f>
        <v>#REF!</v>
      </c>
      <c r="H239" s="491" t="e">
        <f>'CUADRO RESUMEN DE RESULTADO (2)'!H239</f>
        <v>#REF!</v>
      </c>
      <c r="I239" s="493">
        <v>0.8</v>
      </c>
    </row>
    <row r="240" spans="4:9" x14ac:dyDescent="0.2">
      <c r="D240" s="484"/>
      <c r="E240" s="486"/>
      <c r="F240" s="488"/>
      <c r="G240" s="490"/>
      <c r="H240" s="492"/>
      <c r="I240" s="494"/>
    </row>
    <row r="241" spans="4:9" x14ac:dyDescent="0.2">
      <c r="D241" s="484"/>
      <c r="E241" s="486"/>
      <c r="F241" s="488"/>
      <c r="G241" s="490"/>
      <c r="H241" s="492"/>
      <c r="I241" s="494"/>
    </row>
    <row r="242" spans="4:9" x14ac:dyDescent="0.2">
      <c r="D242" s="484"/>
      <c r="E242" s="486"/>
      <c r="F242" s="488"/>
      <c r="G242" s="490"/>
      <c r="H242" s="492"/>
      <c r="I242" s="494"/>
    </row>
    <row r="243" spans="4:9" x14ac:dyDescent="0.2">
      <c r="D243" s="484"/>
      <c r="E243" s="486"/>
      <c r="F243" s="488"/>
      <c r="G243" s="490"/>
      <c r="H243" s="492"/>
      <c r="I243" s="494"/>
    </row>
    <row r="244" spans="4:9" ht="13.5" thickBot="1" x14ac:dyDescent="0.25">
      <c r="D244" s="484"/>
      <c r="E244" s="486"/>
      <c r="F244" s="488"/>
      <c r="G244" s="490"/>
      <c r="H244" s="492"/>
      <c r="I244" s="495"/>
    </row>
    <row r="245" spans="4:9" x14ac:dyDescent="0.2">
      <c r="D245" s="483" t="e">
        <f>'CUADRO RESUMEN DE RESULTADO (2)'!D245</f>
        <v>#REF!</v>
      </c>
      <c r="E245" s="485" t="e">
        <f>'CUADRO RESUMEN DE RESULTADO (2)'!E245</f>
        <v>#REF!</v>
      </c>
      <c r="F245" s="487" t="e">
        <f>'CUADRO RESUMEN DE RESULTADO (2)'!F245</f>
        <v>#REF!</v>
      </c>
      <c r="G245" s="489" t="e">
        <f>'CUADRO RESUMEN DE RESULTADO (2)'!G245</f>
        <v>#REF!</v>
      </c>
      <c r="H245" s="491" t="e">
        <f>'CUADRO RESUMEN DE RESULTADO (2)'!H245</f>
        <v>#REF!</v>
      </c>
      <c r="I245" s="493">
        <v>0.8</v>
      </c>
    </row>
    <row r="246" spans="4:9" x14ac:dyDescent="0.2">
      <c r="D246" s="484"/>
      <c r="E246" s="486"/>
      <c r="F246" s="488"/>
      <c r="G246" s="490"/>
      <c r="H246" s="492"/>
      <c r="I246" s="494"/>
    </row>
    <row r="247" spans="4:9" x14ac:dyDescent="0.2">
      <c r="D247" s="484"/>
      <c r="E247" s="486"/>
      <c r="F247" s="488"/>
      <c r="G247" s="490"/>
      <c r="H247" s="492"/>
      <c r="I247" s="494"/>
    </row>
    <row r="248" spans="4:9" x14ac:dyDescent="0.2">
      <c r="D248" s="484"/>
      <c r="E248" s="486"/>
      <c r="F248" s="488"/>
      <c r="G248" s="490"/>
      <c r="H248" s="492"/>
      <c r="I248" s="494"/>
    </row>
    <row r="249" spans="4:9" x14ac:dyDescent="0.2">
      <c r="D249" s="484"/>
      <c r="E249" s="486"/>
      <c r="F249" s="488"/>
      <c r="G249" s="490"/>
      <c r="H249" s="492"/>
      <c r="I249" s="494"/>
    </row>
    <row r="250" spans="4:9" ht="13.5" thickBot="1" x14ac:dyDescent="0.25">
      <c r="D250" s="484"/>
      <c r="E250" s="486"/>
      <c r="F250" s="488"/>
      <c r="G250" s="490"/>
      <c r="H250" s="492"/>
      <c r="I250" s="495"/>
    </row>
    <row r="251" spans="4:9" x14ac:dyDescent="0.2">
      <c r="D251" s="483" t="e">
        <f>'CUADRO RESUMEN DE RESULTADO (2)'!D257</f>
        <v>#REF!</v>
      </c>
      <c r="E251" s="485" t="e">
        <f>'CUADRO RESUMEN DE RESULTADO (2)'!E257</f>
        <v>#REF!</v>
      </c>
      <c r="F251" s="487" t="e">
        <f>'CUADRO RESUMEN DE RESULTADO (2)'!F257</f>
        <v>#REF!</v>
      </c>
      <c r="G251" s="489" t="e">
        <f>'CUADRO RESUMEN DE RESULTADO (2)'!G257</f>
        <v>#REF!</v>
      </c>
      <c r="H251" s="491" t="e">
        <f>'CUADRO RESUMEN DE RESULTADO (2)'!H257</f>
        <v>#REF!</v>
      </c>
      <c r="I251" s="493">
        <v>0.8</v>
      </c>
    </row>
    <row r="252" spans="4:9" x14ac:dyDescent="0.2">
      <c r="D252" s="484"/>
      <c r="E252" s="486"/>
      <c r="F252" s="488"/>
      <c r="G252" s="490"/>
      <c r="H252" s="492"/>
      <c r="I252" s="494"/>
    </row>
    <row r="253" spans="4:9" x14ac:dyDescent="0.2">
      <c r="D253" s="484"/>
      <c r="E253" s="486"/>
      <c r="F253" s="488"/>
      <c r="G253" s="490"/>
      <c r="H253" s="492"/>
      <c r="I253" s="494"/>
    </row>
    <row r="254" spans="4:9" x14ac:dyDescent="0.2">
      <c r="D254" s="484"/>
      <c r="E254" s="486"/>
      <c r="F254" s="488"/>
      <c r="G254" s="490"/>
      <c r="H254" s="492"/>
      <c r="I254" s="494"/>
    </row>
    <row r="255" spans="4:9" x14ac:dyDescent="0.2">
      <c r="D255" s="484"/>
      <c r="E255" s="486"/>
      <c r="F255" s="488"/>
      <c r="G255" s="490"/>
      <c r="H255" s="492"/>
      <c r="I255" s="494"/>
    </row>
    <row r="256" spans="4:9" ht="13.5" thickBot="1" x14ac:dyDescent="0.25">
      <c r="D256" s="484"/>
      <c r="E256" s="486"/>
      <c r="F256" s="488"/>
      <c r="G256" s="490"/>
      <c r="H256" s="492"/>
      <c r="I256" s="495"/>
    </row>
    <row r="257" spans="4:9" x14ac:dyDescent="0.2">
      <c r="D257" s="483" t="e">
        <f>'CUADRO RESUMEN DE RESULTADO (2)'!D269</f>
        <v>#REF!</v>
      </c>
      <c r="E257" s="485" t="e">
        <f>'CUADRO RESUMEN DE RESULTADO (2)'!E269</f>
        <v>#REF!</v>
      </c>
      <c r="F257" s="487" t="e">
        <f>'CUADRO RESUMEN DE RESULTADO (2)'!F269</f>
        <v>#REF!</v>
      </c>
      <c r="G257" s="489" t="e">
        <f>'CUADRO RESUMEN DE RESULTADO (2)'!G269</f>
        <v>#REF!</v>
      </c>
      <c r="H257" s="491" t="e">
        <f>'CUADRO RESUMEN DE RESULTADO (2)'!H269</f>
        <v>#REF!</v>
      </c>
      <c r="I257" s="493">
        <v>0.8</v>
      </c>
    </row>
    <row r="258" spans="4:9" x14ac:dyDescent="0.2">
      <c r="D258" s="484"/>
      <c r="E258" s="486"/>
      <c r="F258" s="488"/>
      <c r="G258" s="490"/>
      <c r="H258" s="492"/>
      <c r="I258" s="494"/>
    </row>
    <row r="259" spans="4:9" x14ac:dyDescent="0.2">
      <c r="D259" s="484"/>
      <c r="E259" s="486"/>
      <c r="F259" s="488"/>
      <c r="G259" s="490"/>
      <c r="H259" s="492"/>
      <c r="I259" s="494"/>
    </row>
    <row r="260" spans="4:9" x14ac:dyDescent="0.2">
      <c r="D260" s="484"/>
      <c r="E260" s="486"/>
      <c r="F260" s="488"/>
      <c r="G260" s="490"/>
      <c r="H260" s="492"/>
      <c r="I260" s="494"/>
    </row>
    <row r="261" spans="4:9" x14ac:dyDescent="0.2">
      <c r="D261" s="484"/>
      <c r="E261" s="486"/>
      <c r="F261" s="488"/>
      <c r="G261" s="490"/>
      <c r="H261" s="492"/>
      <c r="I261" s="494"/>
    </row>
    <row r="262" spans="4:9" ht="13.5" thickBot="1" x14ac:dyDescent="0.25">
      <c r="D262" s="484"/>
      <c r="E262" s="486"/>
      <c r="F262" s="488"/>
      <c r="G262" s="490"/>
      <c r="H262" s="492"/>
      <c r="I262" s="495"/>
    </row>
    <row r="263" spans="4:9" x14ac:dyDescent="0.2">
      <c r="D263" s="483" t="e">
        <f>'CUADRO RESUMEN DE RESULTADO (2)'!D275</f>
        <v>#REF!</v>
      </c>
      <c r="E263" s="485" t="e">
        <f>'CUADRO RESUMEN DE RESULTADO (2)'!E275</f>
        <v>#REF!</v>
      </c>
      <c r="F263" s="487" t="e">
        <f>'CUADRO RESUMEN DE RESULTADO (2)'!F275</f>
        <v>#REF!</v>
      </c>
      <c r="G263" s="489" t="e">
        <f>'CUADRO RESUMEN DE RESULTADO (2)'!G275</f>
        <v>#REF!</v>
      </c>
      <c r="H263" s="491" t="e">
        <f>'CUADRO RESUMEN DE RESULTADO (2)'!H275</f>
        <v>#REF!</v>
      </c>
      <c r="I263" s="493">
        <v>0.8</v>
      </c>
    </row>
    <row r="264" spans="4:9" x14ac:dyDescent="0.2">
      <c r="D264" s="484"/>
      <c r="E264" s="486"/>
      <c r="F264" s="488"/>
      <c r="G264" s="490"/>
      <c r="H264" s="492"/>
      <c r="I264" s="494"/>
    </row>
    <row r="265" spans="4:9" x14ac:dyDescent="0.2">
      <c r="D265" s="484"/>
      <c r="E265" s="486"/>
      <c r="F265" s="488"/>
      <c r="G265" s="490"/>
      <c r="H265" s="492"/>
      <c r="I265" s="494"/>
    </row>
    <row r="266" spans="4:9" x14ac:dyDescent="0.2">
      <c r="D266" s="484"/>
      <c r="E266" s="486"/>
      <c r="F266" s="488"/>
      <c r="G266" s="490"/>
      <c r="H266" s="492"/>
      <c r="I266" s="494"/>
    </row>
    <row r="267" spans="4:9" x14ac:dyDescent="0.2">
      <c r="D267" s="484"/>
      <c r="E267" s="486"/>
      <c r="F267" s="488"/>
      <c r="G267" s="490"/>
      <c r="H267" s="492"/>
      <c r="I267" s="494"/>
    </row>
    <row r="268" spans="4:9" x14ac:dyDescent="0.2">
      <c r="D268" s="484"/>
      <c r="E268" s="486"/>
      <c r="F268" s="488"/>
      <c r="G268" s="490"/>
      <c r="H268" s="492"/>
      <c r="I268" s="495"/>
    </row>
  </sheetData>
  <mergeCells count="267">
    <mergeCell ref="D191:D196"/>
    <mergeCell ref="E191:E196"/>
    <mergeCell ref="F191:F196"/>
    <mergeCell ref="G191:G196"/>
    <mergeCell ref="H191:H196"/>
    <mergeCell ref="I191:I196"/>
    <mergeCell ref="D185:D190"/>
    <mergeCell ref="E185:E190"/>
    <mergeCell ref="F185:F190"/>
    <mergeCell ref="G185:G190"/>
    <mergeCell ref="H185:H190"/>
    <mergeCell ref="I185:I190"/>
    <mergeCell ref="D179:D184"/>
    <mergeCell ref="E179:E184"/>
    <mergeCell ref="F179:F184"/>
    <mergeCell ref="G179:G184"/>
    <mergeCell ref="H179:H184"/>
    <mergeCell ref="I179:I184"/>
    <mergeCell ref="D173:D178"/>
    <mergeCell ref="E173:E178"/>
    <mergeCell ref="F173:F178"/>
    <mergeCell ref="G173:G178"/>
    <mergeCell ref="H173:H178"/>
    <mergeCell ref="I173:I178"/>
    <mergeCell ref="D167:D172"/>
    <mergeCell ref="E167:E172"/>
    <mergeCell ref="F167:F172"/>
    <mergeCell ref="G167:G172"/>
    <mergeCell ref="H167:H172"/>
    <mergeCell ref="I167:I172"/>
    <mergeCell ref="D161:D166"/>
    <mergeCell ref="E161:E166"/>
    <mergeCell ref="F161:F166"/>
    <mergeCell ref="G161:G166"/>
    <mergeCell ref="H161:H166"/>
    <mergeCell ref="I161:I166"/>
    <mergeCell ref="D155:D160"/>
    <mergeCell ref="E155:E160"/>
    <mergeCell ref="F155:F160"/>
    <mergeCell ref="G155:G160"/>
    <mergeCell ref="H155:H160"/>
    <mergeCell ref="I155:I160"/>
    <mergeCell ref="D149:D154"/>
    <mergeCell ref="E149:E154"/>
    <mergeCell ref="F149:F154"/>
    <mergeCell ref="G149:G154"/>
    <mergeCell ref="H149:H154"/>
    <mergeCell ref="I149:I154"/>
    <mergeCell ref="D143:D148"/>
    <mergeCell ref="E143:E148"/>
    <mergeCell ref="F143:F148"/>
    <mergeCell ref="G143:G148"/>
    <mergeCell ref="H143:H148"/>
    <mergeCell ref="I143:I148"/>
    <mergeCell ref="D137:D142"/>
    <mergeCell ref="E137:E142"/>
    <mergeCell ref="F137:F142"/>
    <mergeCell ref="G137:G142"/>
    <mergeCell ref="H137:H142"/>
    <mergeCell ref="I137:I142"/>
    <mergeCell ref="D131:D136"/>
    <mergeCell ref="E131:E136"/>
    <mergeCell ref="F131:F136"/>
    <mergeCell ref="G131:G136"/>
    <mergeCell ref="H131:H136"/>
    <mergeCell ref="I131:I136"/>
    <mergeCell ref="D125:D130"/>
    <mergeCell ref="E125:E130"/>
    <mergeCell ref="F125:F130"/>
    <mergeCell ref="G125:G130"/>
    <mergeCell ref="H125:H130"/>
    <mergeCell ref="I125:I130"/>
    <mergeCell ref="D119:D124"/>
    <mergeCell ref="E119:E124"/>
    <mergeCell ref="F119:F124"/>
    <mergeCell ref="G119:G124"/>
    <mergeCell ref="H119:H124"/>
    <mergeCell ref="I119:I124"/>
    <mergeCell ref="D113:D118"/>
    <mergeCell ref="E113:E118"/>
    <mergeCell ref="F113:F118"/>
    <mergeCell ref="G113:G118"/>
    <mergeCell ref="H113:H118"/>
    <mergeCell ref="I113:I118"/>
    <mergeCell ref="D107:D112"/>
    <mergeCell ref="E107:E112"/>
    <mergeCell ref="F107:F112"/>
    <mergeCell ref="G107:G112"/>
    <mergeCell ref="H107:H112"/>
    <mergeCell ref="I107:I112"/>
    <mergeCell ref="D101:D106"/>
    <mergeCell ref="E101:E106"/>
    <mergeCell ref="F101:F106"/>
    <mergeCell ref="G101:G106"/>
    <mergeCell ref="H101:H106"/>
    <mergeCell ref="I101:I106"/>
    <mergeCell ref="D95:D100"/>
    <mergeCell ref="E95:E100"/>
    <mergeCell ref="F95:F100"/>
    <mergeCell ref="G95:G100"/>
    <mergeCell ref="H95:H100"/>
    <mergeCell ref="I95:I100"/>
    <mergeCell ref="D89:D94"/>
    <mergeCell ref="E89:E94"/>
    <mergeCell ref="F89:F94"/>
    <mergeCell ref="G89:G94"/>
    <mergeCell ref="H89:H94"/>
    <mergeCell ref="I89:I94"/>
    <mergeCell ref="J78:K79"/>
    <mergeCell ref="D83:D88"/>
    <mergeCell ref="E83:E88"/>
    <mergeCell ref="F83:F88"/>
    <mergeCell ref="G83:G88"/>
    <mergeCell ref="H83:H88"/>
    <mergeCell ref="I83:I88"/>
    <mergeCell ref="D77:D82"/>
    <mergeCell ref="E77:E82"/>
    <mergeCell ref="F77:F82"/>
    <mergeCell ref="G77:G82"/>
    <mergeCell ref="H77:H82"/>
    <mergeCell ref="I77:I82"/>
    <mergeCell ref="D71:D76"/>
    <mergeCell ref="E71:E76"/>
    <mergeCell ref="F71:F76"/>
    <mergeCell ref="G71:G76"/>
    <mergeCell ref="H71:H76"/>
    <mergeCell ref="I71:I76"/>
    <mergeCell ref="D65:D70"/>
    <mergeCell ref="E65:E70"/>
    <mergeCell ref="F65:F70"/>
    <mergeCell ref="G65:G70"/>
    <mergeCell ref="H65:H70"/>
    <mergeCell ref="I65:I70"/>
    <mergeCell ref="H47:H52"/>
    <mergeCell ref="I47:I52"/>
    <mergeCell ref="C38:C40"/>
    <mergeCell ref="D41:D46"/>
    <mergeCell ref="E41:E46"/>
    <mergeCell ref="F41:F46"/>
    <mergeCell ref="G41:G46"/>
    <mergeCell ref="H41:H46"/>
    <mergeCell ref="D59:D64"/>
    <mergeCell ref="E59:E64"/>
    <mergeCell ref="F59:F64"/>
    <mergeCell ref="G59:G64"/>
    <mergeCell ref="H59:H64"/>
    <mergeCell ref="I59:I64"/>
    <mergeCell ref="D53:D58"/>
    <mergeCell ref="E53:E58"/>
    <mergeCell ref="F53:F58"/>
    <mergeCell ref="G53:G58"/>
    <mergeCell ref="H53:H58"/>
    <mergeCell ref="I53:I58"/>
    <mergeCell ref="D25:H26"/>
    <mergeCell ref="D27:H27"/>
    <mergeCell ref="B28:C28"/>
    <mergeCell ref="K28:Z61"/>
    <mergeCell ref="B29:B40"/>
    <mergeCell ref="C29:C32"/>
    <mergeCell ref="D29:D34"/>
    <mergeCell ref="E29:E34"/>
    <mergeCell ref="F29:F34"/>
    <mergeCell ref="G29:G34"/>
    <mergeCell ref="H29:H34"/>
    <mergeCell ref="I29:I34"/>
    <mergeCell ref="C33:C37"/>
    <mergeCell ref="D35:D40"/>
    <mergeCell ref="E35:E40"/>
    <mergeCell ref="F35:F40"/>
    <mergeCell ref="G35:G40"/>
    <mergeCell ref="H35:H40"/>
    <mergeCell ref="I35:I40"/>
    <mergeCell ref="I41:I46"/>
    <mergeCell ref="D47:D52"/>
    <mergeCell ref="E47:E52"/>
    <mergeCell ref="F47:F52"/>
    <mergeCell ref="G47:G52"/>
    <mergeCell ref="D9:D21"/>
    <mergeCell ref="E9:E21"/>
    <mergeCell ref="F9:F21"/>
    <mergeCell ref="G9:G21"/>
    <mergeCell ref="H9:H21"/>
    <mergeCell ref="C13:C17"/>
    <mergeCell ref="C18:C21"/>
    <mergeCell ref="A1:A24"/>
    <mergeCell ref="B1:H3"/>
    <mergeCell ref="B4:H5"/>
    <mergeCell ref="C6:H6"/>
    <mergeCell ref="B7:C7"/>
    <mergeCell ref="D7:F7"/>
    <mergeCell ref="G7:G8"/>
    <mergeCell ref="H7:H8"/>
    <mergeCell ref="B9:B21"/>
    <mergeCell ref="C9:C12"/>
    <mergeCell ref="B22:H24"/>
    <mergeCell ref="D197:D202"/>
    <mergeCell ref="E197:E202"/>
    <mergeCell ref="F197:F202"/>
    <mergeCell ref="G197:G202"/>
    <mergeCell ref="H197:H202"/>
    <mergeCell ref="I197:I202"/>
    <mergeCell ref="D203:D208"/>
    <mergeCell ref="E203:E208"/>
    <mergeCell ref="F203:F208"/>
    <mergeCell ref="G203:G208"/>
    <mergeCell ref="H203:H208"/>
    <mergeCell ref="I203:I208"/>
    <mergeCell ref="D209:D214"/>
    <mergeCell ref="E209:E214"/>
    <mergeCell ref="F209:F214"/>
    <mergeCell ref="G209:G214"/>
    <mergeCell ref="H209:H214"/>
    <mergeCell ref="I209:I214"/>
    <mergeCell ref="D215:D220"/>
    <mergeCell ref="E215:E220"/>
    <mergeCell ref="F215:F220"/>
    <mergeCell ref="G215:G220"/>
    <mergeCell ref="H215:H220"/>
    <mergeCell ref="I215:I220"/>
    <mergeCell ref="D221:D226"/>
    <mergeCell ref="E221:E226"/>
    <mergeCell ref="F221:F226"/>
    <mergeCell ref="G221:G226"/>
    <mergeCell ref="H221:H226"/>
    <mergeCell ref="I221:I226"/>
    <mergeCell ref="D227:D232"/>
    <mergeCell ref="E227:E232"/>
    <mergeCell ref="F227:F232"/>
    <mergeCell ref="G227:G232"/>
    <mergeCell ref="H227:H232"/>
    <mergeCell ref="I227:I232"/>
    <mergeCell ref="D233:D238"/>
    <mergeCell ref="E233:E238"/>
    <mergeCell ref="F233:F238"/>
    <mergeCell ref="G233:G238"/>
    <mergeCell ref="H233:H238"/>
    <mergeCell ref="I233:I238"/>
    <mergeCell ref="D239:D244"/>
    <mergeCell ref="E239:E244"/>
    <mergeCell ref="F239:F244"/>
    <mergeCell ref="G239:G244"/>
    <mergeCell ref="H239:H244"/>
    <mergeCell ref="I239:I244"/>
    <mergeCell ref="D245:D250"/>
    <mergeCell ref="E245:E250"/>
    <mergeCell ref="F245:F250"/>
    <mergeCell ref="G245:G250"/>
    <mergeCell ref="H245:H250"/>
    <mergeCell ref="I245:I250"/>
    <mergeCell ref="D251:D256"/>
    <mergeCell ref="E251:E256"/>
    <mergeCell ref="F251:F256"/>
    <mergeCell ref="G251:G256"/>
    <mergeCell ref="H251:H256"/>
    <mergeCell ref="I251:I256"/>
    <mergeCell ref="D257:D262"/>
    <mergeCell ref="E257:E262"/>
    <mergeCell ref="F257:F262"/>
    <mergeCell ref="G257:G262"/>
    <mergeCell ref="H257:H262"/>
    <mergeCell ref="I257:I262"/>
    <mergeCell ref="D263:D268"/>
    <mergeCell ref="E263:E268"/>
    <mergeCell ref="F263:F268"/>
    <mergeCell ref="G263:G268"/>
    <mergeCell ref="H263:H268"/>
    <mergeCell ref="I263:I268"/>
  </mergeCells>
  <pageMargins left="0.7" right="0.7" top="0.75" bottom="0.75" header="0.3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55399186864409D333F4EB7E4CCA9" ma:contentTypeVersion="10" ma:contentTypeDescription="Crear nuevo documento." ma:contentTypeScope="" ma:versionID="9fad07e652bd1021a1f910a7d4715a06">
  <xsd:schema xmlns:xsd="http://www.w3.org/2001/XMLSchema" xmlns:xs="http://www.w3.org/2001/XMLSchema" xmlns:p="http://schemas.microsoft.com/office/2006/metadata/properties" xmlns:ns3="865856c1-6b68-4b59-bf73-9128e2f9fb62" targetNamespace="http://schemas.microsoft.com/office/2006/metadata/properties" ma:root="true" ma:fieldsID="f1e994c303ab732ba7869999ade5aac2" ns3:_="">
    <xsd:import namespace="865856c1-6b68-4b59-bf73-9128e2f9fb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5856c1-6b68-4b59-bf73-9128e2f9f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85A1A-1289-417E-B6BB-FFAA3D150730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865856c1-6b68-4b59-bf73-9128e2f9fb62"/>
  </ds:schemaRefs>
</ds:datastoreItem>
</file>

<file path=customXml/itemProps2.xml><?xml version="1.0" encoding="utf-8"?>
<ds:datastoreItem xmlns:ds="http://schemas.openxmlformats.org/officeDocument/2006/customXml" ds:itemID="{B48C0F88-332C-41B6-A191-48D8935C53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FE76BB-5790-487E-BDF7-C47926593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5856c1-6b68-4b59-bf73-9128e2f9f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BRIQUETAS SC</vt:lpstr>
      <vt:lpstr>DENS CON Y PLAT</vt:lpstr>
      <vt:lpstr>CUADRO RESUMEN DE RESULTADO (2)</vt:lpstr>
      <vt:lpstr>grafico  RESUMEN DE RESULTA (2)</vt:lpstr>
      <vt:lpstr>'BRIQUETAS SC'!Área_de_impresión</vt:lpstr>
      <vt:lpstr>'DENS CON Y PLAT'!Área_de_impresión</vt:lpstr>
      <vt:lpstr>'BRIQUETAS SC'!Títulos_a_imprimir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Astaldi SpA</dc:creator>
  <cp:keywords/>
  <dc:description/>
  <cp:lastModifiedBy>Francisco  Granados Cañas</cp:lastModifiedBy>
  <cp:revision/>
  <cp:lastPrinted>2024-02-06T15:27:42Z</cp:lastPrinted>
  <dcterms:created xsi:type="dcterms:W3CDTF">2013-08-15T17:28:15Z</dcterms:created>
  <dcterms:modified xsi:type="dcterms:W3CDTF">2024-02-12T17:10:41Z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0x0101001EE55399186864409D333F4EB7E4CCA9</vt:lpwstr>
  </property>
</Properties>
</file>