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n/Library/Mobile Documents/com~apple~CloudDocs/Privat/PhaseLoom/"/>
    </mc:Choice>
  </mc:AlternateContent>
  <xr:revisionPtr revIDLastSave="0" documentId="8_{DB4276C3-FE7F-7346-A726-85FE5EE651AE}" xr6:coauthVersionLast="47" xr6:coauthVersionMax="47" xr10:uidLastSave="{00000000-0000-0000-0000-000000000000}"/>
  <bookViews>
    <workbookView xWindow="7680" yWindow="980" windowWidth="25600" windowHeight="12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N42" i="1"/>
  <c r="D42" i="1"/>
  <c r="C42" i="1"/>
  <c r="E42" i="1" s="1"/>
  <c r="F42" i="1" s="1"/>
  <c r="N41" i="1"/>
  <c r="D41" i="1"/>
  <c r="C41" i="1"/>
  <c r="E41" i="1" s="1"/>
  <c r="F41" i="1" s="1"/>
  <c r="N40" i="1"/>
  <c r="D40" i="1"/>
  <c r="C40" i="1"/>
  <c r="E40" i="1" s="1"/>
  <c r="F40" i="1" s="1"/>
  <c r="N39" i="1"/>
  <c r="D39" i="1"/>
  <c r="C39" i="1"/>
  <c r="N38" i="1"/>
  <c r="D38" i="1"/>
  <c r="C38" i="1"/>
  <c r="N37" i="1"/>
  <c r="D37" i="1"/>
  <c r="C37" i="1"/>
  <c r="E37" i="1" s="1"/>
  <c r="F37" i="1" s="1"/>
  <c r="N36" i="1"/>
  <c r="D36" i="1"/>
  <c r="C36" i="1"/>
  <c r="E36" i="1" s="1"/>
  <c r="F36" i="1" s="1"/>
  <c r="N35" i="1"/>
  <c r="D35" i="1"/>
  <c r="C35" i="1"/>
  <c r="E35" i="1" s="1"/>
  <c r="F35" i="1" s="1"/>
  <c r="N34" i="1"/>
  <c r="D34" i="1"/>
  <c r="C34" i="1"/>
  <c r="E34" i="1" s="1"/>
  <c r="F34" i="1" s="1"/>
  <c r="N33" i="1"/>
  <c r="D33" i="1"/>
  <c r="C33" i="1"/>
  <c r="E33" i="1" s="1"/>
  <c r="F33" i="1" s="1"/>
  <c r="N32" i="1"/>
  <c r="D32" i="1"/>
  <c r="C32" i="1"/>
  <c r="E32" i="1" s="1"/>
  <c r="F32" i="1" s="1"/>
  <c r="N31" i="1"/>
  <c r="D31" i="1"/>
  <c r="C31" i="1"/>
  <c r="E31" i="1" s="1"/>
  <c r="F31" i="1" s="1"/>
  <c r="N30" i="1"/>
  <c r="D30" i="1"/>
  <c r="C30" i="1"/>
  <c r="N29" i="1"/>
  <c r="D29" i="1"/>
  <c r="C29" i="1"/>
  <c r="E29" i="1" s="1"/>
  <c r="F29" i="1" s="1"/>
  <c r="N28" i="1"/>
  <c r="D28" i="1"/>
  <c r="C28" i="1"/>
  <c r="E28" i="1" s="1"/>
  <c r="F28" i="1" s="1"/>
  <c r="O27" i="1"/>
  <c r="N27" i="1"/>
  <c r="P27" i="1" s="1"/>
  <c r="D27" i="1"/>
  <c r="C27" i="1"/>
  <c r="E27" i="1" s="1"/>
  <c r="F27" i="1" s="1"/>
  <c r="N26" i="1"/>
  <c r="D26" i="1"/>
  <c r="C26" i="1"/>
  <c r="N25" i="1"/>
  <c r="D25" i="1"/>
  <c r="C25" i="1"/>
  <c r="E25" i="1" s="1"/>
  <c r="F25" i="1" s="1"/>
  <c r="N24" i="1"/>
  <c r="D24" i="1"/>
  <c r="C24" i="1"/>
  <c r="N23" i="1"/>
  <c r="D23" i="1"/>
  <c r="C23" i="1"/>
  <c r="E23" i="1" s="1"/>
  <c r="F23" i="1" s="1"/>
  <c r="N22" i="1"/>
  <c r="D22" i="1"/>
  <c r="C22" i="1"/>
  <c r="O21" i="1"/>
  <c r="N21" i="1"/>
  <c r="P21" i="1" s="1"/>
  <c r="D21" i="1"/>
  <c r="C21" i="1"/>
  <c r="E21" i="1" s="1"/>
  <c r="F21" i="1" s="1"/>
  <c r="N20" i="1"/>
  <c r="D20" i="1"/>
  <c r="C20" i="1"/>
  <c r="E20" i="1" s="1"/>
  <c r="F20" i="1" s="1"/>
  <c r="N19" i="1"/>
  <c r="D19" i="1"/>
  <c r="C19" i="1"/>
  <c r="E19" i="1" s="1"/>
  <c r="F19" i="1" s="1"/>
  <c r="N18" i="1"/>
  <c r="D18" i="1"/>
  <c r="C18" i="1"/>
  <c r="E18" i="1" s="1"/>
  <c r="F18" i="1" s="1"/>
  <c r="N17" i="1"/>
  <c r="D17" i="1"/>
  <c r="C17" i="1"/>
  <c r="E17" i="1" s="1"/>
  <c r="F17" i="1" s="1"/>
  <c r="N16" i="1"/>
  <c r="D16" i="1"/>
  <c r="C16" i="1"/>
  <c r="E16" i="1" s="1"/>
  <c r="F16" i="1" s="1"/>
  <c r="N15" i="1"/>
  <c r="D15" i="1"/>
  <c r="C15" i="1"/>
  <c r="C8" i="1"/>
  <c r="C5" i="1"/>
  <c r="C6" i="1" s="1"/>
  <c r="E39" i="1" l="1"/>
  <c r="F39" i="1" s="1"/>
  <c r="E30" i="1"/>
  <c r="F30" i="1" s="1"/>
  <c r="E26" i="1"/>
  <c r="F26" i="1" s="1"/>
  <c r="E24" i="1"/>
  <c r="F24" i="1" s="1"/>
  <c r="E38" i="1"/>
  <c r="F38" i="1" s="1"/>
  <c r="E22" i="1"/>
  <c r="F22" i="1" s="1"/>
  <c r="P42" i="1"/>
  <c r="O42" i="1"/>
  <c r="Q42" i="1"/>
  <c r="J42" i="1"/>
  <c r="G42" i="1"/>
  <c r="H42" i="1"/>
  <c r="I42" i="1"/>
  <c r="P41" i="1"/>
  <c r="O41" i="1"/>
  <c r="Q41" i="1"/>
  <c r="J41" i="1"/>
  <c r="G41" i="1"/>
  <c r="H41" i="1"/>
  <c r="I41" i="1"/>
  <c r="O40" i="1"/>
  <c r="P40" i="1"/>
  <c r="Q40" i="1"/>
  <c r="J40" i="1"/>
  <c r="G40" i="1"/>
  <c r="H40" i="1"/>
  <c r="I40" i="1"/>
  <c r="P39" i="1"/>
  <c r="O39" i="1"/>
  <c r="Q39" i="1"/>
  <c r="J39" i="1"/>
  <c r="G39" i="1"/>
  <c r="H39" i="1"/>
  <c r="I39" i="1"/>
  <c r="P38" i="1"/>
  <c r="O38" i="1"/>
  <c r="Q38" i="1"/>
  <c r="J38" i="1"/>
  <c r="G38" i="1"/>
  <c r="H38" i="1"/>
  <c r="I38" i="1"/>
  <c r="O37" i="1"/>
  <c r="P37" i="1"/>
  <c r="Q37" i="1"/>
  <c r="J37" i="1"/>
  <c r="H37" i="1"/>
  <c r="G37" i="1"/>
  <c r="I37" i="1"/>
  <c r="P36" i="1"/>
  <c r="O36" i="1"/>
  <c r="J36" i="1"/>
  <c r="Q36" i="1"/>
  <c r="G36" i="1"/>
  <c r="I36" i="1"/>
  <c r="H36" i="1"/>
  <c r="O35" i="1"/>
  <c r="P35" i="1"/>
  <c r="J35" i="1"/>
  <c r="Q35" i="1"/>
  <c r="H35" i="1"/>
  <c r="G35" i="1"/>
  <c r="I35" i="1"/>
  <c r="O34" i="1"/>
  <c r="P34" i="1"/>
  <c r="J34" i="1"/>
  <c r="Q34" i="1"/>
  <c r="H34" i="1"/>
  <c r="I34" i="1"/>
  <c r="G34" i="1"/>
  <c r="O33" i="1"/>
  <c r="P33" i="1"/>
  <c r="Q33" i="1"/>
  <c r="J33" i="1"/>
  <c r="G33" i="1"/>
  <c r="H33" i="1"/>
  <c r="I33" i="1"/>
  <c r="O32" i="1"/>
  <c r="P32" i="1"/>
  <c r="J32" i="1"/>
  <c r="Q32" i="1"/>
  <c r="G32" i="1"/>
  <c r="H32" i="1"/>
  <c r="I32" i="1"/>
  <c r="P31" i="1"/>
  <c r="O31" i="1"/>
  <c r="J31" i="1"/>
  <c r="Q31" i="1"/>
  <c r="H31" i="1"/>
  <c r="I31" i="1"/>
  <c r="G31" i="1"/>
  <c r="O30" i="1"/>
  <c r="P30" i="1"/>
  <c r="Q30" i="1"/>
  <c r="J30" i="1"/>
  <c r="I30" i="1"/>
  <c r="G30" i="1"/>
  <c r="H30" i="1"/>
  <c r="P29" i="1"/>
  <c r="O29" i="1"/>
  <c r="Q29" i="1"/>
  <c r="J29" i="1"/>
  <c r="G29" i="1"/>
  <c r="H29" i="1"/>
  <c r="I29" i="1"/>
  <c r="O28" i="1"/>
  <c r="P28" i="1"/>
  <c r="Q28" i="1"/>
  <c r="J28" i="1"/>
  <c r="G28" i="1"/>
  <c r="H28" i="1"/>
  <c r="I28" i="1"/>
  <c r="Q27" i="1"/>
  <c r="J27" i="1"/>
  <c r="G27" i="1"/>
  <c r="I27" i="1"/>
  <c r="H27" i="1"/>
  <c r="O26" i="1"/>
  <c r="P26" i="1"/>
  <c r="P25" i="1"/>
  <c r="O25" i="1"/>
  <c r="Q25" i="1"/>
  <c r="J25" i="1"/>
  <c r="I25" i="1"/>
  <c r="G25" i="1"/>
  <c r="H25" i="1"/>
  <c r="O24" i="1"/>
  <c r="P24" i="1"/>
  <c r="O23" i="1"/>
  <c r="P23" i="1"/>
  <c r="J23" i="1"/>
  <c r="Q23" i="1"/>
  <c r="I23" i="1"/>
  <c r="G23" i="1"/>
  <c r="H23" i="1"/>
  <c r="O22" i="1"/>
  <c r="P22" i="1"/>
  <c r="Q22" i="1"/>
  <c r="J22" i="1"/>
  <c r="H22" i="1"/>
  <c r="G22" i="1"/>
  <c r="I22" i="1"/>
  <c r="Q21" i="1"/>
  <c r="J21" i="1"/>
  <c r="I21" i="1"/>
  <c r="G21" i="1"/>
  <c r="H21" i="1"/>
  <c r="O20" i="1"/>
  <c r="P20" i="1"/>
  <c r="J20" i="1"/>
  <c r="Q20" i="1"/>
  <c r="G20" i="1"/>
  <c r="H20" i="1"/>
  <c r="I20" i="1"/>
  <c r="O19" i="1"/>
  <c r="P19" i="1"/>
  <c r="G19" i="1"/>
  <c r="H19" i="1"/>
  <c r="I19" i="1"/>
  <c r="Q19" i="1"/>
  <c r="O18" i="1"/>
  <c r="P18" i="1"/>
  <c r="J18" i="1"/>
  <c r="Q18" i="1"/>
  <c r="G18" i="1"/>
  <c r="H18" i="1"/>
  <c r="I18" i="1"/>
  <c r="P17" i="1"/>
  <c r="O17" i="1"/>
  <c r="Q17" i="1"/>
  <c r="J17" i="1"/>
  <c r="G17" i="1"/>
  <c r="H17" i="1"/>
  <c r="I17" i="1"/>
  <c r="P16" i="1"/>
  <c r="O16" i="1"/>
  <c r="Q16" i="1"/>
  <c r="J16" i="1"/>
  <c r="G16" i="1"/>
  <c r="H16" i="1"/>
  <c r="I16" i="1"/>
  <c r="J19" i="1"/>
  <c r="E15" i="1"/>
  <c r="F15" i="1" s="1"/>
  <c r="P15" i="1"/>
  <c r="O15" i="1"/>
  <c r="Q15" i="1"/>
  <c r="J15" i="1"/>
  <c r="H15" i="1"/>
  <c r="G15" i="1"/>
  <c r="I15" i="1"/>
  <c r="C7" i="1"/>
  <c r="C9" i="1" s="1"/>
  <c r="C12" i="1" s="1"/>
  <c r="J26" i="1" l="1"/>
  <c r="Q26" i="1"/>
  <c r="G26" i="1"/>
  <c r="H26" i="1"/>
  <c r="I26" i="1"/>
  <c r="Q24" i="1"/>
  <c r="J24" i="1"/>
  <c r="G24" i="1"/>
  <c r="I24" i="1"/>
  <c r="H24" i="1"/>
  <c r="K42" i="1"/>
  <c r="L42" i="1"/>
  <c r="M42" i="1"/>
  <c r="K41" i="1"/>
  <c r="L41" i="1"/>
  <c r="M41" i="1"/>
  <c r="K40" i="1"/>
  <c r="L40" i="1"/>
  <c r="M40" i="1"/>
  <c r="K39" i="1"/>
  <c r="L39" i="1"/>
  <c r="M39" i="1"/>
  <c r="K38" i="1"/>
  <c r="M38" i="1"/>
  <c r="L38" i="1"/>
  <c r="M37" i="1"/>
  <c r="K37" i="1"/>
  <c r="L37" i="1"/>
  <c r="K36" i="1"/>
  <c r="L36" i="1"/>
  <c r="M36" i="1"/>
  <c r="K35" i="1"/>
  <c r="L35" i="1"/>
  <c r="M35" i="1"/>
  <c r="M34" i="1"/>
  <c r="L34" i="1"/>
  <c r="K34" i="1"/>
  <c r="K33" i="1"/>
  <c r="L33" i="1"/>
  <c r="M33" i="1"/>
  <c r="M32" i="1"/>
  <c r="K32" i="1"/>
  <c r="L32" i="1"/>
  <c r="K31" i="1"/>
  <c r="L31" i="1"/>
  <c r="M31" i="1"/>
  <c r="K30" i="1"/>
  <c r="L30" i="1"/>
  <c r="M30" i="1"/>
  <c r="K29" i="1"/>
  <c r="L29" i="1"/>
  <c r="M29" i="1"/>
  <c r="K28" i="1"/>
  <c r="L28" i="1"/>
  <c r="M28" i="1"/>
  <c r="K27" i="1"/>
  <c r="L27" i="1"/>
  <c r="M27" i="1"/>
  <c r="M26" i="1"/>
  <c r="K26" i="1"/>
  <c r="L26" i="1"/>
  <c r="K25" i="1"/>
  <c r="L25" i="1"/>
  <c r="M25" i="1"/>
  <c r="K24" i="1"/>
  <c r="L24" i="1"/>
  <c r="M24" i="1"/>
  <c r="K23" i="1"/>
  <c r="L23" i="1"/>
  <c r="M23" i="1"/>
  <c r="K22" i="1"/>
  <c r="L22" i="1"/>
  <c r="M22" i="1"/>
  <c r="K21" i="1"/>
  <c r="L21" i="1"/>
  <c r="M21" i="1"/>
  <c r="K20" i="1"/>
  <c r="L20" i="1"/>
  <c r="M20" i="1"/>
  <c r="K18" i="1"/>
  <c r="L18" i="1"/>
  <c r="M18" i="1"/>
  <c r="K17" i="1"/>
  <c r="L17" i="1"/>
  <c r="M17" i="1"/>
  <c r="K16" i="1"/>
  <c r="L16" i="1"/>
  <c r="M16" i="1"/>
  <c r="M19" i="1"/>
  <c r="L19" i="1"/>
  <c r="K19" i="1"/>
  <c r="K15" i="1"/>
  <c r="L15" i="1"/>
  <c r="M15" i="1"/>
  <c r="C10" i="1"/>
</calcChain>
</file>

<file path=xl/sharedStrings.xml><?xml version="1.0" encoding="utf-8"?>
<sst xmlns="http://schemas.openxmlformats.org/spreadsheetml/2006/main" count="30" uniqueCount="30">
  <si>
    <t>Description</t>
  </si>
  <si>
    <t>Excel Formula</t>
  </si>
  <si>
    <t>Example Value</t>
  </si>
  <si>
    <t>PLL Frequency (Hz)</t>
  </si>
  <si>
    <t>Desired Output Frequency (Hz)</t>
  </si>
  <si>
    <t>Denominator P3</t>
  </si>
  <si>
    <t>Exact Divider D = PLL / Output</t>
  </si>
  <si>
    <t>Integer part of D</t>
  </si>
  <si>
    <t>Fractional part of D</t>
  </si>
  <si>
    <t>P3 (denominator)</t>
  </si>
  <si>
    <t>P2 (rounded fractional part * P3)</t>
  </si>
  <si>
    <t>P1 = 128*INT(D) + floor(128*P2/P3) - 512</t>
  </si>
  <si>
    <t>Actual output</t>
  </si>
  <si>
    <t>Frequency</t>
  </si>
  <si>
    <t>INT(D)</t>
  </si>
  <si>
    <t>Frac</t>
  </si>
  <si>
    <t>D</t>
  </si>
  <si>
    <t>P2</t>
  </si>
  <si>
    <t>P1</t>
  </si>
  <si>
    <t>P3</t>
  </si>
  <si>
    <t>P3[15:8]</t>
  </si>
  <si>
    <t>P3[7:0]</t>
  </si>
  <si>
    <t>P1[19:16]</t>
  </si>
  <si>
    <t>P1[15:8]</t>
  </si>
  <si>
    <t>P1[7:0]</t>
  </si>
  <si>
    <t>P2[19:16] + P3[19:16]</t>
  </si>
  <si>
    <t>P2[15:8]</t>
  </si>
  <si>
    <t>P2[7:0]</t>
  </si>
  <si>
    <t>Register table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</si>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</sst>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zoomScale="174" zoomScaleNormal="174" workbookViewId="0">
      <selection activeCell="B13" sqref="B13"/>
    </sheetView>
  </sheetViews>
  <sheetFormatPr baseColWidth="10" defaultColWidth="8.83203125" defaultRowHeight="15" x14ac:dyDescent="0.2"/>
  <cols>
    <col min="1" max="1" width="14" customWidth="1"/>
    <col min="2" max="2" width="38.1640625" customWidth="1"/>
    <col min="3" max="3" width="31.83203125" customWidth="1"/>
    <col min="9" max="9" width="16.6640625" customWidth="1"/>
  </cols>
  <sheetData>
    <row r="1" spans="1:17" x14ac:dyDescent="0.2">
      <c r="A1" s="1" t="s">
        <v>0</v>
      </c>
      <c r="B1" s="1"/>
      <c r="C1" s="1" t="s">
        <v>1</v>
      </c>
      <c r="D1" s="1" t="s">
        <v>2</v>
      </c>
    </row>
    <row r="2" spans="1:17" x14ac:dyDescent="0.2">
      <c r="A2" t="s">
        <v>3</v>
      </c>
      <c r="C2" s="3">
        <v>700000000</v>
      </c>
      <c r="D2">
        <v>700000000</v>
      </c>
    </row>
    <row r="3" spans="1:17" x14ac:dyDescent="0.2">
      <c r="A3" t="s">
        <v>4</v>
      </c>
      <c r="C3">
        <v>7025000</v>
      </c>
      <c r="D3">
        <v>7000000</v>
      </c>
    </row>
    <row r="4" spans="1:17" x14ac:dyDescent="0.2">
      <c r="A4" t="s">
        <v>5</v>
      </c>
      <c r="C4">
        <v>1024</v>
      </c>
      <c r="D4">
        <v>1048575</v>
      </c>
    </row>
    <row r="5" spans="1:17" x14ac:dyDescent="0.2">
      <c r="A5" t="s">
        <v>6</v>
      </c>
      <c r="C5">
        <f>C2/C3</f>
        <v>99.644128113879006</v>
      </c>
      <c r="D5">
        <v>100</v>
      </c>
    </row>
    <row r="6" spans="1:17" x14ac:dyDescent="0.2">
      <c r="A6" t="s">
        <v>7</v>
      </c>
      <c r="C6">
        <f>INT(C5)</f>
        <v>99</v>
      </c>
      <c r="D6">
        <v>100</v>
      </c>
    </row>
    <row r="7" spans="1:17" x14ac:dyDescent="0.2">
      <c r="A7" t="s">
        <v>8</v>
      </c>
      <c r="C7">
        <f>C5-C6</f>
        <v>0.64412811387900604</v>
      </c>
      <c r="D7">
        <v>0</v>
      </c>
    </row>
    <row r="8" spans="1:17" x14ac:dyDescent="0.2">
      <c r="A8" t="s">
        <v>9</v>
      </c>
      <c r="C8">
        <f>C4</f>
        <v>1024</v>
      </c>
      <c r="D8">
        <v>1048575</v>
      </c>
    </row>
    <row r="9" spans="1:17" x14ac:dyDescent="0.2">
      <c r="A9" t="s">
        <v>10</v>
      </c>
      <c r="C9">
        <f>ROUND(C7*C8,0)</f>
        <v>660</v>
      </c>
      <c r="D9">
        <v>0</v>
      </c>
    </row>
    <row r="10" spans="1:17" x14ac:dyDescent="0.2">
      <c r="A10" t="s">
        <v>11</v>
      </c>
      <c r="C10">
        <f>128*C6+INT(128*C9/C8)-512</f>
        <v>12242</v>
      </c>
      <c r="D10">
        <v>7688</v>
      </c>
    </row>
    <row r="12" spans="1:17" x14ac:dyDescent="0.2">
      <c r="A12" t="s">
        <v>12</v>
      </c>
      <c r="C12">
        <f>C2/(C6+C9/C8)</f>
        <v>7024971.5786585128</v>
      </c>
    </row>
    <row r="14" spans="1:17" x14ac:dyDescent="0.2">
      <c r="A14" t="s">
        <v>13</v>
      </c>
      <c r="B14" t="s">
        <v>28</v>
      </c>
      <c r="C14" t="s">
        <v>16</v>
      </c>
      <c r="D14" t="s">
        <v>14</v>
      </c>
      <c r="E14" t="s">
        <v>15</v>
      </c>
      <c r="F14" t="s">
        <v>17</v>
      </c>
      <c r="G14" t="s">
        <v>27</v>
      </c>
      <c r="H14" t="s">
        <v>26</v>
      </c>
      <c r="I14" t="s">
        <v>25</v>
      </c>
      <c r="J14" t="s">
        <v>18</v>
      </c>
      <c r="K14" t="s">
        <v>24</v>
      </c>
      <c r="L14" t="s">
        <v>23</v>
      </c>
      <c r="M14" t="s">
        <v>22</v>
      </c>
      <c r="N14" t="s">
        <v>19</v>
      </c>
      <c r="O14" t="s">
        <v>20</v>
      </c>
      <c r="P14" t="s">
        <v>21</v>
      </c>
      <c r="Q14" t="s">
        <v>29</v>
      </c>
    </row>
    <row r="15" spans="1:17" x14ac:dyDescent="0.2">
      <c r="A15">
        <v>7000000</v>
      </c>
      <c r="B15" t="str">
        <f>".byte " &amp; TEXT(O15, "000") &amp; ", " &amp; TEXT(P15, "000") &amp; ", 0, " &amp; TEXT(L15, "000") &amp; ", " &amp; TEXT(K15, "000") &amp; ", " &amp; TEXT(I15, "000") &amp; ", " &amp; TEXT(H15, "000") &amp; ", " &amp; TEXT(E15, "000") &amp; ", " &amp; TEXT(C15, "000")</f>
        <v>.byte 004, 000, 0, 048, 000, 000, 000, 000, 100</v>
      </c>
      <c r="C15">
        <f>$C$2/A15</f>
        <v>100</v>
      </c>
      <c r="D15">
        <f>INT($C$2/A15)</f>
        <v>100</v>
      </c>
      <c r="E15">
        <f>C15-D15</f>
        <v>0</v>
      </c>
      <c r="F15">
        <f>ROUND(E15*N15, 0)</f>
        <v>0</v>
      </c>
      <c r="G15">
        <f>MOD(F15, 256)</f>
        <v>0</v>
      </c>
      <c r="H15">
        <f>INT(MOD(F15 / 256, 256))</f>
        <v>0</v>
      </c>
      <c r="I15">
        <f>INT($C$4 / 65536) * 16 + INT(F15 / 65536)</f>
        <v>0</v>
      </c>
      <c r="J15">
        <f>128*D15 + INT(128*F15/N15) - 512</f>
        <v>12288</v>
      </c>
      <c r="K15">
        <f>MOD(J15, 256)</f>
        <v>0</v>
      </c>
      <c r="L15">
        <f>INT(MOD(J15 / 256, 256))</f>
        <v>48</v>
      </c>
      <c r="M15">
        <f>INT(J15 / 65536) * 16</f>
        <v>0</v>
      </c>
      <c r="N15">
        <f>$C$4</f>
        <v>1024</v>
      </c>
      <c r="O15">
        <f>INT(MOD(N15 / 256, 256))</f>
        <v>4</v>
      </c>
      <c r="P15">
        <f>MOD(N15, 256)</f>
        <v>0</v>
      </c>
      <c r="Q15" s="2">
        <f>$C$2/(D15+F15/N15)</f>
        <v>7000000</v>
      </c>
    </row>
    <row r="16" spans="1:17" x14ac:dyDescent="0.2">
      <c r="A16">
        <v>7005000</v>
      </c>
      <c r="B16" t="str">
        <f>".byte " &amp; TEXT(O16, "000") &amp; ", " &amp; TEXT(P16, "000") &amp; ", 0, " &amp; TEXT(L16, "000") &amp; ", " &amp; TEXT(K16, "000") &amp; ", " &amp; TEXT(I16, "000") &amp; ", " &amp; TEXT(H16, "000") &amp; ", " &amp; TEXT(E16, "000") &amp; ", " &amp; TEXT(C16, "000")</f>
        <v>.byte 004, 000, 0, 047, 246, 000, 003, 001, 100</v>
      </c>
      <c r="C16">
        <f t="shared" ref="C16:C42" si="0">$C$2/A16</f>
        <v>99.928622412562461</v>
      </c>
      <c r="D16">
        <f t="shared" ref="D16:D42" si="1">INT($C$2/A16)</f>
        <v>99</v>
      </c>
      <c r="E16">
        <f t="shared" ref="E16:E42" si="2">C16-D16</f>
        <v>0.92862241256246136</v>
      </c>
      <c r="F16">
        <f t="shared" ref="F16:F42" si="3">ROUND(E16*N16, 0)</f>
        <v>951</v>
      </c>
      <c r="G16">
        <f t="shared" ref="G16:G42" si="4">MOD(F16, 256)</f>
        <v>183</v>
      </c>
      <c r="H16">
        <f t="shared" ref="H16:H42" si="5">INT(MOD(F16 / 256, 256))</f>
        <v>3</v>
      </c>
      <c r="I16">
        <f t="shared" ref="I16:I42" si="6">INT($C$4 / 65536) * 16 + INT(F16 / 65536)</f>
        <v>0</v>
      </c>
      <c r="J16">
        <f t="shared" ref="J16:J42" si="7">128*D16 + INT(128*F16/N16) - 512</f>
        <v>12278</v>
      </c>
      <c r="K16">
        <f t="shared" ref="K16:K42" si="8">MOD(J16, 256)</f>
        <v>246</v>
      </c>
      <c r="L16">
        <f t="shared" ref="L16:L42" si="9">INT(MOD(J16 / 256, 256))</f>
        <v>47</v>
      </c>
      <c r="M16">
        <f t="shared" ref="M16:M42" si="10">INT(J16 / 65536) * 16</f>
        <v>0</v>
      </c>
      <c r="N16">
        <f t="shared" ref="N16:N42" si="11">$C$4</f>
        <v>1024</v>
      </c>
      <c r="O16">
        <f t="shared" ref="O16:O42" si="12">INT(MOD(N16 / 256, 256))</f>
        <v>4</v>
      </c>
      <c r="P16">
        <f t="shared" ref="P16:P42" si="13">MOD(N16, 256)</f>
        <v>0</v>
      </c>
      <c r="Q16" s="2">
        <f t="shared" ref="Q16:Q42" si="14">$C$2/(D16+F16/N16)</f>
        <v>7004993.7944042142</v>
      </c>
    </row>
    <row r="17" spans="1:17" x14ac:dyDescent="0.2">
      <c r="A17">
        <v>7010000</v>
      </c>
      <c r="B17" t="str">
        <f t="shared" ref="B17:B42" si="15">".byte " &amp; TEXT(O17, "000") &amp; ", " &amp; TEXT(P17, "000") &amp; ", 0, " &amp; TEXT(L17, "000") &amp; ", " &amp; TEXT(K17, "000") &amp; ", " &amp; TEXT(I17, "000") &amp; ", " &amp; TEXT(H17, "000") &amp; ", " &amp; TEXT(E17, "000") &amp; ", " &amp; TEXT(C17, "000")</f>
        <v>.byte 004, 000, 0, 047, 237, 000, 003, 001, 100</v>
      </c>
      <c r="C17">
        <f t="shared" si="0"/>
        <v>99.857346647646224</v>
      </c>
      <c r="D17">
        <f t="shared" si="1"/>
        <v>99</v>
      </c>
      <c r="E17">
        <f t="shared" si="2"/>
        <v>0.85734664764622437</v>
      </c>
      <c r="F17">
        <f t="shared" si="3"/>
        <v>878</v>
      </c>
      <c r="G17">
        <f t="shared" si="4"/>
        <v>110</v>
      </c>
      <c r="H17">
        <f t="shared" si="5"/>
        <v>3</v>
      </c>
      <c r="I17">
        <f t="shared" si="6"/>
        <v>0</v>
      </c>
      <c r="J17">
        <f t="shared" si="7"/>
        <v>12269</v>
      </c>
      <c r="K17">
        <f t="shared" si="8"/>
        <v>237</v>
      </c>
      <c r="L17">
        <f t="shared" si="9"/>
        <v>47</v>
      </c>
      <c r="M17">
        <f t="shared" si="10"/>
        <v>0</v>
      </c>
      <c r="N17">
        <f t="shared" si="11"/>
        <v>1024</v>
      </c>
      <c r="O17">
        <f t="shared" si="12"/>
        <v>4</v>
      </c>
      <c r="P17">
        <f t="shared" si="13"/>
        <v>0</v>
      </c>
      <c r="Q17" s="2">
        <f t="shared" si="14"/>
        <v>7009994.7190329963</v>
      </c>
    </row>
    <row r="18" spans="1:17" x14ac:dyDescent="0.2">
      <c r="A18">
        <v>7015000</v>
      </c>
      <c r="B18" t="str">
        <f t="shared" si="15"/>
        <v>.byte 004, 000, 0, 047, 228, 000, 003, 001, 100</v>
      </c>
      <c r="C18">
        <f t="shared" si="0"/>
        <v>99.786172487526727</v>
      </c>
      <c r="D18">
        <f t="shared" si="1"/>
        <v>99</v>
      </c>
      <c r="E18">
        <f t="shared" si="2"/>
        <v>0.78617248752672708</v>
      </c>
      <c r="F18">
        <f t="shared" si="3"/>
        <v>805</v>
      </c>
      <c r="G18">
        <f t="shared" si="4"/>
        <v>37</v>
      </c>
      <c r="H18">
        <f t="shared" si="5"/>
        <v>3</v>
      </c>
      <c r="I18">
        <f t="shared" si="6"/>
        <v>0</v>
      </c>
      <c r="J18">
        <f t="shared" si="7"/>
        <v>12260</v>
      </c>
      <c r="K18">
        <f t="shared" si="8"/>
        <v>228</v>
      </c>
      <c r="L18">
        <f t="shared" si="9"/>
        <v>47</v>
      </c>
      <c r="M18">
        <f t="shared" si="10"/>
        <v>0</v>
      </c>
      <c r="N18">
        <f t="shared" si="11"/>
        <v>1024</v>
      </c>
      <c r="O18">
        <f t="shared" si="12"/>
        <v>4</v>
      </c>
      <c r="P18">
        <f t="shared" si="13"/>
        <v>0</v>
      </c>
      <c r="Q18" s="2">
        <f t="shared" si="14"/>
        <v>7015002.7891682405</v>
      </c>
    </row>
    <row r="19" spans="1:17" x14ac:dyDescent="0.2">
      <c r="A19">
        <v>7020000</v>
      </c>
      <c r="B19" t="str">
        <f t="shared" si="15"/>
        <v>.byte 004, 000, 0, 047, 219, 000, 002, 001, 100</v>
      </c>
      <c r="C19">
        <f t="shared" si="0"/>
        <v>99.715099715099711</v>
      </c>
      <c r="D19">
        <f t="shared" si="1"/>
        <v>99</v>
      </c>
      <c r="E19">
        <f t="shared" si="2"/>
        <v>0.71509971509971137</v>
      </c>
      <c r="F19">
        <f t="shared" si="3"/>
        <v>732</v>
      </c>
      <c r="G19">
        <f t="shared" si="4"/>
        <v>220</v>
      </c>
      <c r="H19">
        <f t="shared" si="5"/>
        <v>2</v>
      </c>
      <c r="I19">
        <f t="shared" si="6"/>
        <v>0</v>
      </c>
      <c r="J19">
        <f t="shared" si="7"/>
        <v>12251</v>
      </c>
      <c r="K19">
        <f t="shared" si="8"/>
        <v>219</v>
      </c>
      <c r="L19">
        <f t="shared" si="9"/>
        <v>47</v>
      </c>
      <c r="M19">
        <f t="shared" si="10"/>
        <v>0</v>
      </c>
      <c r="N19">
        <f t="shared" si="11"/>
        <v>1024</v>
      </c>
      <c r="O19">
        <f t="shared" si="12"/>
        <v>4</v>
      </c>
      <c r="P19">
        <f t="shared" si="13"/>
        <v>0</v>
      </c>
      <c r="Q19" s="2">
        <f t="shared" si="14"/>
        <v>7020018.0201355424</v>
      </c>
    </row>
    <row r="20" spans="1:17" x14ac:dyDescent="0.2">
      <c r="A20">
        <v>7025000</v>
      </c>
      <c r="B20" t="str">
        <f t="shared" si="15"/>
        <v>.byte 004, 000, 0, 047, 210, 000, 002, 001, 100</v>
      </c>
      <c r="C20">
        <f t="shared" si="0"/>
        <v>99.644128113879006</v>
      </c>
      <c r="D20">
        <f t="shared" si="1"/>
        <v>99</v>
      </c>
      <c r="E20">
        <f t="shared" si="2"/>
        <v>0.64412811387900604</v>
      </c>
      <c r="F20">
        <f t="shared" si="3"/>
        <v>660</v>
      </c>
      <c r="G20">
        <f t="shared" si="4"/>
        <v>148</v>
      </c>
      <c r="H20">
        <f t="shared" si="5"/>
        <v>2</v>
      </c>
      <c r="I20">
        <f t="shared" si="6"/>
        <v>0</v>
      </c>
      <c r="J20">
        <f t="shared" si="7"/>
        <v>12242</v>
      </c>
      <c r="K20">
        <f t="shared" si="8"/>
        <v>210</v>
      </c>
      <c r="L20">
        <f t="shared" si="9"/>
        <v>47</v>
      </c>
      <c r="M20">
        <f t="shared" si="10"/>
        <v>0</v>
      </c>
      <c r="N20">
        <f t="shared" si="11"/>
        <v>1024</v>
      </c>
      <c r="O20">
        <f t="shared" si="12"/>
        <v>4</v>
      </c>
      <c r="P20">
        <f t="shared" si="13"/>
        <v>0</v>
      </c>
      <c r="Q20" s="2">
        <f t="shared" si="14"/>
        <v>7024971.5786585128</v>
      </c>
    </row>
    <row r="21" spans="1:17" x14ac:dyDescent="0.2">
      <c r="A21">
        <v>7030000</v>
      </c>
      <c r="B21" t="str">
        <f t="shared" si="15"/>
        <v>.byte 004, 000, 0, 047, 201, 000, 002, 001, 100</v>
      </c>
      <c r="C21">
        <f t="shared" si="0"/>
        <v>99.57325746799431</v>
      </c>
      <c r="D21">
        <f t="shared" si="1"/>
        <v>99</v>
      </c>
      <c r="E21">
        <f t="shared" si="2"/>
        <v>0.57325746799430988</v>
      </c>
      <c r="F21">
        <f t="shared" si="3"/>
        <v>587</v>
      </c>
      <c r="G21">
        <f t="shared" si="4"/>
        <v>75</v>
      </c>
      <c r="H21">
        <f t="shared" si="5"/>
        <v>2</v>
      </c>
      <c r="I21">
        <f t="shared" si="6"/>
        <v>0</v>
      </c>
      <c r="J21">
        <f t="shared" si="7"/>
        <v>12233</v>
      </c>
      <c r="K21">
        <f t="shared" si="8"/>
        <v>201</v>
      </c>
      <c r="L21">
        <f t="shared" si="9"/>
        <v>47</v>
      </c>
      <c r="M21">
        <f t="shared" si="10"/>
        <v>0</v>
      </c>
      <c r="N21">
        <f t="shared" si="11"/>
        <v>1024</v>
      </c>
      <c r="O21">
        <f t="shared" si="12"/>
        <v>4</v>
      </c>
      <c r="P21">
        <f t="shared" si="13"/>
        <v>0</v>
      </c>
      <c r="Q21" s="2">
        <f t="shared" si="14"/>
        <v>7030001.0788227106</v>
      </c>
    </row>
    <row r="22" spans="1:17" x14ac:dyDescent="0.2">
      <c r="A22">
        <v>7035000</v>
      </c>
      <c r="B22" t="str">
        <f t="shared" si="15"/>
        <v>.byte 004, 000, 0, 047, 192, 000, 002, 001, 100</v>
      </c>
      <c r="C22">
        <f t="shared" si="0"/>
        <v>99.50248756218906</v>
      </c>
      <c r="D22">
        <f t="shared" si="1"/>
        <v>99</v>
      </c>
      <c r="E22">
        <f t="shared" si="2"/>
        <v>0.5024875621890601</v>
      </c>
      <c r="F22">
        <f t="shared" si="3"/>
        <v>515</v>
      </c>
      <c r="G22">
        <f t="shared" si="4"/>
        <v>3</v>
      </c>
      <c r="H22">
        <f t="shared" si="5"/>
        <v>2</v>
      </c>
      <c r="I22">
        <f t="shared" si="6"/>
        <v>0</v>
      </c>
      <c r="J22">
        <f t="shared" si="7"/>
        <v>12224</v>
      </c>
      <c r="K22">
        <f t="shared" si="8"/>
        <v>192</v>
      </c>
      <c r="L22">
        <f t="shared" si="9"/>
        <v>47</v>
      </c>
      <c r="M22">
        <f t="shared" si="10"/>
        <v>0</v>
      </c>
      <c r="N22">
        <f t="shared" si="11"/>
        <v>1024</v>
      </c>
      <c r="O22">
        <f t="shared" si="12"/>
        <v>4</v>
      </c>
      <c r="P22">
        <f t="shared" si="13"/>
        <v>0</v>
      </c>
      <c r="Q22" s="2">
        <f t="shared" si="14"/>
        <v>7034968.7411056915</v>
      </c>
    </row>
    <row r="23" spans="1:17" x14ac:dyDescent="0.2">
      <c r="A23">
        <v>7040000</v>
      </c>
      <c r="B23" t="str">
        <f t="shared" si="15"/>
        <v>.byte 004, 000, 0, 047, 183, 000, 001, 000, 099</v>
      </c>
      <c r="C23">
        <f t="shared" si="0"/>
        <v>99.431818181818187</v>
      </c>
      <c r="D23">
        <f t="shared" si="1"/>
        <v>99</v>
      </c>
      <c r="E23">
        <f t="shared" si="2"/>
        <v>0.43181818181818699</v>
      </c>
      <c r="F23">
        <f t="shared" si="3"/>
        <v>442</v>
      </c>
      <c r="G23">
        <f t="shared" si="4"/>
        <v>186</v>
      </c>
      <c r="H23">
        <f t="shared" si="5"/>
        <v>1</v>
      </c>
      <c r="I23">
        <f t="shared" si="6"/>
        <v>0</v>
      </c>
      <c r="J23">
        <f t="shared" si="7"/>
        <v>12215</v>
      </c>
      <c r="K23">
        <f t="shared" si="8"/>
        <v>183</v>
      </c>
      <c r="L23">
        <f t="shared" si="9"/>
        <v>47</v>
      </c>
      <c r="M23">
        <f t="shared" si="10"/>
        <v>0</v>
      </c>
      <c r="N23">
        <f t="shared" si="11"/>
        <v>1024</v>
      </c>
      <c r="O23">
        <f t="shared" si="12"/>
        <v>4</v>
      </c>
      <c r="P23">
        <f t="shared" si="13"/>
        <v>0</v>
      </c>
      <c r="Q23" s="2">
        <f t="shared" si="14"/>
        <v>7040012.5714510204</v>
      </c>
    </row>
    <row r="24" spans="1:17" x14ac:dyDescent="0.2">
      <c r="A24">
        <v>7045000</v>
      </c>
      <c r="B24" t="str">
        <f t="shared" si="15"/>
        <v>.byte 004, 000, 0, 047, 174, 000, 001, 000, 099</v>
      </c>
      <c r="C24">
        <f t="shared" si="0"/>
        <v>99.361249112845996</v>
      </c>
      <c r="D24">
        <f t="shared" si="1"/>
        <v>99</v>
      </c>
      <c r="E24">
        <f t="shared" si="2"/>
        <v>0.36124911284599648</v>
      </c>
      <c r="F24">
        <f t="shared" si="3"/>
        <v>370</v>
      </c>
      <c r="G24">
        <f t="shared" si="4"/>
        <v>114</v>
      </c>
      <c r="H24">
        <f t="shared" si="5"/>
        <v>1</v>
      </c>
      <c r="I24">
        <f t="shared" si="6"/>
        <v>0</v>
      </c>
      <c r="J24">
        <f t="shared" si="7"/>
        <v>12206</v>
      </c>
      <c r="K24">
        <f t="shared" si="8"/>
        <v>174</v>
      </c>
      <c r="L24">
        <f t="shared" si="9"/>
        <v>47</v>
      </c>
      <c r="M24">
        <f t="shared" si="10"/>
        <v>0</v>
      </c>
      <c r="N24">
        <f t="shared" si="11"/>
        <v>1024</v>
      </c>
      <c r="O24">
        <f t="shared" si="12"/>
        <v>4</v>
      </c>
      <c r="P24">
        <f t="shared" si="13"/>
        <v>0</v>
      </c>
      <c r="Q24" s="2">
        <f t="shared" si="14"/>
        <v>7044994.3978141649</v>
      </c>
    </row>
    <row r="25" spans="1:17" x14ac:dyDescent="0.2">
      <c r="A25">
        <v>7050000</v>
      </c>
      <c r="B25" t="str">
        <f t="shared" si="15"/>
        <v>.byte 004, 000, 0, 047, 165, 000, 001, 000, 099</v>
      </c>
      <c r="C25">
        <f t="shared" si="0"/>
        <v>99.290780141843967</v>
      </c>
      <c r="D25">
        <f t="shared" si="1"/>
        <v>99</v>
      </c>
      <c r="E25">
        <f t="shared" si="2"/>
        <v>0.2907801418439675</v>
      </c>
      <c r="F25">
        <f t="shared" si="3"/>
        <v>298</v>
      </c>
      <c r="G25">
        <f t="shared" si="4"/>
        <v>42</v>
      </c>
      <c r="H25">
        <f t="shared" si="5"/>
        <v>1</v>
      </c>
      <c r="I25">
        <f t="shared" si="6"/>
        <v>0</v>
      </c>
      <c r="J25">
        <f t="shared" si="7"/>
        <v>12197</v>
      </c>
      <c r="K25">
        <f t="shared" si="8"/>
        <v>165</v>
      </c>
      <c r="L25">
        <f t="shared" si="9"/>
        <v>47</v>
      </c>
      <c r="M25">
        <f t="shared" si="10"/>
        <v>0</v>
      </c>
      <c r="N25">
        <f t="shared" si="11"/>
        <v>1024</v>
      </c>
      <c r="O25">
        <f t="shared" si="12"/>
        <v>4</v>
      </c>
      <c r="P25">
        <f t="shared" si="13"/>
        <v>0</v>
      </c>
      <c r="Q25" s="2">
        <f t="shared" si="14"/>
        <v>7049983.2798945652</v>
      </c>
    </row>
    <row r="26" spans="1:17" x14ac:dyDescent="0.2">
      <c r="A26">
        <v>7055000</v>
      </c>
      <c r="B26" t="str">
        <f t="shared" si="15"/>
        <v>.byte 004, 000, 0, 047, 156, 000, 000, 000, 099</v>
      </c>
      <c r="C26">
        <f t="shared" si="0"/>
        <v>99.220411055988663</v>
      </c>
      <c r="D26">
        <f t="shared" si="1"/>
        <v>99</v>
      </c>
      <c r="E26">
        <f t="shared" si="2"/>
        <v>0.22041105598866295</v>
      </c>
      <c r="F26">
        <f t="shared" si="3"/>
        <v>226</v>
      </c>
      <c r="G26">
        <f t="shared" si="4"/>
        <v>226</v>
      </c>
      <c r="H26">
        <f t="shared" si="5"/>
        <v>0</v>
      </c>
      <c r="I26">
        <f t="shared" si="6"/>
        <v>0</v>
      </c>
      <c r="J26">
        <f t="shared" si="7"/>
        <v>12188</v>
      </c>
      <c r="K26">
        <f t="shared" si="8"/>
        <v>156</v>
      </c>
      <c r="L26">
        <f t="shared" si="9"/>
        <v>47</v>
      </c>
      <c r="M26">
        <f t="shared" si="10"/>
        <v>0</v>
      </c>
      <c r="N26">
        <f t="shared" si="11"/>
        <v>1024</v>
      </c>
      <c r="O26">
        <f t="shared" si="12"/>
        <v>4</v>
      </c>
      <c r="P26">
        <f t="shared" si="13"/>
        <v>0</v>
      </c>
      <c r="Q26" s="2">
        <f t="shared" si="14"/>
        <v>7054979.2326922696</v>
      </c>
    </row>
    <row r="27" spans="1:17" x14ac:dyDescent="0.2">
      <c r="A27">
        <v>7060000</v>
      </c>
      <c r="B27" t="str">
        <f t="shared" si="15"/>
        <v>.byte 004, 000, 0, 047, 147, 000, 000, 000, 099</v>
      </c>
      <c r="C27">
        <f t="shared" si="0"/>
        <v>99.150141643059484</v>
      </c>
      <c r="D27">
        <f t="shared" si="1"/>
        <v>99</v>
      </c>
      <c r="E27">
        <f t="shared" si="2"/>
        <v>0.15014164305948441</v>
      </c>
      <c r="F27">
        <f t="shared" si="3"/>
        <v>154</v>
      </c>
      <c r="G27">
        <f t="shared" si="4"/>
        <v>154</v>
      </c>
      <c r="H27">
        <f t="shared" si="5"/>
        <v>0</v>
      </c>
      <c r="I27">
        <f t="shared" si="6"/>
        <v>0</v>
      </c>
      <c r="J27">
        <f t="shared" si="7"/>
        <v>12179</v>
      </c>
      <c r="K27">
        <f t="shared" si="8"/>
        <v>147</v>
      </c>
      <c r="L27">
        <f t="shared" si="9"/>
        <v>47</v>
      </c>
      <c r="M27">
        <f t="shared" si="10"/>
        <v>0</v>
      </c>
      <c r="N27">
        <f t="shared" si="11"/>
        <v>1024</v>
      </c>
      <c r="O27">
        <f t="shared" si="12"/>
        <v>4</v>
      </c>
      <c r="P27">
        <f t="shared" si="13"/>
        <v>0</v>
      </c>
      <c r="Q27" s="2">
        <f t="shared" si="14"/>
        <v>7059982.2712498773</v>
      </c>
    </row>
    <row r="28" spans="1:17" x14ac:dyDescent="0.2">
      <c r="A28">
        <v>7065000</v>
      </c>
      <c r="B28" t="str">
        <f t="shared" si="15"/>
        <v>.byte 004, 000, 0, 047, 138, 000, 000, 000, 099</v>
      </c>
      <c r="C28">
        <f t="shared" si="0"/>
        <v>99.079971691436654</v>
      </c>
      <c r="D28">
        <f t="shared" si="1"/>
        <v>99</v>
      </c>
      <c r="E28">
        <f t="shared" si="2"/>
        <v>7.9971691436654169E-2</v>
      </c>
      <c r="F28">
        <f t="shared" si="3"/>
        <v>82</v>
      </c>
      <c r="G28">
        <f t="shared" si="4"/>
        <v>82</v>
      </c>
      <c r="H28">
        <f t="shared" si="5"/>
        <v>0</v>
      </c>
      <c r="I28">
        <f t="shared" si="6"/>
        <v>0</v>
      </c>
      <c r="J28">
        <f t="shared" si="7"/>
        <v>12170</v>
      </c>
      <c r="K28">
        <f t="shared" si="8"/>
        <v>138</v>
      </c>
      <c r="L28">
        <f t="shared" si="9"/>
        <v>47</v>
      </c>
      <c r="M28">
        <f t="shared" si="10"/>
        <v>0</v>
      </c>
      <c r="N28">
        <f t="shared" si="11"/>
        <v>1024</v>
      </c>
      <c r="O28">
        <f t="shared" si="12"/>
        <v>4</v>
      </c>
      <c r="P28">
        <f t="shared" si="13"/>
        <v>0</v>
      </c>
      <c r="Q28" s="2">
        <f t="shared" si="14"/>
        <v>7064992.410652684</v>
      </c>
    </row>
    <row r="29" spans="1:17" x14ac:dyDescent="0.2">
      <c r="A29">
        <v>7070000</v>
      </c>
      <c r="B29" t="str">
        <f t="shared" si="15"/>
        <v>.byte 004, 000, 0, 047, 129, 000, 000, 000, 099</v>
      </c>
      <c r="C29">
        <f t="shared" si="0"/>
        <v>99.009900990099013</v>
      </c>
      <c r="D29">
        <f t="shared" si="1"/>
        <v>99</v>
      </c>
      <c r="E29">
        <f t="shared" si="2"/>
        <v>9.9009900990125743E-3</v>
      </c>
      <c r="F29">
        <f t="shared" si="3"/>
        <v>10</v>
      </c>
      <c r="G29">
        <f t="shared" si="4"/>
        <v>10</v>
      </c>
      <c r="H29">
        <f t="shared" si="5"/>
        <v>0</v>
      </c>
      <c r="I29">
        <f t="shared" si="6"/>
        <v>0</v>
      </c>
      <c r="J29">
        <f t="shared" si="7"/>
        <v>12161</v>
      </c>
      <c r="K29">
        <f t="shared" si="8"/>
        <v>129</v>
      </c>
      <c r="L29">
        <f t="shared" si="9"/>
        <v>47</v>
      </c>
      <c r="M29">
        <f t="shared" si="10"/>
        <v>0</v>
      </c>
      <c r="N29">
        <f t="shared" si="11"/>
        <v>1024</v>
      </c>
      <c r="O29">
        <f t="shared" si="12"/>
        <v>4</v>
      </c>
      <c r="P29">
        <f t="shared" si="13"/>
        <v>0</v>
      </c>
      <c r="Q29" s="2">
        <f t="shared" si="14"/>
        <v>7070009.6660288405</v>
      </c>
    </row>
    <row r="30" spans="1:17" x14ac:dyDescent="0.2">
      <c r="A30">
        <v>7075000</v>
      </c>
      <c r="B30" t="str">
        <f t="shared" si="15"/>
        <v>.byte 004, 000, 0, 047, 120, 000, 003, 001, 099</v>
      </c>
      <c r="C30">
        <f t="shared" si="0"/>
        <v>98.939929328621915</v>
      </c>
      <c r="D30">
        <f t="shared" si="1"/>
        <v>98</v>
      </c>
      <c r="E30">
        <f t="shared" si="2"/>
        <v>0.93992932862191481</v>
      </c>
      <c r="F30">
        <f t="shared" si="3"/>
        <v>962</v>
      </c>
      <c r="G30">
        <f t="shared" si="4"/>
        <v>194</v>
      </c>
      <c r="H30">
        <f t="shared" si="5"/>
        <v>3</v>
      </c>
      <c r="I30">
        <f t="shared" si="6"/>
        <v>0</v>
      </c>
      <c r="J30">
        <f t="shared" si="7"/>
        <v>12152</v>
      </c>
      <c r="K30">
        <f t="shared" si="8"/>
        <v>120</v>
      </c>
      <c r="L30">
        <f t="shared" si="9"/>
        <v>47</v>
      </c>
      <c r="M30">
        <f t="shared" si="10"/>
        <v>0</v>
      </c>
      <c r="N30">
        <f t="shared" si="11"/>
        <v>1024</v>
      </c>
      <c r="O30">
        <f t="shared" si="12"/>
        <v>4</v>
      </c>
      <c r="P30">
        <f t="shared" si="13"/>
        <v>0</v>
      </c>
      <c r="Q30" s="2">
        <f t="shared" si="14"/>
        <v>7075034.0525495</v>
      </c>
    </row>
    <row r="31" spans="1:17" x14ac:dyDescent="0.2">
      <c r="A31">
        <v>7080000</v>
      </c>
      <c r="B31" t="str">
        <f t="shared" si="15"/>
        <v>.byte 004, 000, 0, 047, 111, 000, 003, 001, 099</v>
      </c>
      <c r="C31">
        <f t="shared" si="0"/>
        <v>98.870056497175142</v>
      </c>
      <c r="D31">
        <f t="shared" si="1"/>
        <v>98</v>
      </c>
      <c r="E31">
        <f t="shared" si="2"/>
        <v>0.87005649717514189</v>
      </c>
      <c r="F31">
        <f t="shared" si="3"/>
        <v>891</v>
      </c>
      <c r="G31">
        <f t="shared" si="4"/>
        <v>123</v>
      </c>
      <c r="H31">
        <f t="shared" si="5"/>
        <v>3</v>
      </c>
      <c r="I31">
        <f t="shared" si="6"/>
        <v>0</v>
      </c>
      <c r="J31">
        <f t="shared" si="7"/>
        <v>12143</v>
      </c>
      <c r="K31">
        <f t="shared" si="8"/>
        <v>111</v>
      </c>
      <c r="L31">
        <f t="shared" si="9"/>
        <v>47</v>
      </c>
      <c r="M31">
        <f t="shared" si="10"/>
        <v>0</v>
      </c>
      <c r="N31">
        <f t="shared" si="11"/>
        <v>1024</v>
      </c>
      <c r="O31">
        <f t="shared" si="12"/>
        <v>4</v>
      </c>
      <c r="P31">
        <f t="shared" si="13"/>
        <v>0</v>
      </c>
      <c r="Q31" s="2">
        <f t="shared" si="14"/>
        <v>7079995.6540205246</v>
      </c>
    </row>
    <row r="32" spans="1:17" x14ac:dyDescent="0.2">
      <c r="A32">
        <v>7085000</v>
      </c>
      <c r="B32" t="str">
        <f t="shared" si="15"/>
        <v>.byte 004, 000, 0, 047, 102, 000, 003, 001, 099</v>
      </c>
      <c r="C32">
        <f t="shared" si="0"/>
        <v>98.800282286520812</v>
      </c>
      <c r="D32">
        <f t="shared" si="1"/>
        <v>98</v>
      </c>
      <c r="E32">
        <f t="shared" si="2"/>
        <v>0.80028228652081168</v>
      </c>
      <c r="F32">
        <f t="shared" si="3"/>
        <v>819</v>
      </c>
      <c r="G32">
        <f t="shared" si="4"/>
        <v>51</v>
      </c>
      <c r="H32">
        <f t="shared" si="5"/>
        <v>3</v>
      </c>
      <c r="I32">
        <f t="shared" si="6"/>
        <v>0</v>
      </c>
      <c r="J32">
        <f t="shared" si="7"/>
        <v>12134</v>
      </c>
      <c r="K32">
        <f t="shared" si="8"/>
        <v>102</v>
      </c>
      <c r="L32">
        <f t="shared" si="9"/>
        <v>47</v>
      </c>
      <c r="M32">
        <f t="shared" si="10"/>
        <v>0</v>
      </c>
      <c r="N32">
        <f t="shared" si="11"/>
        <v>1024</v>
      </c>
      <c r="O32">
        <f t="shared" si="12"/>
        <v>4</v>
      </c>
      <c r="P32">
        <f t="shared" si="13"/>
        <v>0</v>
      </c>
      <c r="Q32" s="2">
        <f t="shared" si="14"/>
        <v>7085034.2489448553</v>
      </c>
    </row>
    <row r="33" spans="1:17" x14ac:dyDescent="0.2">
      <c r="A33">
        <v>7090000</v>
      </c>
      <c r="B33" t="str">
        <f t="shared" si="15"/>
        <v>.byte 004, 000, 0, 047, 093, 000, 002, 001, 099</v>
      </c>
      <c r="C33">
        <f t="shared" si="0"/>
        <v>98.73060648801129</v>
      </c>
      <c r="D33">
        <f t="shared" si="1"/>
        <v>98</v>
      </c>
      <c r="E33">
        <f t="shared" si="2"/>
        <v>0.73060648801128991</v>
      </c>
      <c r="F33">
        <f t="shared" si="3"/>
        <v>748</v>
      </c>
      <c r="G33">
        <f t="shared" si="4"/>
        <v>236</v>
      </c>
      <c r="H33">
        <f t="shared" si="5"/>
        <v>2</v>
      </c>
      <c r="I33">
        <f t="shared" si="6"/>
        <v>0</v>
      </c>
      <c r="J33">
        <f t="shared" si="7"/>
        <v>12125</v>
      </c>
      <c r="K33">
        <f t="shared" si="8"/>
        <v>93</v>
      </c>
      <c r="L33">
        <f t="shared" si="9"/>
        <v>47</v>
      </c>
      <c r="M33">
        <f t="shared" si="10"/>
        <v>0</v>
      </c>
      <c r="N33">
        <f t="shared" si="11"/>
        <v>1024</v>
      </c>
      <c r="O33">
        <f t="shared" si="12"/>
        <v>4</v>
      </c>
      <c r="P33">
        <f t="shared" si="13"/>
        <v>0</v>
      </c>
      <c r="Q33" s="2">
        <f t="shared" si="14"/>
        <v>7090009.8911968349</v>
      </c>
    </row>
    <row r="34" spans="1:17" x14ac:dyDescent="0.2">
      <c r="A34">
        <v>7095000</v>
      </c>
      <c r="B34" t="str">
        <f t="shared" si="15"/>
        <v>.byte 004, 000, 0, 047, 084, 000, 002, 001, 099</v>
      </c>
      <c r="C34">
        <f t="shared" si="0"/>
        <v>98.66102889358703</v>
      </c>
      <c r="D34">
        <f t="shared" si="1"/>
        <v>98</v>
      </c>
      <c r="E34">
        <f t="shared" si="2"/>
        <v>0.6610288935870301</v>
      </c>
      <c r="F34">
        <f t="shared" si="3"/>
        <v>677</v>
      </c>
      <c r="G34">
        <f t="shared" si="4"/>
        <v>165</v>
      </c>
      <c r="H34">
        <f t="shared" si="5"/>
        <v>2</v>
      </c>
      <c r="I34">
        <f t="shared" si="6"/>
        <v>0</v>
      </c>
      <c r="J34">
        <f t="shared" si="7"/>
        <v>12116</v>
      </c>
      <c r="K34">
        <f t="shared" si="8"/>
        <v>84</v>
      </c>
      <c r="L34">
        <f t="shared" si="9"/>
        <v>47</v>
      </c>
      <c r="M34">
        <f t="shared" si="10"/>
        <v>0</v>
      </c>
      <c r="N34">
        <f t="shared" si="11"/>
        <v>1024</v>
      </c>
      <c r="O34">
        <f t="shared" si="12"/>
        <v>4</v>
      </c>
      <c r="P34">
        <f t="shared" si="13"/>
        <v>0</v>
      </c>
      <c r="Q34" s="2">
        <f t="shared" si="14"/>
        <v>7094992.5268982174</v>
      </c>
    </row>
    <row r="35" spans="1:17" x14ac:dyDescent="0.2">
      <c r="A35">
        <v>7100000</v>
      </c>
      <c r="B35" t="str">
        <f t="shared" si="15"/>
        <v>.byte 004, 000, 0, 047, 075, 000, 002, 001, 099</v>
      </c>
      <c r="C35">
        <f t="shared" si="0"/>
        <v>98.591549295774641</v>
      </c>
      <c r="D35">
        <f t="shared" si="1"/>
        <v>98</v>
      </c>
      <c r="E35">
        <f t="shared" si="2"/>
        <v>0.59154929577464088</v>
      </c>
      <c r="F35">
        <f t="shared" si="3"/>
        <v>606</v>
      </c>
      <c r="G35">
        <f t="shared" si="4"/>
        <v>94</v>
      </c>
      <c r="H35">
        <f t="shared" si="5"/>
        <v>2</v>
      </c>
      <c r="I35">
        <f t="shared" si="6"/>
        <v>0</v>
      </c>
      <c r="J35">
        <f t="shared" si="7"/>
        <v>12107</v>
      </c>
      <c r="K35">
        <f t="shared" si="8"/>
        <v>75</v>
      </c>
      <c r="L35">
        <f t="shared" si="9"/>
        <v>47</v>
      </c>
      <c r="M35">
        <f t="shared" si="10"/>
        <v>0</v>
      </c>
      <c r="N35">
        <f t="shared" si="11"/>
        <v>1024</v>
      </c>
      <c r="O35">
        <f t="shared" si="12"/>
        <v>4</v>
      </c>
      <c r="P35">
        <f t="shared" si="13"/>
        <v>0</v>
      </c>
      <c r="Q35" s="2">
        <f t="shared" si="14"/>
        <v>7099982.1708037006</v>
      </c>
    </row>
    <row r="36" spans="1:17" x14ac:dyDescent="0.2">
      <c r="A36">
        <v>7105000</v>
      </c>
      <c r="B36" t="str">
        <f t="shared" si="15"/>
        <v>.byte 004, 000, 0, 047, 066, 000, 002, 001, 099</v>
      </c>
      <c r="C36">
        <f t="shared" si="0"/>
        <v>98.522167487684726</v>
      </c>
      <c r="D36">
        <f t="shared" si="1"/>
        <v>98</v>
      </c>
      <c r="E36">
        <f t="shared" si="2"/>
        <v>0.52216748768472598</v>
      </c>
      <c r="F36">
        <f t="shared" si="3"/>
        <v>535</v>
      </c>
      <c r="G36">
        <f t="shared" si="4"/>
        <v>23</v>
      </c>
      <c r="H36">
        <f t="shared" si="5"/>
        <v>2</v>
      </c>
      <c r="I36">
        <f t="shared" si="6"/>
        <v>0</v>
      </c>
      <c r="J36">
        <f t="shared" si="7"/>
        <v>12098</v>
      </c>
      <c r="K36">
        <f t="shared" si="8"/>
        <v>66</v>
      </c>
      <c r="L36">
        <f t="shared" si="9"/>
        <v>47</v>
      </c>
      <c r="M36">
        <f t="shared" si="10"/>
        <v>0</v>
      </c>
      <c r="N36">
        <f t="shared" si="11"/>
        <v>1024</v>
      </c>
      <c r="O36">
        <f t="shared" si="12"/>
        <v>4</v>
      </c>
      <c r="P36">
        <f t="shared" si="13"/>
        <v>0</v>
      </c>
      <c r="Q36" s="2">
        <f t="shared" si="14"/>
        <v>7104978.8377095163</v>
      </c>
    </row>
    <row r="37" spans="1:17" x14ac:dyDescent="0.2">
      <c r="A37">
        <v>7110000</v>
      </c>
      <c r="B37" t="str">
        <f t="shared" si="15"/>
        <v>.byte 004, 000, 0, 047, 058, 000, 001, 000, 098</v>
      </c>
      <c r="C37">
        <f t="shared" si="0"/>
        <v>98.452883263009852</v>
      </c>
      <c r="D37">
        <f t="shared" si="1"/>
        <v>98</v>
      </c>
      <c r="E37">
        <f t="shared" si="2"/>
        <v>0.45288326300985204</v>
      </c>
      <c r="F37">
        <f t="shared" si="3"/>
        <v>464</v>
      </c>
      <c r="G37">
        <f t="shared" si="4"/>
        <v>208</v>
      </c>
      <c r="H37">
        <f t="shared" si="5"/>
        <v>1</v>
      </c>
      <c r="I37">
        <f t="shared" si="6"/>
        <v>0</v>
      </c>
      <c r="J37">
        <f t="shared" si="7"/>
        <v>12090</v>
      </c>
      <c r="K37">
        <f t="shared" si="8"/>
        <v>58</v>
      </c>
      <c r="L37">
        <f t="shared" si="9"/>
        <v>47</v>
      </c>
      <c r="M37">
        <f t="shared" si="10"/>
        <v>0</v>
      </c>
      <c r="N37">
        <f t="shared" si="11"/>
        <v>1024</v>
      </c>
      <c r="O37">
        <f t="shared" si="12"/>
        <v>4</v>
      </c>
      <c r="P37">
        <f t="shared" si="13"/>
        <v>0</v>
      </c>
      <c r="Q37" s="2">
        <f t="shared" si="14"/>
        <v>7109982.5424535787</v>
      </c>
    </row>
    <row r="38" spans="1:17" x14ac:dyDescent="0.2">
      <c r="A38">
        <v>7115000</v>
      </c>
      <c r="B38" t="str">
        <f t="shared" si="15"/>
        <v>.byte 004, 000, 0, 047, 049, 000, 001, 000, 098</v>
      </c>
      <c r="C38">
        <f t="shared" si="0"/>
        <v>98.383696416022488</v>
      </c>
      <c r="D38">
        <f t="shared" si="1"/>
        <v>98</v>
      </c>
      <c r="E38">
        <f t="shared" si="2"/>
        <v>0.38369641602248805</v>
      </c>
      <c r="F38">
        <f t="shared" si="3"/>
        <v>393</v>
      </c>
      <c r="G38">
        <f t="shared" si="4"/>
        <v>137</v>
      </c>
      <c r="H38">
        <f t="shared" si="5"/>
        <v>1</v>
      </c>
      <c r="I38">
        <f t="shared" si="6"/>
        <v>0</v>
      </c>
      <c r="J38">
        <f t="shared" si="7"/>
        <v>12081</v>
      </c>
      <c r="K38">
        <f t="shared" si="8"/>
        <v>49</v>
      </c>
      <c r="L38">
        <f t="shared" si="9"/>
        <v>47</v>
      </c>
      <c r="M38">
        <f t="shared" si="10"/>
        <v>0</v>
      </c>
      <c r="N38">
        <f t="shared" si="11"/>
        <v>1024</v>
      </c>
      <c r="O38">
        <f t="shared" si="12"/>
        <v>4</v>
      </c>
      <c r="P38">
        <f t="shared" si="13"/>
        <v>0</v>
      </c>
      <c r="Q38" s="2">
        <f t="shared" si="14"/>
        <v>7114993.2999156285</v>
      </c>
    </row>
    <row r="39" spans="1:17" x14ac:dyDescent="0.2">
      <c r="A39">
        <v>7120000</v>
      </c>
      <c r="B39" t="str">
        <f t="shared" si="15"/>
        <v>.byte 004, 000, 0, 047, 040, 000, 001, 000, 098</v>
      </c>
      <c r="C39">
        <f t="shared" si="0"/>
        <v>98.31460674157303</v>
      </c>
      <c r="D39">
        <f t="shared" si="1"/>
        <v>98</v>
      </c>
      <c r="E39">
        <f t="shared" si="2"/>
        <v>0.31460674157303004</v>
      </c>
      <c r="F39">
        <f t="shared" si="3"/>
        <v>322</v>
      </c>
      <c r="G39">
        <f t="shared" si="4"/>
        <v>66</v>
      </c>
      <c r="H39">
        <f t="shared" si="5"/>
        <v>1</v>
      </c>
      <c r="I39">
        <f t="shared" si="6"/>
        <v>0</v>
      </c>
      <c r="J39">
        <f t="shared" si="7"/>
        <v>12072</v>
      </c>
      <c r="K39">
        <f t="shared" si="8"/>
        <v>40</v>
      </c>
      <c r="L39">
        <f t="shared" si="9"/>
        <v>47</v>
      </c>
      <c r="M39">
        <f t="shared" si="10"/>
        <v>0</v>
      </c>
      <c r="N39">
        <f t="shared" si="11"/>
        <v>1024</v>
      </c>
      <c r="O39">
        <f t="shared" si="12"/>
        <v>4</v>
      </c>
      <c r="P39">
        <f t="shared" si="13"/>
        <v>0</v>
      </c>
      <c r="Q39" s="2">
        <f t="shared" si="14"/>
        <v>7120011.1250173831</v>
      </c>
    </row>
    <row r="40" spans="1:17" x14ac:dyDescent="0.2">
      <c r="A40">
        <v>7125000</v>
      </c>
      <c r="B40" t="str">
        <f t="shared" si="15"/>
        <v>.byte 004, 000, 0, 047, 031, 000, 000, 000, 098</v>
      </c>
      <c r="C40">
        <f t="shared" si="0"/>
        <v>98.245614035087726</v>
      </c>
      <c r="D40">
        <f t="shared" si="1"/>
        <v>98</v>
      </c>
      <c r="E40">
        <f t="shared" si="2"/>
        <v>0.24561403508772628</v>
      </c>
      <c r="F40">
        <f t="shared" si="3"/>
        <v>252</v>
      </c>
      <c r="G40">
        <f t="shared" si="4"/>
        <v>252</v>
      </c>
      <c r="H40">
        <f t="shared" si="5"/>
        <v>0</v>
      </c>
      <c r="I40">
        <f t="shared" si="6"/>
        <v>0</v>
      </c>
      <c r="J40">
        <f t="shared" si="7"/>
        <v>12063</v>
      </c>
      <c r="K40">
        <f t="shared" si="8"/>
        <v>31</v>
      </c>
      <c r="L40">
        <f t="shared" si="9"/>
        <v>47</v>
      </c>
      <c r="M40">
        <f t="shared" si="10"/>
        <v>0</v>
      </c>
      <c r="N40">
        <f t="shared" si="11"/>
        <v>1024</v>
      </c>
      <c r="O40">
        <f t="shared" si="12"/>
        <v>4</v>
      </c>
      <c r="P40">
        <f t="shared" si="13"/>
        <v>0</v>
      </c>
      <c r="Q40" s="2">
        <f t="shared" si="14"/>
        <v>7124965.2101308098</v>
      </c>
    </row>
    <row r="41" spans="1:17" x14ac:dyDescent="0.2">
      <c r="A41">
        <v>7130000</v>
      </c>
      <c r="B41" t="str">
        <f t="shared" si="15"/>
        <v>.byte 004, 000, 0, 047, 022, 000, 000, 000, 098</v>
      </c>
      <c r="C41">
        <f t="shared" si="0"/>
        <v>98.176718092566617</v>
      </c>
      <c r="D41">
        <f t="shared" si="1"/>
        <v>98</v>
      </c>
      <c r="E41">
        <f t="shared" si="2"/>
        <v>0.17671809256661675</v>
      </c>
      <c r="F41">
        <f t="shared" si="3"/>
        <v>181</v>
      </c>
      <c r="G41">
        <f t="shared" si="4"/>
        <v>181</v>
      </c>
      <c r="H41">
        <f t="shared" si="5"/>
        <v>0</v>
      </c>
      <c r="I41">
        <f t="shared" si="6"/>
        <v>0</v>
      </c>
      <c r="J41">
        <f t="shared" si="7"/>
        <v>12054</v>
      </c>
      <c r="K41">
        <f t="shared" si="8"/>
        <v>22</v>
      </c>
      <c r="L41">
        <f t="shared" si="9"/>
        <v>47</v>
      </c>
      <c r="M41">
        <f t="shared" si="10"/>
        <v>0</v>
      </c>
      <c r="N41">
        <f t="shared" si="11"/>
        <v>1024</v>
      </c>
      <c r="O41">
        <f t="shared" si="12"/>
        <v>4</v>
      </c>
      <c r="P41">
        <f t="shared" si="13"/>
        <v>0</v>
      </c>
      <c r="Q41" s="2">
        <f t="shared" si="14"/>
        <v>7129997.1153750513</v>
      </c>
    </row>
    <row r="42" spans="1:17" x14ac:dyDescent="0.2">
      <c r="A42">
        <v>7135000</v>
      </c>
      <c r="B42" t="str">
        <f t="shared" si="15"/>
        <v>.byte 004, 000, 0, 047, 013, 000, 000, 000, 098</v>
      </c>
      <c r="C42">
        <f t="shared" si="0"/>
        <v>98.107918710581643</v>
      </c>
      <c r="D42">
        <f t="shared" si="1"/>
        <v>98</v>
      </c>
      <c r="E42">
        <f t="shared" si="2"/>
        <v>0.10791871058164304</v>
      </c>
      <c r="F42">
        <f t="shared" si="3"/>
        <v>111</v>
      </c>
      <c r="G42">
        <f t="shared" si="4"/>
        <v>111</v>
      </c>
      <c r="H42">
        <f t="shared" si="5"/>
        <v>0</v>
      </c>
      <c r="I42">
        <f t="shared" si="6"/>
        <v>0</v>
      </c>
      <c r="J42">
        <f t="shared" si="7"/>
        <v>12045</v>
      </c>
      <c r="K42">
        <f t="shared" si="8"/>
        <v>13</v>
      </c>
      <c r="L42">
        <f t="shared" si="9"/>
        <v>47</v>
      </c>
      <c r="M42">
        <f t="shared" si="10"/>
        <v>0</v>
      </c>
      <c r="N42">
        <f t="shared" si="11"/>
        <v>1024</v>
      </c>
      <c r="O42">
        <f t="shared" si="12"/>
        <v>4</v>
      </c>
      <c r="P42">
        <f t="shared" si="13"/>
        <v>0</v>
      </c>
      <c r="Q42" s="2">
        <f t="shared" si="14"/>
        <v>7134965.111533599</v>
      </c>
    </row>
  </sheetData>
  <pageMargins left="0.7" right="0.7" top="0.75" bottom="0.75" header="0.3" footer="0.3"/>
  <pageSetup paperSize="2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Anders Braüner Nielsen</cp:lastModifiedBy>
  <dcterms:created xsi:type="dcterms:W3CDTF">2025-08-01T20:56:07Z</dcterms:created>
  <dcterms:modified xsi:type="dcterms:W3CDTF">2025-09-05T23:05:41Z</dcterms:modified>
</cp:coreProperties>
</file>