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My Programming Projects\GitHub\GTScripts\"/>
    </mc:Choice>
  </mc:AlternateContent>
  <xr:revisionPtr revIDLastSave="0" documentId="13_ncr:1_{0EF2EC2F-B103-4575-BB58-594773797D8C}" xr6:coauthVersionLast="47" xr6:coauthVersionMax="47" xr10:uidLastSave="{00000000-0000-0000-0000-000000000000}"/>
  <bookViews>
    <workbookView xWindow="7890" yWindow="1935" windowWidth="19035" windowHeight="12570" xr2:uid="{00000000-000D-0000-FFFF-FFFF00000000}"/>
  </bookViews>
  <sheets>
    <sheet name="Coversheet" sheetId="1" r:id="rId1"/>
    <sheet name="Data" sheetId="2" r:id="rId2"/>
    <sheet name="KPTEN luc" sheetId="3" r:id="rId3"/>
    <sheet name="KPTEN RCTR RAPT luc" sheetId="4" r:id="rId4"/>
    <sheet name="Br1 p53 PTEN PaxTet" sheetId="5" r:id="rId5"/>
    <sheet name="Br1 p53 Myc PaxTet" sheetId="6" r:id="rId6"/>
    <sheet name="Br2 p53 Myc PaxTet" sheetId="7" r:id="rId7"/>
    <sheet name="Br2 p53 PTEN PaxTet" sheetId="8" r:id="rId8"/>
    <sheet name="Thorn Transfers" sheetId="9" r:id="rId9"/>
    <sheet name="Form Responses 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K2" i="3"/>
  <c r="K3" i="3"/>
  <c r="B2" i="1"/>
  <c r="B6" i="1" s="1"/>
  <c r="C2" i="1"/>
  <c r="C6" i="1" s="1"/>
  <c r="D2" i="1"/>
  <c r="D6" i="1" s="1"/>
  <c r="E2" i="1"/>
  <c r="E6" i="1" s="1"/>
  <c r="F2" i="1"/>
  <c r="F6" i="1" s="1"/>
  <c r="G2" i="1"/>
  <c r="G6" i="1" s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A22" i="1"/>
  <c r="H4" i="1" l="1"/>
  <c r="H3" i="1"/>
  <c r="H5" i="1"/>
  <c r="H2" i="1"/>
  <c r="H6" i="1" s="1"/>
</calcChain>
</file>

<file path=xl/sharedStrings.xml><?xml version="1.0" encoding="utf-8"?>
<sst xmlns="http://schemas.openxmlformats.org/spreadsheetml/2006/main" count="2021" uniqueCount="134">
  <si>
    <t>WAB</t>
  </si>
  <si>
    <t>KPTEN luc</t>
  </si>
  <si>
    <t>KPTEN Rctr Raptr luc</t>
  </si>
  <si>
    <t>Br1 p53 PTEN</t>
  </si>
  <si>
    <t>Br1 Myc</t>
  </si>
  <si>
    <t>Br2 Myc</t>
  </si>
  <si>
    <t>Br2 p53 PTEN</t>
  </si>
  <si>
    <t>TOTAL</t>
  </si>
  <si>
    <t>Mice</t>
  </si>
  <si>
    <t>Males</t>
  </si>
  <si>
    <t>Females</t>
  </si>
  <si>
    <t>BR Pairs</t>
  </si>
  <si>
    <t>~Cage#</t>
  </si>
  <si>
    <t>Sheet and scripts designed by Anders W. Ohman for the Dinulescu Lab at Brigham &amp; Women's Hospital. 2013-2015</t>
  </si>
  <si>
    <t>Groups</t>
  </si>
  <si>
    <t>Date</t>
  </si>
  <si>
    <t>#</t>
  </si>
  <si>
    <t>KPTEN RCTR RAPT luc</t>
  </si>
  <si>
    <t>Br1 p53 PTEN PaxTet</t>
  </si>
  <si>
    <t>Br1 p53 Myc PaxTet</t>
  </si>
  <si>
    <t>Br2 p53 Myc PaxTet</t>
  </si>
  <si>
    <t>Br2 p53 PTEN PaxTet</t>
  </si>
  <si>
    <t>Tag #</t>
  </si>
  <si>
    <t>Sex</t>
  </si>
  <si>
    <t>DOB</t>
  </si>
  <si>
    <t>K-ras</t>
  </si>
  <si>
    <t>PTEN</t>
  </si>
  <si>
    <t>luc</t>
  </si>
  <si>
    <t>Parents</t>
  </si>
  <si>
    <t>Dad</t>
  </si>
  <si>
    <t>Comments</t>
  </si>
  <si>
    <t>Alive?</t>
  </si>
  <si>
    <t>GT</t>
  </si>
  <si>
    <t>M</t>
  </si>
  <si>
    <t>LSL/+</t>
  </si>
  <si>
    <t>F</t>
  </si>
  <si>
    <t>luc (faint)</t>
  </si>
  <si>
    <t>fl/fl</t>
  </si>
  <si>
    <t>+</t>
  </si>
  <si>
    <t>x</t>
  </si>
  <si>
    <t>PTEN1</t>
  </si>
  <si>
    <t>Jackson</t>
  </si>
  <si>
    <t>Imported PTEN; BR</t>
  </si>
  <si>
    <t>A</t>
  </si>
  <si>
    <t>PTEN2</t>
  </si>
  <si>
    <t>BR; Imported PTEN</t>
  </si>
  <si>
    <t>RCTR</t>
  </si>
  <si>
    <t>RAPT</t>
  </si>
  <si>
    <t>fl/+</t>
  </si>
  <si>
    <t>fl/+?</t>
  </si>
  <si>
    <t>fl/fl?</t>
  </si>
  <si>
    <t>?</t>
  </si>
  <si>
    <t>x?</t>
  </si>
  <si>
    <t>1913X1916</t>
  </si>
  <si>
    <t>Pten1 BR 5/12</t>
  </si>
  <si>
    <t>2437X2439</t>
  </si>
  <si>
    <t>BR C</t>
  </si>
  <si>
    <t>Pten2 BR 5/12</t>
  </si>
  <si>
    <t>2436X2435</t>
  </si>
  <si>
    <t>2438X2790</t>
  </si>
  <si>
    <t>2432X2435</t>
  </si>
  <si>
    <t>Pten1 BR 5/1-5/12</t>
  </si>
  <si>
    <t>het?</t>
  </si>
  <si>
    <t>BR F - Het/Het (half kras luc)</t>
  </si>
  <si>
    <t>BR E - Flox/Het (all kras luc)</t>
  </si>
  <si>
    <t>fl?</t>
  </si>
  <si>
    <t>BR G - Flox/Het (half luc)</t>
  </si>
  <si>
    <t>BR H - Flox/Het (half luc)</t>
  </si>
  <si>
    <t>BR D - Het/Het (half kras half luc)</t>
  </si>
  <si>
    <t>(R/R fl crossed with het)</t>
  </si>
  <si>
    <t>3904or06</t>
  </si>
  <si>
    <t>SIBLING</t>
  </si>
  <si>
    <t>Brca1</t>
  </si>
  <si>
    <t>p53</t>
  </si>
  <si>
    <t>R270</t>
  </si>
  <si>
    <t>Pax8</t>
  </si>
  <si>
    <t>TetO</t>
  </si>
  <si>
    <t>Mom</t>
  </si>
  <si>
    <t>Alive</t>
  </si>
  <si>
    <t>GT Summary</t>
  </si>
  <si>
    <t>Pax</t>
  </si>
  <si>
    <t>Tet</t>
  </si>
  <si>
    <t>Tet?</t>
  </si>
  <si>
    <t>Tet (faint)</t>
  </si>
  <si>
    <t>2041 (2968 OLD?)</t>
  </si>
  <si>
    <t>BR B</t>
  </si>
  <si>
    <t>BR A</t>
  </si>
  <si>
    <t>Br b</t>
  </si>
  <si>
    <t>BR b</t>
  </si>
  <si>
    <t>3712or3714or3483</t>
  </si>
  <si>
    <t>Myc</t>
  </si>
  <si>
    <t>Myc?</t>
  </si>
  <si>
    <t>Brca2</t>
  </si>
  <si>
    <t>R270?</t>
  </si>
  <si>
    <t>B1 WT, Check for myc</t>
  </si>
  <si>
    <t>B1 HET, Check for myc</t>
  </si>
  <si>
    <t>2592 was with 3578</t>
  </si>
  <si>
    <t>BR L, no B1</t>
  </si>
  <si>
    <t>BR L</t>
  </si>
  <si>
    <t>BR m</t>
  </si>
  <si>
    <t>B1??</t>
  </si>
  <si>
    <t>Genotype</t>
  </si>
  <si>
    <t>Transfer Date</t>
  </si>
  <si>
    <t>Doxy Date</t>
  </si>
  <si>
    <t>Death Date</t>
  </si>
  <si>
    <t>Weeks/dox</t>
  </si>
  <si>
    <t>Myc; Brca2(fl/fl); p53(fl/+R270); PTEN(+); Pax; Tet</t>
  </si>
  <si>
    <t>Myc; Brca2(fl/fl); p53(fl/fl); PTEN(+); Pax; Tet</t>
  </si>
  <si>
    <t>Brca1(fl/+); p53(fl/flx); PTEN(fl/fl); Pax; Tet</t>
  </si>
  <si>
    <t>Brca1(fl/+); p53(fl/fl); PTEN(fl/fl); Pax; Tet</t>
  </si>
  <si>
    <t>Brca1(fl/fl); p53(fl/fl); PTEN(fl/fl); Pax; Tet</t>
  </si>
  <si>
    <t>Brca1(fl/fl); p53(fl/+R270); PTEN(fl/fl); Pax; Tet</t>
  </si>
  <si>
    <t>Brca2(fl/+); p53(fl/+R270); PTEN(fl/fl); Pax; Tet</t>
  </si>
  <si>
    <t>Brca2(fl/+); p53(fl/+R270); PTEN(fl/+); Pax; Tet</t>
  </si>
  <si>
    <t>Brca2(fl/fl); p53(fl/fl); PTEN(fl/fl); Pax; Tet; luc</t>
  </si>
  <si>
    <t>Brca2(fl/+); p53(fl/+R270); PTEN(fl/+); Pax; Tet; luc</t>
  </si>
  <si>
    <t>Brca2(fl/+); p53(fl/fl); PTEN(fl/fl); Pax; Tet; luc</t>
  </si>
  <si>
    <t>Myc; Brca1(fl/+); p53(fl/fl); PTEN(+); Pax; Tet</t>
  </si>
  <si>
    <t>6/12/2015-6/15/2015</t>
  </si>
  <si>
    <t>Myc; Brca1(fl/+); p53(fl/fl); PTEN(); Pax; Tet</t>
  </si>
  <si>
    <t>Myc; Brca1(fl/+); p53(fl/flx); PTEN(+); Pax; Tet</t>
  </si>
  <si>
    <t>Myc; Brca1(fl/fl); p53(fl/fl); PTEN(+); Pax; Tet</t>
  </si>
  <si>
    <t>Brca1(fl/fl); p53(fl/fl); PTEN(fl/fl); Pax; Tet; luc</t>
  </si>
  <si>
    <t>Brca1(fl/fl); p53(fl/+R270); PTEN(fl/fl); Pax; Tet; luc</t>
  </si>
  <si>
    <t>Brca1(fl/+?); p53(fl/+R270); PTEN(fl/fl); Pax; Tet</t>
  </si>
  <si>
    <t>Brca1(fl/fl); p53(fl/fl); PTEN(fl/fl); Pax; Tet; x</t>
  </si>
  <si>
    <t>Timestamp</t>
  </si>
  <si>
    <t>Group</t>
  </si>
  <si>
    <t>Birth Date</t>
  </si>
  <si>
    <t>Mom #</t>
  </si>
  <si>
    <t>Dad #</t>
  </si>
  <si>
    <t>Mouse Range</t>
  </si>
  <si>
    <t>Which pups are Male?</t>
  </si>
  <si>
    <t>Which pups are Female?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</si>
</sst>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2"/>
      <color rgb="FF000000"/>
      <name val="Calibri"/>
    </font>
    <font>
      <b/>
      <sz val="15"/>
      <name val="Calibri"/>
    </font>
    <font>
      <sz val="11"/>
      <name val="Calibri"/>
    </font>
    <font>
      <sz val="12"/>
      <name val="Calibri"/>
    </font>
    <font>
      <b/>
      <sz val="12"/>
      <name val="Calibri"/>
    </font>
    <font>
      <b/>
      <sz val="12"/>
      <name val="Calibri"/>
    </font>
    <font>
      <sz val="12"/>
      <name val="Calibri"/>
    </font>
    <font>
      <b/>
      <sz val="15"/>
      <color rgb="FF000000"/>
      <name val="Calibri"/>
    </font>
    <font>
      <b/>
      <sz val="15"/>
      <color rgb="FF333333"/>
      <name val="Calibri"/>
    </font>
    <font>
      <sz val="15"/>
      <color rgb="FF000000"/>
      <name val="Calibri"/>
    </font>
    <font>
      <sz val="15"/>
      <color rgb="FF333333"/>
      <name val="Calibri"/>
    </font>
    <font>
      <b/>
      <sz val="12"/>
      <color rgb="FF000000"/>
      <name val="Calibri"/>
    </font>
    <font>
      <sz val="12"/>
      <color rgb="FFFFFFFF"/>
      <name val="Calibri"/>
    </font>
    <font>
      <b/>
      <sz val="12"/>
      <color rgb="FFFFFFFF"/>
      <name val="Calibri"/>
    </font>
    <font>
      <sz val="12"/>
      <color rgb="FF00FF00"/>
      <name val="Calibri"/>
    </font>
    <font>
      <b/>
      <u/>
      <sz val="12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92CDDC"/>
        <bgColor rgb="FF92CDDC"/>
      </patternFill>
    </fill>
    <fill>
      <patternFill patternType="solid">
        <fgColor rgb="FFC0504D"/>
        <bgColor rgb="FFC0504D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548DD4"/>
        <bgColor rgb="FF548DD4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1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14" fontId="0" fillId="13" borderId="0" xfId="0" applyNumberFormat="1" applyFont="1" applyFill="1" applyAlignment="1"/>
    <xf numFmtId="0" fontId="0" fillId="13" borderId="0" xfId="0" applyFont="1" applyFill="1" applyAlignment="1"/>
    <xf numFmtId="0" fontId="7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13" borderId="0" xfId="0" applyFont="1" applyFill="1" applyAlignment="1"/>
    <xf numFmtId="14" fontId="0" fillId="13" borderId="0" xfId="0" applyNumberFormat="1" applyFont="1" applyFill="1" applyAlignment="1"/>
    <xf numFmtId="0" fontId="0" fillId="13" borderId="0" xfId="0" applyFont="1" applyFill="1" applyAlignment="1"/>
    <xf numFmtId="0" fontId="0" fillId="13" borderId="0" xfId="0" applyFont="1" applyFill="1" applyAlignment="1"/>
    <xf numFmtId="0" fontId="13" fillId="12" borderId="0" xfId="0" applyFont="1" applyFill="1" applyAlignment="1"/>
    <xf numFmtId="14" fontId="13" fillId="12" borderId="0" xfId="0" applyNumberFormat="1" applyFont="1" applyFill="1" applyAlignment="1"/>
    <xf numFmtId="0" fontId="13" fillId="12" borderId="0" xfId="0" applyFont="1" applyFill="1" applyAlignment="1"/>
    <xf numFmtId="14" fontId="0" fillId="15" borderId="0" xfId="0" applyNumberFormat="1" applyFont="1" applyFill="1" applyAlignment="1"/>
    <xf numFmtId="0" fontId="0" fillId="16" borderId="0" xfId="0" applyFont="1" applyFill="1" applyAlignment="1"/>
    <xf numFmtId="0" fontId="0" fillId="16" borderId="0" xfId="0" applyFont="1" applyFill="1"/>
    <xf numFmtId="0" fontId="0" fillId="16" borderId="0" xfId="0" applyFont="1" applyFill="1" applyBorder="1" applyAlignment="1"/>
    <xf numFmtId="0" fontId="0" fillId="17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5" borderId="0" xfId="0" applyFont="1" applyFill="1" applyAlignment="1"/>
    <xf numFmtId="0" fontId="0" fillId="17" borderId="0" xfId="0" applyFont="1" applyFill="1" applyAlignment="1"/>
    <xf numFmtId="0" fontId="0" fillId="15" borderId="0" xfId="0" applyFont="1" applyFill="1" applyAlignment="1"/>
    <xf numFmtId="14" fontId="0" fillId="15" borderId="0" xfId="0" applyNumberFormat="1" applyFont="1" applyFill="1" applyAlignment="1"/>
    <xf numFmtId="0" fontId="0" fillId="16" borderId="0" xfId="0" applyFont="1" applyFill="1" applyAlignment="1"/>
    <xf numFmtId="0" fontId="0" fillId="16" borderId="0" xfId="0" applyFont="1" applyFill="1" applyAlignment="1"/>
    <xf numFmtId="0" fontId="0" fillId="15" borderId="0" xfId="0" applyFont="1" applyFill="1" applyAlignment="1"/>
    <xf numFmtId="0" fontId="0" fillId="17" borderId="0" xfId="0" applyFont="1" applyFill="1" applyAlignment="1"/>
    <xf numFmtId="0" fontId="2" fillId="13" borderId="0" xfId="0" applyFont="1" applyFill="1"/>
    <xf numFmtId="0" fontId="0" fillId="18" borderId="0" xfId="0" applyFont="1" applyFill="1"/>
    <xf numFmtId="0" fontId="11" fillId="17" borderId="0" xfId="0" applyFont="1" applyFill="1" applyAlignment="1"/>
    <xf numFmtId="0" fontId="0" fillId="16" borderId="0" xfId="0" applyFont="1" applyFill="1" applyAlignment="1"/>
    <xf numFmtId="0" fontId="0" fillId="15" borderId="0" xfId="0" applyFont="1" applyFill="1" applyAlignment="1"/>
    <xf numFmtId="0" fontId="0" fillId="19" borderId="0" xfId="0" applyFont="1" applyFill="1" applyAlignment="1"/>
    <xf numFmtId="0" fontId="0" fillId="20" borderId="0" xfId="0" applyFont="1" applyFill="1" applyAlignment="1"/>
    <xf numFmtId="0" fontId="11" fillId="15" borderId="0" xfId="0" applyFont="1" applyFill="1" applyAlignment="1"/>
    <xf numFmtId="0" fontId="11" fillId="17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11" fillId="15" borderId="0" xfId="0" applyFont="1" applyFill="1" applyAlignment="1"/>
    <xf numFmtId="0" fontId="3" fillId="23" borderId="0" xfId="0" applyFont="1" applyFill="1" applyAlignment="1"/>
    <xf numFmtId="0" fontId="0" fillId="24" borderId="0" xfId="0" applyFont="1" applyFill="1" applyAlignment="1"/>
    <xf numFmtId="0" fontId="13" fillId="12" borderId="1" xfId="0" applyFont="1" applyFill="1" applyBorder="1" applyAlignment="1"/>
    <xf numFmtId="0" fontId="13" fillId="12" borderId="1" xfId="0" applyFont="1" applyFill="1" applyBorder="1" applyAlignment="1"/>
    <xf numFmtId="14" fontId="13" fillId="12" borderId="1" xfId="0" applyNumberFormat="1" applyFont="1" applyFill="1" applyBorder="1" applyAlignment="1"/>
    <xf numFmtId="0" fontId="13" fillId="12" borderId="0" xfId="0" applyFont="1" applyFill="1" applyAlignment="1"/>
    <xf numFmtId="0" fontId="12" fillId="12" borderId="0" xfId="0" applyFont="1" applyFill="1" applyAlignment="1"/>
    <xf numFmtId="0" fontId="11" fillId="15" borderId="1" xfId="0" applyFont="1" applyFill="1" applyBorder="1" applyAlignment="1"/>
    <xf numFmtId="14" fontId="11" fillId="15" borderId="1" xfId="0" applyNumberFormat="1" applyFont="1" applyFill="1" applyBorder="1" applyAlignment="1"/>
    <xf numFmtId="0" fontId="0" fillId="13" borderId="1" xfId="0" applyFont="1" applyFill="1" applyBorder="1" applyAlignment="1"/>
    <xf numFmtId="0" fontId="0" fillId="16" borderId="3" xfId="0" applyFont="1" applyFill="1" applyBorder="1" applyAlignment="1"/>
    <xf numFmtId="0" fontId="0" fillId="16" borderId="4" xfId="0" applyFont="1" applyFill="1" applyBorder="1" applyAlignment="1"/>
    <xf numFmtId="0" fontId="6" fillId="0" borderId="0" xfId="0" applyFont="1" applyAlignment="1"/>
    <xf numFmtId="0" fontId="5" fillId="15" borderId="1" xfId="0" applyFont="1" applyFill="1" applyBorder="1" applyAlignment="1">
      <alignment horizontal="right"/>
    </xf>
    <xf numFmtId="0" fontId="5" fillId="15" borderId="1" xfId="0" applyFont="1" applyFill="1" applyBorder="1" applyAlignment="1"/>
    <xf numFmtId="0" fontId="6" fillId="16" borderId="0" xfId="0" applyFont="1" applyFill="1"/>
    <xf numFmtId="0" fontId="5" fillId="25" borderId="1" xfId="0" applyFont="1" applyFill="1" applyBorder="1" applyAlignment="1">
      <alignment horizontal="right"/>
    </xf>
    <xf numFmtId="0" fontId="5" fillId="25" borderId="1" xfId="0" applyFont="1" applyFill="1" applyBorder="1" applyAlignment="1"/>
    <xf numFmtId="0" fontId="11" fillId="15" borderId="1" xfId="0" applyFont="1" applyFill="1" applyBorder="1" applyAlignment="1"/>
    <xf numFmtId="0" fontId="0" fillId="24" borderId="0" xfId="0" applyFont="1" applyFill="1" applyAlignment="1"/>
    <xf numFmtId="0" fontId="5" fillId="20" borderId="1" xfId="0" applyFont="1" applyFill="1" applyBorder="1" applyAlignment="1">
      <alignment horizontal="right"/>
    </xf>
    <xf numFmtId="0" fontId="5" fillId="20" borderId="1" xfId="0" applyFont="1" applyFill="1" applyBorder="1" applyAlignment="1"/>
    <xf numFmtId="0" fontId="0" fillId="16" borderId="4" xfId="0" applyFont="1" applyFill="1" applyBorder="1" applyAlignment="1"/>
    <xf numFmtId="14" fontId="11" fillId="15" borderId="1" xfId="0" applyNumberFormat="1" applyFont="1" applyFill="1" applyBorder="1" applyAlignment="1"/>
    <xf numFmtId="0" fontId="11" fillId="15" borderId="1" xfId="0" applyFont="1" applyFill="1" applyBorder="1" applyAlignment="1"/>
    <xf numFmtId="0" fontId="11" fillId="24" borderId="1" xfId="0" applyFont="1" applyFill="1" applyBorder="1" applyAlignment="1"/>
    <xf numFmtId="0" fontId="0" fillId="17" borderId="0" xfId="0" applyFont="1" applyFill="1" applyAlignment="1"/>
    <xf numFmtId="0" fontId="11" fillId="26" borderId="1" xfId="0" applyFont="1" applyFill="1" applyBorder="1" applyAlignment="1"/>
    <xf numFmtId="14" fontId="11" fillId="15" borderId="0" xfId="0" applyNumberFormat="1" applyFont="1" applyFill="1" applyAlignment="1"/>
    <xf numFmtId="0" fontId="11" fillId="15" borderId="0" xfId="0" applyFont="1" applyFill="1" applyAlignment="1"/>
    <xf numFmtId="0" fontId="4" fillId="23" borderId="0" xfId="0" applyFont="1" applyFill="1" applyAlignment="1"/>
    <xf numFmtId="14" fontId="4" fillId="27" borderId="0" xfId="0" applyNumberFormat="1" applyFont="1" applyFill="1" applyAlignment="1"/>
    <xf numFmtId="0" fontId="4" fillId="24" borderId="0" xfId="0" applyFont="1" applyFill="1" applyAlignment="1"/>
    <xf numFmtId="0" fontId="4" fillId="27" borderId="0" xfId="0" applyFont="1" applyFill="1" applyAlignment="1"/>
    <xf numFmtId="0" fontId="4" fillId="26" borderId="0" xfId="0" applyFont="1" applyFill="1" applyAlignment="1"/>
    <xf numFmtId="0" fontId="4" fillId="28" borderId="0" xfId="0" applyFont="1" applyFill="1" applyAlignment="1"/>
    <xf numFmtId="0" fontId="0" fillId="15" borderId="1" xfId="0" applyFont="1" applyFill="1" applyBorder="1" applyAlignment="1"/>
    <xf numFmtId="14" fontId="0" fillId="15" borderId="1" xfId="0" applyNumberFormat="1" applyFont="1" applyFill="1" applyBorder="1" applyAlignment="1"/>
    <xf numFmtId="0" fontId="0" fillId="15" borderId="1" xfId="0" applyFont="1" applyFill="1" applyBorder="1" applyAlignment="1"/>
    <xf numFmtId="0" fontId="0" fillId="24" borderId="1" xfId="0" applyFont="1" applyFill="1" applyBorder="1" applyAlignment="1"/>
    <xf numFmtId="0" fontId="3" fillId="17" borderId="0" xfId="0" applyFont="1" applyFill="1" applyAlignment="1"/>
    <xf numFmtId="14" fontId="0" fillId="15" borderId="4" xfId="0" applyNumberFormat="1" applyFont="1" applyFill="1" applyBorder="1" applyAlignment="1"/>
    <xf numFmtId="0" fontId="0" fillId="15" borderId="2" xfId="0" applyFont="1" applyFill="1" applyBorder="1" applyAlignment="1"/>
    <xf numFmtId="0" fontId="6" fillId="11" borderId="6" xfId="0" applyFont="1" applyFill="1" applyBorder="1" applyAlignment="1">
      <alignment horizontal="right"/>
    </xf>
    <xf numFmtId="0" fontId="6" fillId="11" borderId="7" xfId="0" applyFont="1" applyFill="1" applyBorder="1" applyAlignment="1"/>
    <xf numFmtId="0" fontId="6" fillId="15" borderId="6" xfId="0" applyFont="1" applyFill="1" applyBorder="1" applyAlignment="1">
      <alignment horizontal="right"/>
    </xf>
    <xf numFmtId="0" fontId="0" fillId="13" borderId="2" xfId="0" applyFont="1" applyFill="1" applyBorder="1" applyAlignment="1"/>
    <xf numFmtId="0" fontId="0" fillId="16" borderId="8" xfId="0" applyFont="1" applyFill="1" applyBorder="1" applyAlignment="1"/>
    <xf numFmtId="0" fontId="0" fillId="15" borderId="2" xfId="0" applyFont="1" applyFill="1" applyBorder="1" applyAlignment="1"/>
    <xf numFmtId="0" fontId="6" fillId="15" borderId="7" xfId="0" applyFont="1" applyFill="1" applyBorder="1" applyAlignment="1"/>
    <xf numFmtId="0" fontId="3" fillId="17" borderId="0" xfId="0" applyFont="1" applyFill="1" applyAlignment="1"/>
    <xf numFmtId="14" fontId="0" fillId="15" borderId="0" xfId="0" applyNumberFormat="1" applyFont="1" applyFill="1" applyAlignment="1"/>
    <xf numFmtId="0" fontId="0" fillId="15" borderId="1" xfId="0" applyFont="1" applyFill="1" applyBorder="1" applyAlignment="1"/>
    <xf numFmtId="0" fontId="14" fillId="17" borderId="0" xfId="0" applyFont="1" applyFill="1" applyAlignment="1"/>
    <xf numFmtId="0" fontId="13" fillId="12" borderId="0" xfId="0" applyFont="1" applyFill="1" applyAlignment="1"/>
    <xf numFmtId="14" fontId="0" fillId="16" borderId="0" xfId="0" applyNumberFormat="1" applyFont="1" applyFill="1" applyAlignment="1"/>
    <xf numFmtId="14" fontId="0" fillId="15" borderId="1" xfId="0" applyNumberFormat="1" applyFont="1" applyFill="1" applyBorder="1" applyAlignment="1"/>
    <xf numFmtId="0" fontId="6" fillId="15" borderId="5" xfId="0" applyFont="1" applyFill="1" applyBorder="1" applyAlignment="1">
      <alignment horizontal="right"/>
    </xf>
    <xf numFmtId="0" fontId="0" fillId="15" borderId="5" xfId="0" applyFont="1" applyFill="1" applyBorder="1" applyAlignment="1"/>
    <xf numFmtId="0" fontId="0" fillId="15" borderId="7" xfId="0" applyFont="1" applyFill="1" applyBorder="1" applyAlignment="1"/>
    <xf numFmtId="14" fontId="0" fillId="15" borderId="2" xfId="0" applyNumberFormat="1" applyFont="1" applyFill="1" applyBorder="1" applyAlignment="1"/>
    <xf numFmtId="0" fontId="6" fillId="15" borderId="2" xfId="0" applyFont="1" applyFill="1" applyBorder="1" applyAlignment="1">
      <alignment horizontal="right"/>
    </xf>
    <xf numFmtId="0" fontId="6" fillId="15" borderId="1" xfId="0" applyFont="1" applyFill="1" applyBorder="1" applyAlignment="1"/>
    <xf numFmtId="0" fontId="0" fillId="15" borderId="2" xfId="0" applyFont="1" applyFill="1" applyBorder="1" applyAlignment="1"/>
    <xf numFmtId="0" fontId="0" fillId="29" borderId="0" xfId="0" applyFont="1" applyFill="1" applyAlignment="1"/>
    <xf numFmtId="0" fontId="11" fillId="24" borderId="0" xfId="0" applyFont="1" applyFill="1" applyAlignment="1"/>
    <xf numFmtId="0" fontId="11" fillId="28" borderId="0" xfId="0" applyFont="1" applyFill="1" applyAlignment="1"/>
    <xf numFmtId="0" fontId="12" fillId="12" borderId="0" xfId="0" applyFont="1" applyFill="1" applyAlignment="1"/>
    <xf numFmtId="0" fontId="12" fillId="30" borderId="0" xfId="0" applyFont="1" applyFill="1" applyAlignment="1"/>
    <xf numFmtId="14" fontId="6" fillId="0" borderId="0" xfId="0" applyNumberFormat="1" applyFont="1" applyAlignment="1"/>
    <xf numFmtId="0" fontId="6" fillId="15" borderId="0" xfId="0" applyFont="1" applyFill="1" applyAlignment="1"/>
    <xf numFmtId="0" fontId="6" fillId="13" borderId="0" xfId="0" applyFont="1" applyFill="1" applyAlignment="1"/>
    <xf numFmtId="0" fontId="12" fillId="30" borderId="0" xfId="0" applyFont="1" applyFill="1"/>
    <xf numFmtId="164" fontId="6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Roboto"/>
              </a:defRPr>
            </a:pPr>
            <a:r>
              <a:rPr lang="en-US" sz="1200" b="1" i="0">
                <a:solidFill>
                  <a:srgbClr val="000000"/>
                </a:solidFill>
                <a:latin typeface="Roboto"/>
              </a:rPr>
              <a:t>WAB Demographics by Cohort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0-BD54-407A-ABC8-3C15D14C021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D54-407A-ABC8-3C15D14C021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D54-407A-ABC8-3C15D14C021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D54-407A-ABC8-3C15D14C021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D54-407A-ABC8-3C15D14C021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D54-407A-ABC8-3C15D14C0219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Coversheet!$B$1:$G$1</c:f>
              <c:strCache>
                <c:ptCount val="6"/>
                <c:pt idx="0">
                  <c:v>KPTEN luc</c:v>
                </c:pt>
                <c:pt idx="1">
                  <c:v>KPTEN Rctr Raptr luc</c:v>
                </c:pt>
                <c:pt idx="2">
                  <c:v>Br1 p53 PTEN</c:v>
                </c:pt>
                <c:pt idx="3">
                  <c:v>Br1 Myc</c:v>
                </c:pt>
                <c:pt idx="4">
                  <c:v>Br2 Myc</c:v>
                </c:pt>
                <c:pt idx="5">
                  <c:v>Br2 p53 PTEN</c:v>
                </c:pt>
              </c:strCache>
            </c:strRef>
          </c:cat>
          <c:val>
            <c:numRef>
              <c:f>Coversheet!$B$2:$G$2</c:f>
              <c:numCache>
                <c:formatCode>General</c:formatCode>
                <c:ptCount val="6"/>
                <c:pt idx="0">
                  <c:v>2</c:v>
                </c:pt>
                <c:pt idx="1">
                  <c:v>155</c:v>
                </c:pt>
                <c:pt idx="2">
                  <c:v>51</c:v>
                </c:pt>
                <c:pt idx="3">
                  <c:v>15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54-407A-ABC8-3C15D14C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Roboto"/>
              </a:defRPr>
            </a:pPr>
            <a:r>
              <a:rPr lang="en-US" sz="1200" b="1" i="0">
                <a:solidFill>
                  <a:srgbClr val="000000"/>
                </a:solidFill>
                <a:latin typeface="Roboto"/>
              </a:rPr>
              <a:t>WAB Total Mouse #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#</c:v>
                </c:pt>
              </c:strCache>
            </c:strRef>
          </c:tx>
          <c:spPr>
            <a:ln w="38100"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numRef>
              <c:f>Data!$B$2:$B$83</c:f>
              <c:numCache>
                <c:formatCode>m/d/yyyy</c:formatCode>
                <c:ptCount val="82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41720</c:v>
                </c:pt>
                <c:pt idx="8">
                  <c:v>41729</c:v>
                </c:pt>
                <c:pt idx="9">
                  <c:v>41750</c:v>
                </c:pt>
                <c:pt idx="10">
                  <c:v>41760</c:v>
                </c:pt>
                <c:pt idx="11">
                  <c:v>41795</c:v>
                </c:pt>
                <c:pt idx="12">
                  <c:v>41802</c:v>
                </c:pt>
                <c:pt idx="13">
                  <c:v>41816</c:v>
                </c:pt>
                <c:pt idx="14">
                  <c:v>41851</c:v>
                </c:pt>
                <c:pt idx="15">
                  <c:v>41893</c:v>
                </c:pt>
                <c:pt idx="16">
                  <c:v>41914</c:v>
                </c:pt>
                <c:pt idx="17">
                  <c:v>41928</c:v>
                </c:pt>
                <c:pt idx="18">
                  <c:v>41935</c:v>
                </c:pt>
                <c:pt idx="19">
                  <c:v>41946</c:v>
                </c:pt>
                <c:pt idx="20">
                  <c:v>41953</c:v>
                </c:pt>
                <c:pt idx="21">
                  <c:v>41960</c:v>
                </c:pt>
                <c:pt idx="22">
                  <c:v>41967</c:v>
                </c:pt>
                <c:pt idx="23">
                  <c:v>41975</c:v>
                </c:pt>
                <c:pt idx="24">
                  <c:v>41982</c:v>
                </c:pt>
                <c:pt idx="25">
                  <c:v>41989</c:v>
                </c:pt>
                <c:pt idx="26">
                  <c:v>41996</c:v>
                </c:pt>
                <c:pt idx="27">
                  <c:v>42027</c:v>
                </c:pt>
                <c:pt idx="28">
                  <c:v>42032</c:v>
                </c:pt>
                <c:pt idx="29">
                  <c:v>42033</c:v>
                </c:pt>
                <c:pt idx="30">
                  <c:v>42038</c:v>
                </c:pt>
                <c:pt idx="31">
                  <c:v>42040</c:v>
                </c:pt>
                <c:pt idx="32">
                  <c:v>42047</c:v>
                </c:pt>
                <c:pt idx="33">
                  <c:v>42052</c:v>
                </c:pt>
                <c:pt idx="34">
                  <c:v>42054</c:v>
                </c:pt>
                <c:pt idx="35">
                  <c:v>42059</c:v>
                </c:pt>
                <c:pt idx="36">
                  <c:v>42069</c:v>
                </c:pt>
                <c:pt idx="37">
                  <c:v>42075</c:v>
                </c:pt>
                <c:pt idx="38">
                  <c:v>42083</c:v>
                </c:pt>
                <c:pt idx="39">
                  <c:v>42086</c:v>
                </c:pt>
                <c:pt idx="40">
                  <c:v>42102</c:v>
                </c:pt>
                <c:pt idx="41">
                  <c:v>42103</c:v>
                </c:pt>
                <c:pt idx="42">
                  <c:v>42104</c:v>
                </c:pt>
                <c:pt idx="43">
                  <c:v>42109</c:v>
                </c:pt>
                <c:pt idx="44">
                  <c:v>42110</c:v>
                </c:pt>
                <c:pt idx="45">
                  <c:v>42111</c:v>
                </c:pt>
                <c:pt idx="46">
                  <c:v>42116</c:v>
                </c:pt>
                <c:pt idx="47">
                  <c:v>42128</c:v>
                </c:pt>
                <c:pt idx="48">
                  <c:v>42130</c:v>
                </c:pt>
                <c:pt idx="49">
                  <c:v>42131</c:v>
                </c:pt>
                <c:pt idx="50">
                  <c:v>42136</c:v>
                </c:pt>
                <c:pt idx="51">
                  <c:v>42137</c:v>
                </c:pt>
                <c:pt idx="52">
                  <c:v>42138</c:v>
                </c:pt>
                <c:pt idx="53">
                  <c:v>42143</c:v>
                </c:pt>
                <c:pt idx="54">
                  <c:v>42145</c:v>
                </c:pt>
                <c:pt idx="55">
                  <c:v>42146</c:v>
                </c:pt>
                <c:pt idx="56">
                  <c:v>42150</c:v>
                </c:pt>
                <c:pt idx="57">
                  <c:v>42153</c:v>
                </c:pt>
                <c:pt idx="58">
                  <c:v>42157</c:v>
                </c:pt>
                <c:pt idx="59">
                  <c:v>42158</c:v>
                </c:pt>
                <c:pt idx="60">
                  <c:v>42165</c:v>
                </c:pt>
                <c:pt idx="61">
                  <c:v>42167</c:v>
                </c:pt>
                <c:pt idx="62">
                  <c:v>42173</c:v>
                </c:pt>
                <c:pt idx="63">
                  <c:v>42181</c:v>
                </c:pt>
                <c:pt idx="64">
                  <c:v>42184</c:v>
                </c:pt>
                <c:pt idx="65">
                  <c:v>42192</c:v>
                </c:pt>
                <c:pt idx="66">
                  <c:v>42195</c:v>
                </c:pt>
                <c:pt idx="67">
                  <c:v>42208</c:v>
                </c:pt>
                <c:pt idx="68">
                  <c:v>42214</c:v>
                </c:pt>
                <c:pt idx="69">
                  <c:v>42215</c:v>
                </c:pt>
                <c:pt idx="70">
                  <c:v>42220</c:v>
                </c:pt>
                <c:pt idx="71">
                  <c:v>42221</c:v>
                </c:pt>
                <c:pt idx="72">
                  <c:v>42227</c:v>
                </c:pt>
                <c:pt idx="73">
                  <c:v>42229</c:v>
                </c:pt>
                <c:pt idx="74">
                  <c:v>42237</c:v>
                </c:pt>
                <c:pt idx="75">
                  <c:v>42247</c:v>
                </c:pt>
                <c:pt idx="76">
                  <c:v>42258</c:v>
                </c:pt>
                <c:pt idx="77">
                  <c:v>42265</c:v>
                </c:pt>
                <c:pt idx="78">
                  <c:v>42286</c:v>
                </c:pt>
                <c:pt idx="79">
                  <c:v>42291</c:v>
                </c:pt>
                <c:pt idx="80">
                  <c:v>42296</c:v>
                </c:pt>
                <c:pt idx="81">
                  <c:v>42307</c:v>
                </c:pt>
              </c:numCache>
            </c:numRef>
          </c:cat>
          <c:val>
            <c:numRef>
              <c:f>Data!$C$2:$C$83</c:f>
              <c:numCache>
                <c:formatCode>General</c:formatCode>
                <c:ptCount val="82"/>
                <c:pt idx="0">
                  <c:v>195</c:v>
                </c:pt>
                <c:pt idx="1">
                  <c:v>189</c:v>
                </c:pt>
                <c:pt idx="2">
                  <c:v>253</c:v>
                </c:pt>
                <c:pt idx="3">
                  <c:v>248</c:v>
                </c:pt>
                <c:pt idx="4">
                  <c:v>230</c:v>
                </c:pt>
                <c:pt idx="5">
                  <c:v>213</c:v>
                </c:pt>
                <c:pt idx="6">
                  <c:v>224</c:v>
                </c:pt>
                <c:pt idx="7">
                  <c:v>226</c:v>
                </c:pt>
                <c:pt idx="8">
                  <c:v>215</c:v>
                </c:pt>
                <c:pt idx="9">
                  <c:v>287</c:v>
                </c:pt>
                <c:pt idx="10">
                  <c:v>191</c:v>
                </c:pt>
                <c:pt idx="11">
                  <c:v>192</c:v>
                </c:pt>
                <c:pt idx="12">
                  <c:v>230</c:v>
                </c:pt>
                <c:pt idx="13">
                  <c:v>231</c:v>
                </c:pt>
                <c:pt idx="14">
                  <c:v>305</c:v>
                </c:pt>
                <c:pt idx="15">
                  <c:v>277</c:v>
                </c:pt>
                <c:pt idx="16">
                  <c:v>298</c:v>
                </c:pt>
                <c:pt idx="17">
                  <c:v>316</c:v>
                </c:pt>
                <c:pt idx="18">
                  <c:v>382</c:v>
                </c:pt>
                <c:pt idx="19">
                  <c:v>376</c:v>
                </c:pt>
                <c:pt idx="20">
                  <c:v>360</c:v>
                </c:pt>
                <c:pt idx="21">
                  <c:v>429</c:v>
                </c:pt>
                <c:pt idx="22">
                  <c:v>455</c:v>
                </c:pt>
                <c:pt idx="23">
                  <c:v>475</c:v>
                </c:pt>
                <c:pt idx="24">
                  <c:v>488</c:v>
                </c:pt>
                <c:pt idx="25">
                  <c:v>482</c:v>
                </c:pt>
                <c:pt idx="26">
                  <c:v>497</c:v>
                </c:pt>
                <c:pt idx="27">
                  <c:v>520</c:v>
                </c:pt>
                <c:pt idx="28">
                  <c:v>487</c:v>
                </c:pt>
                <c:pt idx="29">
                  <c:v>394</c:v>
                </c:pt>
                <c:pt idx="30">
                  <c:v>421</c:v>
                </c:pt>
                <c:pt idx="31">
                  <c:v>438</c:v>
                </c:pt>
                <c:pt idx="32">
                  <c:v>336</c:v>
                </c:pt>
                <c:pt idx="33">
                  <c:v>308</c:v>
                </c:pt>
                <c:pt idx="34">
                  <c:v>285</c:v>
                </c:pt>
                <c:pt idx="35">
                  <c:v>288</c:v>
                </c:pt>
                <c:pt idx="36">
                  <c:v>331</c:v>
                </c:pt>
                <c:pt idx="37">
                  <c:v>333</c:v>
                </c:pt>
                <c:pt idx="38">
                  <c:v>319</c:v>
                </c:pt>
                <c:pt idx="39">
                  <c:v>306</c:v>
                </c:pt>
                <c:pt idx="40">
                  <c:v>378</c:v>
                </c:pt>
                <c:pt idx="41">
                  <c:v>288</c:v>
                </c:pt>
                <c:pt idx="42">
                  <c:v>288</c:v>
                </c:pt>
                <c:pt idx="43">
                  <c:v>283</c:v>
                </c:pt>
                <c:pt idx="44">
                  <c:v>283</c:v>
                </c:pt>
                <c:pt idx="45">
                  <c:v>301</c:v>
                </c:pt>
                <c:pt idx="46">
                  <c:v>309</c:v>
                </c:pt>
                <c:pt idx="47">
                  <c:v>313</c:v>
                </c:pt>
                <c:pt idx="48">
                  <c:v>290</c:v>
                </c:pt>
                <c:pt idx="49">
                  <c:v>248</c:v>
                </c:pt>
                <c:pt idx="50">
                  <c:v>258</c:v>
                </c:pt>
                <c:pt idx="51">
                  <c:v>233</c:v>
                </c:pt>
                <c:pt idx="52">
                  <c:v>184</c:v>
                </c:pt>
                <c:pt idx="53">
                  <c:v>178</c:v>
                </c:pt>
                <c:pt idx="54">
                  <c:v>179</c:v>
                </c:pt>
                <c:pt idx="55">
                  <c:v>167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178</c:v>
                </c:pt>
                <c:pt idx="60">
                  <c:v>153</c:v>
                </c:pt>
                <c:pt idx="61">
                  <c:v>151</c:v>
                </c:pt>
                <c:pt idx="62">
                  <c:v>190</c:v>
                </c:pt>
                <c:pt idx="63">
                  <c:v>192</c:v>
                </c:pt>
                <c:pt idx="64">
                  <c:v>192</c:v>
                </c:pt>
                <c:pt idx="65">
                  <c:v>170</c:v>
                </c:pt>
                <c:pt idx="66">
                  <c:v>178</c:v>
                </c:pt>
                <c:pt idx="67">
                  <c:v>177</c:v>
                </c:pt>
                <c:pt idx="68">
                  <c:v>177</c:v>
                </c:pt>
                <c:pt idx="69">
                  <c:v>153</c:v>
                </c:pt>
                <c:pt idx="70">
                  <c:v>142</c:v>
                </c:pt>
                <c:pt idx="71">
                  <c:v>134</c:v>
                </c:pt>
                <c:pt idx="72">
                  <c:v>160</c:v>
                </c:pt>
                <c:pt idx="73">
                  <c:v>160</c:v>
                </c:pt>
                <c:pt idx="74">
                  <c:v>181</c:v>
                </c:pt>
                <c:pt idx="75">
                  <c:v>183</c:v>
                </c:pt>
                <c:pt idx="76">
                  <c:v>197</c:v>
                </c:pt>
                <c:pt idx="77">
                  <c:v>194</c:v>
                </c:pt>
                <c:pt idx="78">
                  <c:v>226</c:v>
                </c:pt>
                <c:pt idx="79">
                  <c:v>294</c:v>
                </c:pt>
                <c:pt idx="80">
                  <c:v>330</c:v>
                </c:pt>
                <c:pt idx="8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A-4299-9206-70A5FF72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336127"/>
        <c:axId val="1"/>
      </c:lineChart>
      <c:dateAx>
        <c:axId val="146333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m/d/yyyy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63336127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66675</xdr:rowOff>
    </xdr:from>
    <xdr:to>
      <xdr:col>2</xdr:col>
      <xdr:colOff>838200</xdr:colOff>
      <xdr:row>20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D29EC6A-30D5-41DA-935C-AFDC73FB9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2</xdr:col>
      <xdr:colOff>904875</xdr:colOff>
      <xdr:row>7</xdr:row>
      <xdr:rowOff>57150</xdr:rowOff>
    </xdr:from>
    <xdr:to>
      <xdr:col>8</xdr:col>
      <xdr:colOff>1009650</xdr:colOff>
      <xdr:row>20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DF182AF-41B1-4C07-84EE-D814D6CB1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D24" sqref="D24"/>
    </sheetView>
  </sheetViews>
  <sheetFormatPr defaultColWidth="13.5" defaultRowHeight="15" customHeight="1"/>
  <cols>
    <col min="1" max="1" width="10.125" customWidth="1"/>
    <col min="2" max="2" width="14" customWidth="1"/>
    <col min="3" max="3" width="23.75" customWidth="1"/>
    <col min="4" max="4" width="17.5" customWidth="1"/>
    <col min="5" max="5" width="13.25" customWidth="1"/>
    <col min="6" max="6" width="12.5" customWidth="1"/>
    <col min="7" max="7" width="16" customWidth="1"/>
    <col min="8" max="8" width="10.5" customWidth="1"/>
  </cols>
  <sheetData>
    <row r="1" spans="1:8" ht="19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1" t="s">
        <v>7</v>
      </c>
    </row>
    <row r="2" spans="1:8" ht="19.5" customHeight="1">
      <c r="A2" s="8" t="s">
        <v>8</v>
      </c>
      <c r="B2" s="9">
        <f>COUNTIF('KPTEN luc'!J:J,"A")</f>
        <v>2</v>
      </c>
      <c r="C2" s="9">
        <f>COUNTIF('KPTEN RCTR RAPT luc'!L:L,"A")</f>
        <v>155</v>
      </c>
      <c r="D2" s="9">
        <f>COUNTIF('Br1 p53 PTEN PaxTet'!N:N,"A")</f>
        <v>51</v>
      </c>
      <c r="E2" s="9">
        <f>COUNTIF('Br1 p53 Myc PaxTet'!O:O,"A")</f>
        <v>15</v>
      </c>
      <c r="F2" s="9">
        <f>COUNTIF('Br2 p53 Myc PaxTet'!O:O,"A")</f>
        <v>27</v>
      </c>
      <c r="G2" s="9">
        <f>COUNTIF('Br2 p53 PTEN PaxTet'!N:N,"A")</f>
        <v>40</v>
      </c>
      <c r="H2" s="8">
        <f>SUM(B2:G2)</f>
        <v>290</v>
      </c>
    </row>
    <row r="3" spans="1:8" ht="19.5" customHeight="1">
      <c r="A3" s="10" t="s">
        <v>9</v>
      </c>
      <c r="B3" s="11">
        <f>COUNTIFS('KPTEN luc'!B:B,"M",'KPTEN luc'!J:J,"A")</f>
        <v>2</v>
      </c>
      <c r="C3" s="12">
        <f>COUNTIFS('KPTEN RCTR RAPT luc'!B:B,"M",'KPTEN RCTR RAPT luc'!L:L,"A")</f>
        <v>76</v>
      </c>
      <c r="D3" s="12">
        <f>COUNTIFS('Br1 p53 PTEN PaxTet'!B:B,"M",'Br1 p53 PTEN PaxTet'!N:N,"A")</f>
        <v>28</v>
      </c>
      <c r="E3" s="12">
        <f>COUNTIFS('Br1 p53 Myc PaxTet'!B:B,"M",'Br1 p53 Myc PaxTet'!O:O,"A")</f>
        <v>5</v>
      </c>
      <c r="F3" s="12">
        <f>COUNTIFS('Br2 p53 Myc PaxTet'!B:B,"M",'Br2 p53 Myc PaxTet'!O:O,"A")</f>
        <v>5</v>
      </c>
      <c r="G3" s="12">
        <f>COUNTIFS('Br2 p53 PTEN PaxTet'!B:B,"M",'Br2 p53 PTEN PaxTet'!N:N,"A")</f>
        <v>18</v>
      </c>
      <c r="H3" s="10">
        <f>SUM(B3:G3)</f>
        <v>134</v>
      </c>
    </row>
    <row r="4" spans="1:8" ht="19.5" customHeight="1">
      <c r="A4" s="13" t="s">
        <v>10</v>
      </c>
      <c r="B4" s="14">
        <f>COUNTIFS('KPTEN luc'!B:B,"F",'KPTEN luc'!J:J,"A")</f>
        <v>0</v>
      </c>
      <c r="C4" s="15">
        <f>COUNTIFS('KPTEN RCTR RAPT luc'!B:B,"F",'KPTEN RCTR RAPT luc'!L:L,"A")</f>
        <v>79</v>
      </c>
      <c r="D4" s="15">
        <f>COUNTIFS('Br1 p53 PTEN PaxTet'!B:B,"F",'Br1 p53 PTEN PaxTet'!N:N,"A")</f>
        <v>23</v>
      </c>
      <c r="E4" s="15">
        <f>COUNTIFS('Br1 p53 Myc PaxTet'!B:B,"F",'Br1 p53 Myc PaxTet'!O:O,"A")</f>
        <v>10</v>
      </c>
      <c r="F4" s="15">
        <f>COUNTIFS('Br2 p53 Myc PaxTet'!B:B,"F",'Br2 p53 Myc PaxTet'!O:O,"A")</f>
        <v>22</v>
      </c>
      <c r="G4" s="15">
        <f>COUNTIFS('Br2 p53 PTEN PaxTet'!B:B,"F",'Br2 p53 PTEN PaxTet'!N:N,"A")</f>
        <v>22</v>
      </c>
      <c r="H4" s="13">
        <f>SUM(B4:G4)</f>
        <v>156</v>
      </c>
    </row>
    <row r="5" spans="1:8" ht="19.5" customHeight="1">
      <c r="A5" s="16" t="s">
        <v>11</v>
      </c>
      <c r="B5" s="17">
        <f>QUOTIENT(COUNTIFS('KPTEN luc'!I:I,"*BR*",'KPTEN luc'!J:J,"A"),2)</f>
        <v>1</v>
      </c>
      <c r="C5" s="17">
        <f>QUOTIENT(COUNTIFS('KPTEN RCTR RAPT luc'!K:K,"*BR*",'KPTEN RCTR RAPT luc'!L:L,"A"),4)</f>
        <v>6</v>
      </c>
      <c r="D5" s="17">
        <f>QUOTIENT(COUNTIFS('Br1 p53 PTEN PaxTet'!M:M,"*BR*",'Br1 p53 PTEN PaxTet'!N:N,"A"),4)</f>
        <v>1</v>
      </c>
      <c r="E5" s="17">
        <f>QUOTIENT(COUNTIFS('Br1 p53 Myc PaxTet'!N:N,"*BR*",'Br1 p53 Myc PaxTet'!O:O,"A"),4)</f>
        <v>0</v>
      </c>
      <c r="F5" s="17">
        <f>QUOTIENT(COUNTIFS('Br2 p53 Myc PaxTet'!N:N,"*BR*",'Br2 p53 Myc PaxTet'!O:O,"A"),4)</f>
        <v>0</v>
      </c>
      <c r="G5" s="17">
        <f>QUOTIENT(COUNTIFS('Br2 p53 PTEN PaxTet'!M:M,"*BR*",'Br2 p53 PTEN PaxTet'!N:N,"A"),4)</f>
        <v>1</v>
      </c>
      <c r="H5" s="16">
        <f>SUM(B5:G5)</f>
        <v>9</v>
      </c>
    </row>
    <row r="6" spans="1:8" ht="19.5" customHeight="1">
      <c r="A6" s="1" t="s">
        <v>12</v>
      </c>
      <c r="B6" s="18" t="str">
        <f t="shared" ref="B6:H6" si="0">CONCATENATE(QUOTIENT(B2,5)," to ",QUOTIENT(B2,3))</f>
        <v>0 to 0</v>
      </c>
      <c r="C6" s="18" t="str">
        <f t="shared" si="0"/>
        <v>31 to 51</v>
      </c>
      <c r="D6" s="18" t="str">
        <f t="shared" si="0"/>
        <v>10 to 17</v>
      </c>
      <c r="E6" s="18" t="str">
        <f t="shared" si="0"/>
        <v>3 to 5</v>
      </c>
      <c r="F6" s="18" t="str">
        <f t="shared" si="0"/>
        <v>5 to 9</v>
      </c>
      <c r="G6" s="18" t="str">
        <f t="shared" si="0"/>
        <v>8 to 13</v>
      </c>
      <c r="H6" s="1" t="str">
        <f t="shared" si="0"/>
        <v>58 to 96</v>
      </c>
    </row>
    <row r="7" spans="1:8" ht="19.5" customHeight="1">
      <c r="A7" s="138" t="s">
        <v>13</v>
      </c>
      <c r="B7" s="139"/>
      <c r="C7" s="139"/>
      <c r="D7" s="139"/>
      <c r="E7" s="139"/>
      <c r="F7" s="139"/>
      <c r="G7" s="139"/>
      <c r="H7" s="139"/>
    </row>
    <row r="8" spans="1:8" ht="15.75">
      <c r="A8" s="139"/>
      <c r="B8" s="139"/>
      <c r="C8" s="139"/>
      <c r="D8" s="139"/>
      <c r="E8" s="139"/>
      <c r="F8" s="139"/>
      <c r="G8" s="139"/>
      <c r="H8" s="139"/>
    </row>
    <row r="9" spans="1:8" ht="15" customHeight="1">
      <c r="A9" s="139"/>
      <c r="B9" s="139"/>
      <c r="C9" s="139"/>
      <c r="D9" s="139"/>
      <c r="E9" s="139"/>
      <c r="F9" s="139"/>
      <c r="G9" s="139"/>
      <c r="H9" s="139"/>
    </row>
    <row r="10" spans="1:8" ht="15" customHeight="1">
      <c r="A10" s="139"/>
      <c r="B10" s="139"/>
      <c r="C10" s="139"/>
      <c r="D10" s="139"/>
      <c r="E10" s="139"/>
      <c r="F10" s="139"/>
      <c r="G10" s="139"/>
      <c r="H10" s="139"/>
    </row>
    <row r="11" spans="1:8" ht="15" customHeight="1">
      <c r="A11" s="139"/>
      <c r="B11" s="139"/>
      <c r="C11" s="139"/>
      <c r="D11" s="139"/>
      <c r="E11" s="139"/>
      <c r="F11" s="139"/>
      <c r="G11" s="139"/>
      <c r="H11" s="139"/>
    </row>
    <row r="12" spans="1:8" ht="15" customHeight="1">
      <c r="A12" s="139"/>
      <c r="B12" s="139"/>
      <c r="C12" s="139"/>
      <c r="D12" s="139"/>
      <c r="E12" s="139"/>
      <c r="F12" s="139"/>
      <c r="G12" s="139"/>
      <c r="H12" s="139"/>
    </row>
    <row r="13" spans="1:8" ht="15" customHeight="1">
      <c r="A13" s="139"/>
      <c r="B13" s="139"/>
      <c r="C13" s="139"/>
      <c r="D13" s="139"/>
      <c r="E13" s="139"/>
      <c r="F13" s="139"/>
      <c r="G13" s="139"/>
      <c r="H13" s="139"/>
    </row>
    <row r="14" spans="1:8" ht="15" customHeight="1">
      <c r="A14" s="139"/>
      <c r="B14" s="139"/>
      <c r="C14" s="139"/>
      <c r="D14" s="139"/>
      <c r="E14" s="139"/>
      <c r="F14" s="139"/>
      <c r="G14" s="139"/>
      <c r="H14" s="139"/>
    </row>
    <row r="15" spans="1:8" ht="15" customHeight="1">
      <c r="A15" s="139"/>
      <c r="B15" s="139"/>
      <c r="C15" s="139"/>
      <c r="D15" s="139"/>
      <c r="E15" s="139"/>
      <c r="F15" s="139"/>
      <c r="G15" s="139"/>
      <c r="H15" s="139"/>
    </row>
    <row r="16" spans="1:8" ht="15" customHeight="1">
      <c r="A16" s="139"/>
      <c r="B16" s="139"/>
      <c r="C16" s="139"/>
      <c r="D16" s="139"/>
      <c r="E16" s="139"/>
      <c r="F16" s="139"/>
      <c r="G16" s="139"/>
      <c r="H16" s="139"/>
    </row>
    <row r="17" spans="1:8" ht="15" customHeight="1">
      <c r="A17" s="139"/>
      <c r="B17" s="139"/>
      <c r="C17" s="139"/>
      <c r="D17" s="139"/>
      <c r="E17" s="139"/>
      <c r="F17" s="139"/>
      <c r="G17" s="139"/>
      <c r="H17" s="139"/>
    </row>
    <row r="18" spans="1:8" ht="15" customHeight="1">
      <c r="A18" s="139"/>
      <c r="B18" s="139"/>
      <c r="C18" s="139"/>
      <c r="D18" s="139"/>
      <c r="E18" s="139"/>
      <c r="F18" s="139"/>
      <c r="G18" s="139"/>
      <c r="H18" s="139"/>
    </row>
    <row r="19" spans="1:8" ht="15" customHeight="1">
      <c r="A19" s="139"/>
      <c r="B19" s="139"/>
      <c r="C19" s="139"/>
      <c r="D19" s="139"/>
      <c r="E19" s="139"/>
      <c r="F19" s="139"/>
      <c r="G19" s="139"/>
      <c r="H19" s="139"/>
    </row>
    <row r="20" spans="1:8" ht="15" customHeight="1">
      <c r="A20" s="139"/>
      <c r="B20" s="139"/>
      <c r="C20" s="139"/>
      <c r="D20" s="139"/>
      <c r="E20" s="139"/>
      <c r="F20" s="139"/>
      <c r="G20" s="139"/>
      <c r="H20" s="139"/>
    </row>
    <row r="21" spans="1:8" ht="15" customHeight="1">
      <c r="A21" s="139"/>
      <c r="B21" s="139"/>
      <c r="C21" s="139"/>
      <c r="D21" s="139"/>
      <c r="E21" s="139"/>
      <c r="F21" s="139"/>
      <c r="G21" s="139"/>
      <c r="H21" s="139"/>
    </row>
    <row r="22" spans="1:8" ht="15" customHeight="1">
      <c r="A22" s="140" t="str">
        <f>HYPERLINK("https://docs.google.com/forms/d/1M0EjTkX0Ss2hogh8EgfWaz4sPnEiF2PP9INIsY_miE4/viewform","Mouse Ear Tag Form")</f>
        <v>Mouse Ear Tag Form</v>
      </c>
      <c r="B22" s="139"/>
      <c r="C22" s="19"/>
      <c r="D22" s="19"/>
      <c r="E22" s="19"/>
      <c r="F22" s="19"/>
      <c r="G22" s="19"/>
      <c r="H22" s="19"/>
    </row>
    <row r="23" spans="1:8" ht="15.75"/>
  </sheetData>
  <mergeCells count="2">
    <mergeCell ref="A7:H21"/>
    <mergeCell ref="A22:B2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"/>
  <sheetViews>
    <sheetView workbookViewId="0">
      <pane ySplit="1" topLeftCell="A2" activePane="bottomLeft" state="frozen"/>
      <selection pane="bottomLeft" activeCell="B3" sqref="B3"/>
    </sheetView>
  </sheetViews>
  <sheetFormatPr defaultColWidth="13.5" defaultRowHeight="15" customHeight="1"/>
  <cols>
    <col min="1" max="8" width="16.75" customWidth="1"/>
  </cols>
  <sheetData>
    <row r="1" spans="1:8">
      <c r="A1" s="136" t="s">
        <v>126</v>
      </c>
      <c r="B1" s="136" t="s">
        <v>127</v>
      </c>
      <c r="C1" s="136" t="s">
        <v>128</v>
      </c>
      <c r="D1" s="136" t="s">
        <v>129</v>
      </c>
      <c r="E1" s="136" t="s">
        <v>130</v>
      </c>
      <c r="F1" s="136" t="s">
        <v>131</v>
      </c>
      <c r="G1" s="136" t="s">
        <v>132</v>
      </c>
      <c r="H1" s="136" t="s">
        <v>133</v>
      </c>
    </row>
    <row r="2" spans="1:8">
      <c r="A2" s="137"/>
      <c r="B2" s="76"/>
      <c r="C2" s="133"/>
      <c r="D2" s="76"/>
      <c r="E2" s="76"/>
      <c r="F2" s="76"/>
      <c r="G2" s="76"/>
      <c r="H2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3"/>
  <sheetViews>
    <sheetView workbookViewId="0"/>
  </sheetViews>
  <sheetFormatPr defaultColWidth="13.5" defaultRowHeight="15" customHeight="1"/>
  <cols>
    <col min="1" max="1" width="24.125" customWidth="1"/>
    <col min="2" max="2" width="9.625" customWidth="1"/>
    <col min="3" max="3" width="4.5" customWidth="1"/>
  </cols>
  <sheetData>
    <row r="1" spans="1:3" ht="12" customHeight="1">
      <c r="A1" s="20" t="s">
        <v>14</v>
      </c>
      <c r="B1" s="20" t="s">
        <v>15</v>
      </c>
      <c r="C1" s="20" t="s">
        <v>16</v>
      </c>
    </row>
    <row r="2" spans="1:3" ht="15.75" customHeight="1">
      <c r="A2" s="21" t="s">
        <v>1</v>
      </c>
      <c r="B2" s="22">
        <v>41644</v>
      </c>
      <c r="C2" s="23">
        <v>195</v>
      </c>
    </row>
    <row r="3" spans="1:3" ht="19.5">
      <c r="A3" s="24" t="s">
        <v>17</v>
      </c>
      <c r="B3" s="22">
        <v>41651</v>
      </c>
      <c r="C3" s="23">
        <v>189</v>
      </c>
    </row>
    <row r="4" spans="1:3" ht="16.5" customHeight="1">
      <c r="A4" s="25" t="s">
        <v>18</v>
      </c>
      <c r="B4" s="22">
        <v>41658</v>
      </c>
      <c r="C4" s="23">
        <v>253</v>
      </c>
    </row>
    <row r="5" spans="1:3" ht="17.25" customHeight="1">
      <c r="A5" s="26" t="s">
        <v>19</v>
      </c>
      <c r="B5" s="22">
        <v>41665</v>
      </c>
      <c r="C5" s="23">
        <v>248</v>
      </c>
    </row>
    <row r="6" spans="1:3" ht="16.5" customHeight="1">
      <c r="A6" s="27" t="s">
        <v>20</v>
      </c>
      <c r="B6" s="22">
        <v>41678</v>
      </c>
      <c r="C6" s="23">
        <v>230</v>
      </c>
    </row>
    <row r="7" spans="1:3" ht="14.25" customHeight="1">
      <c r="A7" s="28" t="s">
        <v>21</v>
      </c>
      <c r="B7" s="22">
        <v>41685</v>
      </c>
      <c r="C7" s="23">
        <v>213</v>
      </c>
    </row>
    <row r="8" spans="1:3" ht="18" customHeight="1">
      <c r="A8" s="29"/>
      <c r="B8" s="22">
        <v>41692</v>
      </c>
      <c r="C8" s="23">
        <v>224</v>
      </c>
    </row>
    <row r="9" spans="1:3" ht="15.75">
      <c r="A9" s="29"/>
      <c r="B9" s="22">
        <v>41720</v>
      </c>
      <c r="C9" s="23">
        <v>226</v>
      </c>
    </row>
    <row r="10" spans="1:3" ht="16.5" customHeight="1">
      <c r="A10" s="29"/>
      <c r="B10" s="22">
        <v>41729</v>
      </c>
      <c r="C10" s="23">
        <v>215</v>
      </c>
    </row>
    <row r="11" spans="1:3" ht="16.5" customHeight="1">
      <c r="A11" s="29"/>
      <c r="B11" s="22">
        <v>41750</v>
      </c>
      <c r="C11" s="23">
        <v>287</v>
      </c>
    </row>
    <row r="12" spans="1:3" ht="15.75">
      <c r="A12" s="29"/>
      <c r="B12" s="22">
        <v>41760</v>
      </c>
      <c r="C12" s="23">
        <v>191</v>
      </c>
    </row>
    <row r="13" spans="1:3" ht="15.75">
      <c r="A13" s="29"/>
      <c r="B13" s="22">
        <v>41795</v>
      </c>
      <c r="C13" s="23">
        <v>192</v>
      </c>
    </row>
    <row r="14" spans="1:3" ht="15.75">
      <c r="A14" s="29"/>
      <c r="B14" s="22">
        <v>41802</v>
      </c>
      <c r="C14" s="23">
        <v>230</v>
      </c>
    </row>
    <row r="15" spans="1:3" ht="15.75">
      <c r="A15" s="29"/>
      <c r="B15" s="22">
        <v>41816</v>
      </c>
      <c r="C15" s="23">
        <v>231</v>
      </c>
    </row>
    <row r="16" spans="1:3" ht="15.75">
      <c r="A16" s="29"/>
      <c r="B16" s="22">
        <v>41851</v>
      </c>
      <c r="C16" s="23">
        <v>305</v>
      </c>
    </row>
    <row r="17" spans="1:3" ht="15.75">
      <c r="A17" s="29"/>
      <c r="B17" s="22">
        <v>41893</v>
      </c>
      <c r="C17" s="23">
        <v>277</v>
      </c>
    </row>
    <row r="18" spans="1:3" ht="15.75">
      <c r="A18" s="29"/>
      <c r="B18" s="22">
        <v>41914</v>
      </c>
      <c r="C18" s="23">
        <v>298</v>
      </c>
    </row>
    <row r="19" spans="1:3" ht="15.75">
      <c r="A19" s="29"/>
      <c r="B19" s="22">
        <v>41928</v>
      </c>
      <c r="C19" s="23">
        <v>316</v>
      </c>
    </row>
    <row r="20" spans="1:3" ht="15.75">
      <c r="A20" s="29"/>
      <c r="B20" s="22">
        <v>41935</v>
      </c>
      <c r="C20" s="23">
        <v>382</v>
      </c>
    </row>
    <row r="21" spans="1:3" ht="15.75">
      <c r="A21" s="29"/>
      <c r="B21" s="22">
        <v>41946</v>
      </c>
      <c r="C21" s="23">
        <v>376</v>
      </c>
    </row>
    <row r="22" spans="1:3" ht="15.75">
      <c r="A22" s="29"/>
      <c r="B22" s="22">
        <v>41953</v>
      </c>
      <c r="C22" s="23">
        <v>360</v>
      </c>
    </row>
    <row r="23" spans="1:3" ht="15.75">
      <c r="A23" s="29"/>
      <c r="B23" s="22">
        <v>41960</v>
      </c>
      <c r="C23" s="23">
        <v>429</v>
      </c>
    </row>
    <row r="24" spans="1:3" ht="15.75">
      <c r="A24" s="29"/>
      <c r="B24" s="22">
        <v>41967</v>
      </c>
      <c r="C24" s="23">
        <v>455</v>
      </c>
    </row>
    <row r="25" spans="1:3" ht="15.75">
      <c r="A25" s="29"/>
      <c r="B25" s="22">
        <v>41975</v>
      </c>
      <c r="C25" s="23">
        <v>475</v>
      </c>
    </row>
    <row r="26" spans="1:3" ht="15.75">
      <c r="A26" s="29"/>
      <c r="B26" s="22">
        <v>41982</v>
      </c>
      <c r="C26" s="23">
        <v>488</v>
      </c>
    </row>
    <row r="27" spans="1:3" ht="15.75">
      <c r="A27" s="29"/>
      <c r="B27" s="22">
        <v>41989</v>
      </c>
      <c r="C27" s="23">
        <v>482</v>
      </c>
    </row>
    <row r="28" spans="1:3" ht="15.75">
      <c r="A28" s="29"/>
      <c r="B28" s="22">
        <v>41996</v>
      </c>
      <c r="C28" s="23">
        <v>497</v>
      </c>
    </row>
    <row r="29" spans="1:3" ht="15.75">
      <c r="A29" s="29"/>
      <c r="B29" s="22">
        <v>42027</v>
      </c>
      <c r="C29" s="23">
        <v>520</v>
      </c>
    </row>
    <row r="30" spans="1:3" ht="15.75">
      <c r="A30" s="29"/>
      <c r="B30" s="22">
        <v>42032</v>
      </c>
      <c r="C30" s="23">
        <v>487</v>
      </c>
    </row>
    <row r="31" spans="1:3" ht="15.75">
      <c r="A31" s="29"/>
      <c r="B31" s="22">
        <v>42033</v>
      </c>
      <c r="C31" s="23">
        <v>394</v>
      </c>
    </row>
    <row r="32" spans="1:3" ht="15.75">
      <c r="A32" s="29"/>
      <c r="B32" s="22">
        <v>42038</v>
      </c>
      <c r="C32" s="23">
        <v>421</v>
      </c>
    </row>
    <row r="33" spans="1:3" ht="15.75">
      <c r="A33" s="29"/>
      <c r="B33" s="22">
        <v>42040</v>
      </c>
      <c r="C33" s="23">
        <v>438</v>
      </c>
    </row>
    <row r="34" spans="1:3" ht="15.75">
      <c r="A34" s="29"/>
      <c r="B34" s="22">
        <v>42047</v>
      </c>
      <c r="C34" s="23">
        <v>336</v>
      </c>
    </row>
    <row r="35" spans="1:3" ht="15.75">
      <c r="A35" s="29"/>
      <c r="B35" s="22">
        <v>42052</v>
      </c>
      <c r="C35" s="23">
        <v>308</v>
      </c>
    </row>
    <row r="36" spans="1:3" ht="15.75">
      <c r="A36" s="29"/>
      <c r="B36" s="22">
        <v>42054</v>
      </c>
      <c r="C36" s="23">
        <v>285</v>
      </c>
    </row>
    <row r="37" spans="1:3" ht="15.75">
      <c r="A37" s="29"/>
      <c r="B37" s="22">
        <v>42059</v>
      </c>
      <c r="C37" s="23">
        <v>288</v>
      </c>
    </row>
    <row r="38" spans="1:3" ht="15.75">
      <c r="A38" s="29"/>
      <c r="B38" s="22">
        <v>42069</v>
      </c>
      <c r="C38" s="30">
        <v>331</v>
      </c>
    </row>
    <row r="39" spans="1:3" ht="15.75">
      <c r="A39" s="29"/>
      <c r="B39" s="22">
        <v>42075</v>
      </c>
      <c r="C39" s="30">
        <v>333</v>
      </c>
    </row>
    <row r="40" spans="1:3" ht="15.75">
      <c r="A40" s="29"/>
      <c r="B40" s="22">
        <v>42083</v>
      </c>
      <c r="C40" s="30">
        <v>319</v>
      </c>
    </row>
    <row r="41" spans="1:3" ht="15.75">
      <c r="A41" s="29"/>
      <c r="B41" s="22">
        <v>42086</v>
      </c>
      <c r="C41" s="30">
        <v>306</v>
      </c>
    </row>
    <row r="42" spans="1:3" ht="15.75">
      <c r="A42" s="29"/>
      <c r="B42" s="22">
        <v>42102</v>
      </c>
      <c r="C42" s="30">
        <v>378</v>
      </c>
    </row>
    <row r="43" spans="1:3" ht="15.75">
      <c r="A43" s="29"/>
      <c r="B43" s="31">
        <v>42103</v>
      </c>
      <c r="C43" s="32">
        <v>288</v>
      </c>
    </row>
    <row r="44" spans="1:3" ht="15.75">
      <c r="A44" s="29"/>
      <c r="B44" s="31">
        <v>42104</v>
      </c>
      <c r="C44" s="32">
        <v>288</v>
      </c>
    </row>
    <row r="45" spans="1:3" ht="15.75">
      <c r="A45" s="29"/>
      <c r="B45" s="31">
        <v>42109</v>
      </c>
      <c r="C45" s="32">
        <v>283</v>
      </c>
    </row>
    <row r="46" spans="1:3" ht="15.75">
      <c r="A46" s="29"/>
      <c r="B46" s="31">
        <v>42110</v>
      </c>
      <c r="C46" s="33">
        <v>283</v>
      </c>
    </row>
    <row r="47" spans="1:3" ht="15.75">
      <c r="A47" s="29"/>
      <c r="B47" s="31">
        <v>42111</v>
      </c>
      <c r="C47" s="33">
        <v>301</v>
      </c>
    </row>
    <row r="48" spans="1:3" ht="15.75">
      <c r="A48" s="29"/>
      <c r="B48" s="31">
        <v>42116</v>
      </c>
      <c r="C48" s="33">
        <v>309</v>
      </c>
    </row>
    <row r="49" spans="1:3" ht="15.75">
      <c r="A49" s="29"/>
      <c r="B49" s="31">
        <v>42128</v>
      </c>
      <c r="C49" s="33">
        <v>313</v>
      </c>
    </row>
    <row r="50" spans="1:3" ht="15.75">
      <c r="A50" s="29"/>
      <c r="B50" s="31">
        <v>42130</v>
      </c>
      <c r="C50" s="33">
        <v>290</v>
      </c>
    </row>
    <row r="51" spans="1:3" ht="15.75">
      <c r="A51" s="29"/>
      <c r="B51" s="31">
        <v>42131</v>
      </c>
      <c r="C51" s="33">
        <v>248</v>
      </c>
    </row>
    <row r="52" spans="1:3" ht="15.75">
      <c r="A52" s="29"/>
      <c r="B52" s="31">
        <v>42136</v>
      </c>
      <c r="C52" s="33">
        <v>258</v>
      </c>
    </row>
    <row r="53" spans="1:3" ht="15.75">
      <c r="A53" s="29"/>
      <c r="B53" s="31">
        <v>42137</v>
      </c>
      <c r="C53" s="33">
        <v>233</v>
      </c>
    </row>
    <row r="54" spans="1:3" ht="15.75">
      <c r="A54" s="29"/>
      <c r="B54" s="31">
        <v>42138</v>
      </c>
      <c r="C54" s="33">
        <v>184</v>
      </c>
    </row>
    <row r="55" spans="1:3" ht="15.75">
      <c r="A55" s="29"/>
      <c r="B55" s="31">
        <v>42143</v>
      </c>
      <c r="C55" s="33">
        <v>178</v>
      </c>
    </row>
    <row r="56" spans="1:3" ht="15.75">
      <c r="A56" s="29"/>
      <c r="B56" s="31">
        <v>42145</v>
      </c>
      <c r="C56" s="33">
        <v>179</v>
      </c>
    </row>
    <row r="57" spans="1:3" ht="15.75">
      <c r="A57" s="29"/>
      <c r="B57" s="31">
        <v>42146</v>
      </c>
      <c r="C57" s="33">
        <v>167</v>
      </c>
    </row>
    <row r="58" spans="1:3" ht="15.75">
      <c r="A58" s="29"/>
      <c r="B58" s="31">
        <v>42150</v>
      </c>
      <c r="C58" s="33">
        <v>198</v>
      </c>
    </row>
    <row r="59" spans="1:3" ht="15.75">
      <c r="A59" s="29"/>
      <c r="B59" s="31">
        <v>42153</v>
      </c>
      <c r="C59" s="33">
        <v>198</v>
      </c>
    </row>
    <row r="60" spans="1:3" ht="15.75">
      <c r="A60" s="29"/>
      <c r="B60" s="31">
        <v>42157</v>
      </c>
      <c r="C60" s="33">
        <v>198</v>
      </c>
    </row>
    <row r="61" spans="1:3" ht="15.75">
      <c r="A61" s="29"/>
      <c r="B61" s="31">
        <v>42158</v>
      </c>
      <c r="C61" s="33">
        <v>178</v>
      </c>
    </row>
    <row r="62" spans="1:3" ht="15.75">
      <c r="A62" s="29"/>
      <c r="B62" s="31">
        <v>42165</v>
      </c>
      <c r="C62" s="33">
        <v>153</v>
      </c>
    </row>
    <row r="63" spans="1:3" ht="15.75">
      <c r="A63" s="29"/>
      <c r="B63" s="31">
        <v>42167</v>
      </c>
      <c r="C63" s="33">
        <v>151</v>
      </c>
    </row>
    <row r="64" spans="1:3" ht="15.75">
      <c r="A64" s="29"/>
      <c r="B64" s="31">
        <v>42173</v>
      </c>
      <c r="C64" s="33">
        <v>190</v>
      </c>
    </row>
    <row r="65" spans="1:3" ht="15.75">
      <c r="A65" s="29"/>
      <c r="B65" s="31">
        <v>42181</v>
      </c>
      <c r="C65" s="33">
        <v>192</v>
      </c>
    </row>
    <row r="66" spans="1:3" ht="15.75">
      <c r="A66" s="29"/>
      <c r="B66" s="31">
        <v>42184</v>
      </c>
      <c r="C66" s="33">
        <v>192</v>
      </c>
    </row>
    <row r="67" spans="1:3" ht="15.75">
      <c r="A67" s="29"/>
      <c r="B67" s="31">
        <v>42192</v>
      </c>
      <c r="C67" s="33">
        <v>170</v>
      </c>
    </row>
    <row r="68" spans="1:3" ht="15.75">
      <c r="A68" s="29"/>
      <c r="B68" s="31">
        <v>42195</v>
      </c>
      <c r="C68" s="33">
        <v>178</v>
      </c>
    </row>
    <row r="69" spans="1:3" ht="15.75">
      <c r="A69" s="29"/>
      <c r="B69" s="31">
        <v>42208</v>
      </c>
      <c r="C69" s="33">
        <v>177</v>
      </c>
    </row>
    <row r="70" spans="1:3" ht="15.75">
      <c r="A70" s="29"/>
      <c r="B70" s="31">
        <v>42214</v>
      </c>
      <c r="C70" s="33">
        <v>177</v>
      </c>
    </row>
    <row r="71" spans="1:3" ht="15.75">
      <c r="A71" s="29"/>
      <c r="B71" s="31">
        <v>42215</v>
      </c>
      <c r="C71" s="33">
        <v>153</v>
      </c>
    </row>
    <row r="72" spans="1:3" ht="15.75">
      <c r="A72" s="29"/>
      <c r="B72" s="31">
        <v>42220</v>
      </c>
      <c r="C72" s="33">
        <v>142</v>
      </c>
    </row>
    <row r="73" spans="1:3" ht="15.75">
      <c r="A73" s="29"/>
      <c r="B73" s="31">
        <v>42221</v>
      </c>
      <c r="C73" s="33">
        <v>134</v>
      </c>
    </row>
    <row r="74" spans="1:3" ht="15.75">
      <c r="A74" s="29"/>
      <c r="B74" s="31">
        <v>42227</v>
      </c>
      <c r="C74" s="33">
        <v>160</v>
      </c>
    </row>
    <row r="75" spans="1:3" ht="15.75">
      <c r="A75" s="29"/>
      <c r="B75" s="31">
        <v>42229</v>
      </c>
      <c r="C75" s="33">
        <v>160</v>
      </c>
    </row>
    <row r="76" spans="1:3" ht="15.75">
      <c r="A76" s="29"/>
      <c r="B76" s="31">
        <v>42237</v>
      </c>
      <c r="C76" s="33">
        <v>181</v>
      </c>
    </row>
    <row r="77" spans="1:3" ht="15.75">
      <c r="A77" s="29"/>
      <c r="B77" s="31">
        <v>42247</v>
      </c>
      <c r="C77" s="33">
        <v>183</v>
      </c>
    </row>
    <row r="78" spans="1:3" ht="15.75">
      <c r="A78" s="29"/>
      <c r="B78" s="31">
        <v>42258</v>
      </c>
      <c r="C78" s="33">
        <v>197</v>
      </c>
    </row>
    <row r="79" spans="1:3" ht="15.75">
      <c r="A79" s="29"/>
      <c r="B79" s="31">
        <v>42265</v>
      </c>
      <c r="C79" s="33">
        <v>194</v>
      </c>
    </row>
    <row r="80" spans="1:3" ht="15.75">
      <c r="A80" s="29"/>
      <c r="B80" s="31">
        <v>42286</v>
      </c>
      <c r="C80" s="33">
        <v>226</v>
      </c>
    </row>
    <row r="81" spans="1:3" ht="15.75">
      <c r="A81" s="29"/>
      <c r="B81" s="31">
        <v>42291</v>
      </c>
      <c r="C81" s="33">
        <v>294</v>
      </c>
    </row>
    <row r="82" spans="1:3" ht="15.75">
      <c r="A82" s="29"/>
      <c r="B82" s="31">
        <v>42296</v>
      </c>
      <c r="C82" s="33">
        <v>330</v>
      </c>
    </row>
    <row r="83" spans="1:3" ht="15.75">
      <c r="A83" s="29"/>
      <c r="B83" s="31">
        <v>42307</v>
      </c>
      <c r="C83" s="33">
        <v>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K5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3.5" defaultRowHeight="15" customHeight="1"/>
  <cols>
    <col min="1" max="1" width="5.875" customWidth="1"/>
    <col min="2" max="2" width="6.125" customWidth="1"/>
    <col min="3" max="3" width="9.625" customWidth="1"/>
    <col min="4" max="4" width="13" customWidth="1"/>
    <col min="5" max="7" width="10.5" customWidth="1"/>
    <col min="8" max="8" width="7" customWidth="1"/>
    <col min="9" max="9" width="12.625" customWidth="1"/>
    <col min="10" max="10" width="3.75" customWidth="1"/>
    <col min="11" max="11" width="34" customWidth="1"/>
  </cols>
  <sheetData>
    <row r="1" spans="1:11" ht="15.75">
      <c r="A1" s="34" t="s">
        <v>22</v>
      </c>
      <c r="B1" s="34" t="s">
        <v>23</v>
      </c>
      <c r="C1" s="35" t="s">
        <v>24</v>
      </c>
      <c r="D1" s="34" t="s">
        <v>25</v>
      </c>
      <c r="E1" s="34" t="s">
        <v>26</v>
      </c>
      <c r="F1" s="34" t="s">
        <v>27</v>
      </c>
      <c r="G1" s="34" t="s">
        <v>28</v>
      </c>
      <c r="H1" s="36" t="s">
        <v>29</v>
      </c>
      <c r="I1" s="34" t="s">
        <v>30</v>
      </c>
      <c r="J1" s="34" t="s">
        <v>31</v>
      </c>
      <c r="K1" s="36" t="s">
        <v>32</v>
      </c>
    </row>
    <row r="2" spans="1:11" ht="15.75" customHeight="1">
      <c r="A2" s="46" t="s">
        <v>40</v>
      </c>
      <c r="B2" s="46" t="s">
        <v>33</v>
      </c>
      <c r="C2" s="47">
        <v>42139</v>
      </c>
      <c r="D2" s="48" t="s">
        <v>39</v>
      </c>
      <c r="E2" s="49" t="s">
        <v>37</v>
      </c>
      <c r="F2" s="49" t="s">
        <v>39</v>
      </c>
      <c r="G2" s="50" t="s">
        <v>41</v>
      </c>
      <c r="H2" s="44"/>
      <c r="I2" s="44" t="s">
        <v>42</v>
      </c>
      <c r="J2" s="51" t="s">
        <v>43</v>
      </c>
      <c r="K2" s="52" t="str">
        <f>(D1&amp;"("&amp;D2&amp;"); "&amp;E1&amp;"("&amp;E2&amp;"); "&amp;IF(ISTEXT(F2),F2))</f>
        <v>K-ras(x); PTEN(fl/fl); x</v>
      </c>
    </row>
    <row r="3" spans="1:11" ht="15.75" customHeight="1">
      <c r="A3" s="46" t="s">
        <v>44</v>
      </c>
      <c r="B3" s="46" t="s">
        <v>33</v>
      </c>
      <c r="C3" s="47">
        <v>42139</v>
      </c>
      <c r="D3" s="48" t="s">
        <v>39</v>
      </c>
      <c r="E3" s="49" t="s">
        <v>37</v>
      </c>
      <c r="F3" s="49" t="s">
        <v>39</v>
      </c>
      <c r="G3" s="50" t="s">
        <v>41</v>
      </c>
      <c r="H3" s="44"/>
      <c r="I3" s="44" t="s">
        <v>45</v>
      </c>
      <c r="J3" s="51" t="s">
        <v>43</v>
      </c>
      <c r="K3" s="52" t="str">
        <f>(D1&amp;"("&amp;D3&amp;"); "&amp;E1&amp;"("&amp;E3&amp;"); "&amp;IF(ISTEXT(F3),F3))</f>
        <v>K-ras(x); PTEN(fl/fl); x</v>
      </c>
    </row>
    <row r="4" spans="1:11" ht="15.75" customHeight="1"/>
    <row r="5" spans="1:11" ht="15.75" customHeight="1"/>
    <row r="6" spans="1:11" ht="15.75" customHeight="1"/>
    <row r="7" spans="1:11" ht="15.75" customHeight="1"/>
    <row r="8" spans="1:11" ht="15.75" customHeight="1"/>
    <row r="9" spans="1:11" ht="15.75" customHeight="1"/>
    <row r="10" spans="1:11" ht="15.75" customHeight="1"/>
    <row r="11" spans="1:11" ht="15.75" customHeight="1"/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/>
    <row r="444" ht="15.75"/>
    <row r="445" ht="15.75"/>
    <row r="446" ht="15.75" customHeight="1"/>
    <row r="447" ht="15.75" customHeight="1"/>
    <row r="448" ht="15.75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/>
    <row r="465" ht="15.75" customHeight="1"/>
    <row r="466" ht="15.75" customHeight="1"/>
    <row r="467" ht="15.75" customHeight="1"/>
    <row r="468" ht="15.75" customHeight="1"/>
    <row r="469" ht="15.75"/>
    <row r="470" ht="15.75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/>
    <row r="489" ht="15.75"/>
    <row r="490" ht="15.75"/>
    <row r="491" ht="15.75"/>
    <row r="492" ht="15.75" customHeight="1"/>
    <row r="493" ht="15.75"/>
    <row r="494" ht="15.75" customHeight="1"/>
    <row r="495" ht="15.75" customHeight="1"/>
    <row r="496" ht="15.75" customHeight="1"/>
    <row r="497" ht="15.75" customHeight="1"/>
    <row r="498" ht="15.75"/>
    <row r="499" ht="16.5" customHeight="1"/>
    <row r="500" ht="15.75" customHeight="1"/>
    <row r="501" ht="15.75"/>
    <row r="502" ht="15.75" customHeight="1"/>
    <row r="503" ht="15.75"/>
    <row r="504" ht="15.75" customHeight="1"/>
    <row r="505" ht="15.75"/>
    <row r="506" ht="15.75"/>
    <row r="507" ht="15.75" customHeight="1"/>
    <row r="508" ht="15.75"/>
    <row r="509" ht="15.75"/>
    <row r="510" ht="15.75"/>
    <row r="511" ht="15.75"/>
    <row r="512" ht="15.75"/>
    <row r="513" ht="15.7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3C47D"/>
    <outlinePr summaryBelow="0" summaryRight="0"/>
  </sheetPr>
  <dimension ref="A1:M4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6.75" customWidth="1"/>
    <col min="2" max="2" width="4.625" customWidth="1"/>
    <col min="3" max="3" width="8.25" customWidth="1"/>
    <col min="4" max="4" width="7.75" customWidth="1"/>
    <col min="5" max="5" width="5.75" customWidth="1"/>
    <col min="6" max="6" width="6.75" customWidth="1"/>
    <col min="7" max="7" width="6.25" customWidth="1"/>
    <col min="8" max="8" width="5.125" customWidth="1"/>
    <col min="9" max="9" width="10.5" customWidth="1"/>
    <col min="10" max="10" width="5.5" customWidth="1"/>
    <col min="11" max="11" width="31.625" customWidth="1"/>
    <col min="12" max="12" width="4.125" customWidth="1"/>
    <col min="13" max="13" width="36.625" customWidth="1"/>
  </cols>
  <sheetData>
    <row r="1" spans="1:13" ht="15.75">
      <c r="A1" s="34" t="s">
        <v>22</v>
      </c>
      <c r="B1" s="34" t="s">
        <v>23</v>
      </c>
      <c r="C1" s="35" t="s">
        <v>24</v>
      </c>
      <c r="D1" s="34" t="s">
        <v>25</v>
      </c>
      <c r="E1" s="34" t="s">
        <v>26</v>
      </c>
      <c r="F1" s="34" t="s">
        <v>46</v>
      </c>
      <c r="G1" s="34" t="s">
        <v>47</v>
      </c>
      <c r="H1" s="34" t="s">
        <v>27</v>
      </c>
      <c r="I1" s="34" t="s">
        <v>28</v>
      </c>
      <c r="J1" s="36" t="s">
        <v>29</v>
      </c>
      <c r="K1" s="36" t="s">
        <v>30</v>
      </c>
      <c r="L1" s="34" t="s">
        <v>31</v>
      </c>
      <c r="M1" s="36" t="s">
        <v>32</v>
      </c>
    </row>
    <row r="2" spans="1:13" ht="15.75" customHeight="1">
      <c r="A2" s="42">
        <v>2440</v>
      </c>
      <c r="B2" s="42" t="s">
        <v>35</v>
      </c>
      <c r="C2" s="37">
        <v>41803</v>
      </c>
      <c r="D2" s="43" t="s">
        <v>34</v>
      </c>
      <c r="E2" s="39"/>
      <c r="F2" s="43" t="s">
        <v>37</v>
      </c>
      <c r="G2" s="43" t="s">
        <v>37</v>
      </c>
      <c r="H2" s="40" t="s">
        <v>39</v>
      </c>
      <c r="I2" s="42" t="s">
        <v>53</v>
      </c>
      <c r="J2" s="42"/>
      <c r="K2" s="50" t="s">
        <v>54</v>
      </c>
      <c r="L2" s="54" t="s">
        <v>43</v>
      </c>
      <c r="M2" s="53" t="str">
        <f t="shared" ref="M2:M35" si="0">(D$1&amp;"("&amp;D2&amp;"); "&amp;E$1&amp;"("&amp;E2&amp;"); "&amp;F$1&amp;"("&amp;F2&amp;"); "&amp;G$1&amp;"("&amp;G2&amp;"); "&amp;IF(ISTEXT(H2),H2,))</f>
        <v>K-ras(LSL/+); PTEN(); RCTR(fl/fl); RAPT(fl/fl); x</v>
      </c>
    </row>
    <row r="3" spans="1:13" ht="15.75" customHeight="1">
      <c r="A3" s="42">
        <v>2441</v>
      </c>
      <c r="B3" s="42" t="s">
        <v>33</v>
      </c>
      <c r="C3" s="37">
        <v>41803</v>
      </c>
      <c r="D3" s="43" t="s">
        <v>34</v>
      </c>
      <c r="E3" s="39"/>
      <c r="F3" s="43" t="s">
        <v>37</v>
      </c>
      <c r="G3" s="43" t="s">
        <v>37</v>
      </c>
      <c r="H3" s="43" t="s">
        <v>27</v>
      </c>
      <c r="I3" s="42" t="s">
        <v>53</v>
      </c>
      <c r="J3" s="42"/>
      <c r="K3" s="42"/>
      <c r="L3" s="45" t="s">
        <v>43</v>
      </c>
      <c r="M3" s="53" t="str">
        <f t="shared" si="0"/>
        <v>K-ras(LSL/+); PTEN(); RCTR(fl/fl); RAPT(fl/fl); luc</v>
      </c>
    </row>
    <row r="4" spans="1:13" ht="15.75" customHeight="1">
      <c r="A4" s="42">
        <v>2787</v>
      </c>
      <c r="B4" s="42" t="s">
        <v>35</v>
      </c>
      <c r="C4" s="37">
        <v>41907</v>
      </c>
      <c r="D4" s="43" t="s">
        <v>34</v>
      </c>
      <c r="E4" s="43" t="s">
        <v>37</v>
      </c>
      <c r="F4" s="43" t="s">
        <v>37</v>
      </c>
      <c r="G4" s="43" t="s">
        <v>37</v>
      </c>
      <c r="H4" s="43" t="s">
        <v>27</v>
      </c>
      <c r="I4" s="42" t="s">
        <v>55</v>
      </c>
      <c r="J4" s="42"/>
      <c r="K4" s="50" t="s">
        <v>54</v>
      </c>
      <c r="L4" s="54" t="s">
        <v>43</v>
      </c>
      <c r="M4" s="53" t="str">
        <f t="shared" si="0"/>
        <v>K-ras(LSL/+); PTEN(fl/fl); RCTR(fl/fl); RAPT(fl/fl); luc</v>
      </c>
    </row>
    <row r="5" spans="1:13" ht="15.75" customHeight="1">
      <c r="A5" s="42">
        <v>2788</v>
      </c>
      <c r="B5" s="42" t="s">
        <v>35</v>
      </c>
      <c r="C5" s="37">
        <v>41907</v>
      </c>
      <c r="D5" s="43" t="s">
        <v>34</v>
      </c>
      <c r="E5" s="43" t="s">
        <v>37</v>
      </c>
      <c r="F5" s="43" t="s">
        <v>37</v>
      </c>
      <c r="G5" s="43" t="s">
        <v>37</v>
      </c>
      <c r="H5" s="43" t="s">
        <v>27</v>
      </c>
      <c r="I5" s="42" t="s">
        <v>55</v>
      </c>
      <c r="J5" s="42"/>
      <c r="K5" s="50" t="s">
        <v>54</v>
      </c>
      <c r="L5" s="45" t="s">
        <v>43</v>
      </c>
      <c r="M5" s="53" t="str">
        <f t="shared" si="0"/>
        <v>K-ras(LSL/+); PTEN(fl/fl); RCTR(fl/fl); RAPT(fl/fl); luc</v>
      </c>
    </row>
    <row r="6" spans="1:13" ht="15.75" customHeight="1">
      <c r="A6" s="42">
        <v>2789</v>
      </c>
      <c r="B6" s="42" t="s">
        <v>33</v>
      </c>
      <c r="C6" s="37">
        <v>41907</v>
      </c>
      <c r="D6" s="43" t="s">
        <v>34</v>
      </c>
      <c r="E6" s="43" t="s">
        <v>37</v>
      </c>
      <c r="F6" s="43" t="s">
        <v>37</v>
      </c>
      <c r="G6" s="43" t="s">
        <v>37</v>
      </c>
      <c r="H6" s="43" t="s">
        <v>27</v>
      </c>
      <c r="I6" s="42" t="s">
        <v>55</v>
      </c>
      <c r="J6" s="42"/>
      <c r="K6" s="50" t="s">
        <v>56</v>
      </c>
      <c r="L6" s="54" t="s">
        <v>43</v>
      </c>
      <c r="M6" s="53" t="str">
        <f t="shared" si="0"/>
        <v>K-ras(LSL/+); PTEN(fl/fl); RCTR(fl/fl); RAPT(fl/fl); luc</v>
      </c>
    </row>
    <row r="7" spans="1:13" ht="15.75" customHeight="1">
      <c r="A7" s="42">
        <v>3160</v>
      </c>
      <c r="B7" s="42" t="s">
        <v>35</v>
      </c>
      <c r="C7" s="37">
        <v>41956</v>
      </c>
      <c r="D7" s="43" t="s">
        <v>34</v>
      </c>
      <c r="E7" s="43" t="s">
        <v>37</v>
      </c>
      <c r="F7" s="43"/>
      <c r="G7" s="43"/>
      <c r="H7" s="43" t="s">
        <v>27</v>
      </c>
      <c r="I7" s="42" t="s">
        <v>55</v>
      </c>
      <c r="J7" s="42"/>
      <c r="K7" s="50" t="s">
        <v>57</v>
      </c>
      <c r="L7" s="54" t="s">
        <v>43</v>
      </c>
      <c r="M7" s="53" t="str">
        <f t="shared" si="0"/>
        <v>K-ras(LSL/+); PTEN(fl/fl); RCTR(); RAPT(); luc</v>
      </c>
    </row>
    <row r="8" spans="1:13" ht="15.75" customHeight="1">
      <c r="A8" s="42">
        <v>3227</v>
      </c>
      <c r="B8" s="42" t="s">
        <v>35</v>
      </c>
      <c r="C8" s="37">
        <v>41971</v>
      </c>
      <c r="D8" s="43" t="s">
        <v>39</v>
      </c>
      <c r="E8" s="43" t="s">
        <v>37</v>
      </c>
      <c r="F8" s="43"/>
      <c r="G8" s="43"/>
      <c r="H8" s="43" t="s">
        <v>39</v>
      </c>
      <c r="I8" s="42" t="s">
        <v>58</v>
      </c>
      <c r="J8" s="42"/>
      <c r="K8" s="50" t="s">
        <v>56</v>
      </c>
      <c r="L8" s="54" t="s">
        <v>43</v>
      </c>
      <c r="M8" s="53" t="str">
        <f t="shared" si="0"/>
        <v>K-ras(x); PTEN(fl/fl); RCTR(); RAPT(); x</v>
      </c>
    </row>
    <row r="9" spans="1:13" ht="15.75" customHeight="1">
      <c r="A9" s="42">
        <v>3486</v>
      </c>
      <c r="B9" s="42" t="s">
        <v>35</v>
      </c>
      <c r="C9" s="37">
        <v>42005</v>
      </c>
      <c r="D9" s="43" t="s">
        <v>39</v>
      </c>
      <c r="E9" s="43" t="s">
        <v>37</v>
      </c>
      <c r="F9" s="43"/>
      <c r="G9" s="43"/>
      <c r="H9" s="43" t="s">
        <v>39</v>
      </c>
      <c r="I9" s="42" t="s">
        <v>59</v>
      </c>
      <c r="J9" s="42"/>
      <c r="K9" s="50" t="s">
        <v>56</v>
      </c>
      <c r="L9" s="54" t="s">
        <v>43</v>
      </c>
      <c r="M9" s="53" t="str">
        <f t="shared" si="0"/>
        <v>K-ras(x); PTEN(fl/fl); RCTR(); RAPT(); x</v>
      </c>
    </row>
    <row r="10" spans="1:13" ht="15.75" customHeight="1">
      <c r="A10" s="42">
        <v>3487</v>
      </c>
      <c r="B10" s="42" t="s">
        <v>35</v>
      </c>
      <c r="C10" s="37">
        <v>42005</v>
      </c>
      <c r="D10" s="43" t="s">
        <v>39</v>
      </c>
      <c r="E10" s="43" t="s">
        <v>37</v>
      </c>
      <c r="F10" s="43"/>
      <c r="G10" s="43"/>
      <c r="H10" s="43" t="s">
        <v>39</v>
      </c>
      <c r="I10" s="42" t="s">
        <v>59</v>
      </c>
      <c r="J10" s="42"/>
      <c r="K10" s="50" t="s">
        <v>57</v>
      </c>
      <c r="L10" s="54" t="s">
        <v>43</v>
      </c>
      <c r="M10" s="53" t="str">
        <f t="shared" si="0"/>
        <v>K-ras(x); PTEN(fl/fl); RCTR(); RAPT(); x</v>
      </c>
    </row>
    <row r="11" spans="1:13" ht="15.75" customHeight="1">
      <c r="A11" s="42">
        <v>3489</v>
      </c>
      <c r="B11" s="42" t="s">
        <v>33</v>
      </c>
      <c r="C11" s="37">
        <v>42005</v>
      </c>
      <c r="D11" s="43" t="s">
        <v>34</v>
      </c>
      <c r="E11" s="43" t="s">
        <v>37</v>
      </c>
      <c r="F11" s="43"/>
      <c r="G11" s="43"/>
      <c r="H11" s="43" t="s">
        <v>39</v>
      </c>
      <c r="I11" s="42" t="s">
        <v>59</v>
      </c>
      <c r="J11" s="42"/>
      <c r="K11" s="50"/>
      <c r="L11" s="54" t="s">
        <v>43</v>
      </c>
      <c r="M11" s="53" t="str">
        <f t="shared" si="0"/>
        <v>K-ras(LSL/+); PTEN(fl/fl); RCTR(); RAPT(); x</v>
      </c>
    </row>
    <row r="12" spans="1:13" ht="15.75" customHeight="1">
      <c r="A12" s="42">
        <v>3496</v>
      </c>
      <c r="B12" s="42" t="s">
        <v>35</v>
      </c>
      <c r="C12" s="37">
        <v>42006</v>
      </c>
      <c r="D12" s="43" t="s">
        <v>39</v>
      </c>
      <c r="E12" s="43" t="s">
        <v>37</v>
      </c>
      <c r="F12" s="43"/>
      <c r="G12" s="43"/>
      <c r="H12" s="43" t="s">
        <v>39</v>
      </c>
      <c r="I12" s="42" t="s">
        <v>58</v>
      </c>
      <c r="J12" s="42"/>
      <c r="K12" s="50" t="s">
        <v>56</v>
      </c>
      <c r="L12" s="41" t="s">
        <v>43</v>
      </c>
      <c r="M12" s="53" t="str">
        <f t="shared" si="0"/>
        <v>K-ras(x); PTEN(fl/fl); RCTR(); RAPT(); x</v>
      </c>
    </row>
    <row r="13" spans="1:13" ht="15.75" customHeight="1">
      <c r="A13" s="42">
        <v>3584</v>
      </c>
      <c r="B13" s="42" t="s">
        <v>35</v>
      </c>
      <c r="C13" s="37">
        <v>42040</v>
      </c>
      <c r="D13" s="43" t="s">
        <v>39</v>
      </c>
      <c r="E13" s="43" t="s">
        <v>37</v>
      </c>
      <c r="F13" s="43"/>
      <c r="G13" s="43"/>
      <c r="H13" s="43" t="s">
        <v>39</v>
      </c>
      <c r="I13" s="42" t="s">
        <v>60</v>
      </c>
      <c r="J13" s="42"/>
      <c r="K13" s="50" t="s">
        <v>61</v>
      </c>
      <c r="L13" s="54" t="s">
        <v>43</v>
      </c>
      <c r="M13" s="53" t="str">
        <f t="shared" si="0"/>
        <v>K-ras(x); PTEN(fl/fl); RCTR(); RAPT(); x</v>
      </c>
    </row>
    <row r="14" spans="1:13" ht="15.75" customHeight="1">
      <c r="A14" s="42">
        <v>3585</v>
      </c>
      <c r="B14" s="42" t="s">
        <v>35</v>
      </c>
      <c r="C14" s="37">
        <v>42040</v>
      </c>
      <c r="D14" s="43" t="s">
        <v>39</v>
      </c>
      <c r="E14" s="43" t="s">
        <v>37</v>
      </c>
      <c r="F14" s="43"/>
      <c r="G14" s="43"/>
      <c r="H14" s="43" t="s">
        <v>39</v>
      </c>
      <c r="I14" s="42" t="s">
        <v>60</v>
      </c>
      <c r="J14" s="42"/>
      <c r="K14" s="50" t="s">
        <v>61</v>
      </c>
      <c r="L14" s="41" t="s">
        <v>43</v>
      </c>
      <c r="M14" s="53" t="str">
        <f t="shared" si="0"/>
        <v>K-ras(x); PTEN(fl/fl); RCTR(); RAPT(); x</v>
      </c>
    </row>
    <row r="15" spans="1:13" ht="15.75" customHeight="1">
      <c r="A15" s="57">
        <v>3880</v>
      </c>
      <c r="B15" s="57" t="s">
        <v>33</v>
      </c>
      <c r="C15" s="47">
        <v>42160</v>
      </c>
      <c r="D15" s="58" t="s">
        <v>34</v>
      </c>
      <c r="E15" s="55" t="s">
        <v>37</v>
      </c>
      <c r="F15" s="55" t="s">
        <v>48</v>
      </c>
      <c r="G15" s="55" t="s">
        <v>62</v>
      </c>
      <c r="H15" s="58" t="s">
        <v>27</v>
      </c>
      <c r="I15" s="56">
        <v>2787</v>
      </c>
      <c r="J15" s="50" t="s">
        <v>40</v>
      </c>
      <c r="K15" s="59" t="s">
        <v>63</v>
      </c>
      <c r="L15" s="51" t="s">
        <v>43</v>
      </c>
      <c r="M15" s="53" t="str">
        <f t="shared" si="0"/>
        <v>K-ras(LSL/+); PTEN(fl/fl); RCTR(fl/+); RAPT(het?); luc</v>
      </c>
    </row>
    <row r="16" spans="1:13" ht="15.75" customHeight="1">
      <c r="A16" s="57">
        <v>3882</v>
      </c>
      <c r="B16" s="57" t="s">
        <v>33</v>
      </c>
      <c r="C16" s="47">
        <v>42160</v>
      </c>
      <c r="D16" s="58" t="s">
        <v>34</v>
      </c>
      <c r="E16" s="55" t="s">
        <v>37</v>
      </c>
      <c r="F16" s="55" t="s">
        <v>48</v>
      </c>
      <c r="G16" s="55" t="s">
        <v>62</v>
      </c>
      <c r="H16" s="58" t="s">
        <v>27</v>
      </c>
      <c r="I16" s="56">
        <v>2787</v>
      </c>
      <c r="J16" s="50" t="s">
        <v>40</v>
      </c>
      <c r="K16" s="59" t="s">
        <v>64</v>
      </c>
      <c r="L16" s="60" t="s">
        <v>43</v>
      </c>
      <c r="M16" s="53" t="str">
        <f t="shared" si="0"/>
        <v>K-ras(LSL/+); PTEN(fl/fl); RCTR(fl/+); RAPT(het?); luc</v>
      </c>
    </row>
    <row r="17" spans="1:13" ht="15.75" customHeight="1">
      <c r="A17" s="61">
        <v>3903</v>
      </c>
      <c r="B17" s="61" t="s">
        <v>35</v>
      </c>
      <c r="C17" s="47">
        <v>42158</v>
      </c>
      <c r="D17" s="58" t="s">
        <v>34</v>
      </c>
      <c r="E17" s="55" t="s">
        <v>50</v>
      </c>
      <c r="F17" s="55" t="s">
        <v>37</v>
      </c>
      <c r="G17" s="55" t="s">
        <v>65</v>
      </c>
      <c r="H17" s="58" t="s">
        <v>27</v>
      </c>
      <c r="I17" s="56">
        <v>3496</v>
      </c>
      <c r="J17" s="50">
        <v>2789</v>
      </c>
      <c r="K17" s="59" t="s">
        <v>64</v>
      </c>
      <c r="L17" s="60" t="s">
        <v>43</v>
      </c>
      <c r="M17" s="53" t="str">
        <f t="shared" si="0"/>
        <v>K-ras(LSL/+); PTEN(fl/fl?); RCTR(fl/fl); RAPT(fl?); luc</v>
      </c>
    </row>
    <row r="18" spans="1:13" ht="15.75" customHeight="1">
      <c r="A18" s="50">
        <v>3904</v>
      </c>
      <c r="B18" s="50" t="s">
        <v>35</v>
      </c>
      <c r="C18" s="47">
        <v>42158</v>
      </c>
      <c r="D18" s="55" t="s">
        <v>39</v>
      </c>
      <c r="E18" s="55" t="s">
        <v>50</v>
      </c>
      <c r="F18" s="55" t="s">
        <v>37</v>
      </c>
      <c r="G18" s="55" t="s">
        <v>65</v>
      </c>
      <c r="H18" s="55" t="s">
        <v>39</v>
      </c>
      <c r="I18" s="56">
        <v>3496</v>
      </c>
      <c r="J18" s="50">
        <v>2789</v>
      </c>
      <c r="K18" s="59" t="s">
        <v>66</v>
      </c>
      <c r="L18" s="60" t="s">
        <v>43</v>
      </c>
      <c r="M18" s="53" t="str">
        <f t="shared" si="0"/>
        <v>K-ras(x); PTEN(fl/fl?); RCTR(fl/fl); RAPT(fl?); x</v>
      </c>
    </row>
    <row r="19" spans="1:13" ht="15.75" customHeight="1">
      <c r="A19" s="61">
        <v>3905</v>
      </c>
      <c r="B19" s="61" t="s">
        <v>35</v>
      </c>
      <c r="C19" s="47">
        <v>42158</v>
      </c>
      <c r="D19" s="58" t="s">
        <v>34</v>
      </c>
      <c r="E19" s="55" t="s">
        <v>50</v>
      </c>
      <c r="F19" s="55" t="s">
        <v>37</v>
      </c>
      <c r="G19" s="55" t="s">
        <v>65</v>
      </c>
      <c r="H19" s="58" t="s">
        <v>27</v>
      </c>
      <c r="I19" s="56">
        <v>3496</v>
      </c>
      <c r="J19" s="50">
        <v>2789</v>
      </c>
      <c r="K19" s="59" t="s">
        <v>64</v>
      </c>
      <c r="L19" s="60" t="s">
        <v>43</v>
      </c>
      <c r="M19" s="53" t="str">
        <f t="shared" si="0"/>
        <v>K-ras(LSL/+); PTEN(fl/fl?); RCTR(fl/fl); RAPT(fl?); luc</v>
      </c>
    </row>
    <row r="20" spans="1:13" ht="15.75" customHeight="1">
      <c r="A20" s="50">
        <v>3906</v>
      </c>
      <c r="B20" s="50" t="s">
        <v>35</v>
      </c>
      <c r="C20" s="47">
        <v>42158</v>
      </c>
      <c r="D20" s="55" t="s">
        <v>39</v>
      </c>
      <c r="E20" s="55" t="s">
        <v>50</v>
      </c>
      <c r="F20" s="55" t="s">
        <v>37</v>
      </c>
      <c r="G20" s="55" t="s">
        <v>65</v>
      </c>
      <c r="H20" s="55" t="s">
        <v>39</v>
      </c>
      <c r="I20" s="56">
        <v>3496</v>
      </c>
      <c r="J20" s="50">
        <v>2789</v>
      </c>
      <c r="K20" s="59" t="s">
        <v>66</v>
      </c>
      <c r="L20" s="60" t="s">
        <v>43</v>
      </c>
      <c r="M20" s="53" t="str">
        <f t="shared" si="0"/>
        <v>K-ras(x); PTEN(fl/fl?); RCTR(fl/fl); RAPT(fl?); x</v>
      </c>
    </row>
    <row r="21" spans="1:13" ht="15.75" customHeight="1">
      <c r="A21" s="58">
        <v>3907</v>
      </c>
      <c r="B21" s="58" t="s">
        <v>33</v>
      </c>
      <c r="C21" s="47">
        <v>42158</v>
      </c>
      <c r="D21" s="55" t="s">
        <v>39</v>
      </c>
      <c r="E21" s="55" t="s">
        <v>50</v>
      </c>
      <c r="F21" s="55" t="s">
        <v>37</v>
      </c>
      <c r="G21" s="55" t="s">
        <v>65</v>
      </c>
      <c r="H21" s="58" t="s">
        <v>27</v>
      </c>
      <c r="I21" s="56">
        <v>3496</v>
      </c>
      <c r="J21" s="50">
        <v>2789</v>
      </c>
      <c r="K21" s="59" t="s">
        <v>67</v>
      </c>
      <c r="L21" s="51" t="s">
        <v>43</v>
      </c>
      <c r="M21" s="53" t="str">
        <f t="shared" si="0"/>
        <v>K-ras(x); PTEN(fl/fl?); RCTR(fl/fl); RAPT(fl?); luc</v>
      </c>
    </row>
    <row r="22" spans="1:13" ht="15.75" customHeight="1">
      <c r="A22" s="62">
        <v>3937</v>
      </c>
      <c r="B22" s="62" t="s">
        <v>35</v>
      </c>
      <c r="C22" s="47">
        <v>42181</v>
      </c>
      <c r="D22" s="55" t="s">
        <v>39</v>
      </c>
      <c r="E22" s="55" t="s">
        <v>65</v>
      </c>
      <c r="F22" s="55" t="s">
        <v>62</v>
      </c>
      <c r="G22" s="55" t="s">
        <v>62</v>
      </c>
      <c r="H22" s="55" t="s">
        <v>39</v>
      </c>
      <c r="I22" s="56">
        <v>3585</v>
      </c>
      <c r="J22" s="50" t="s">
        <v>40</v>
      </c>
      <c r="K22" s="59" t="s">
        <v>67</v>
      </c>
      <c r="L22" s="51" t="s">
        <v>43</v>
      </c>
      <c r="M22" s="53" t="str">
        <f t="shared" si="0"/>
        <v>K-ras(x); PTEN(fl?); RCTR(het?); RAPT(het?); x</v>
      </c>
    </row>
    <row r="23" spans="1:13" ht="15.75" customHeight="1">
      <c r="A23" s="62">
        <v>3939</v>
      </c>
      <c r="B23" s="62" t="s">
        <v>35</v>
      </c>
      <c r="C23" s="47">
        <v>42181</v>
      </c>
      <c r="D23" s="55" t="s">
        <v>39</v>
      </c>
      <c r="E23" s="55" t="s">
        <v>65</v>
      </c>
      <c r="F23" s="55" t="s">
        <v>62</v>
      </c>
      <c r="G23" s="55" t="s">
        <v>62</v>
      </c>
      <c r="H23" s="55" t="s">
        <v>39</v>
      </c>
      <c r="I23" s="56">
        <v>3585</v>
      </c>
      <c r="J23" s="50" t="s">
        <v>40</v>
      </c>
      <c r="K23" s="59" t="s">
        <v>67</v>
      </c>
      <c r="L23" s="51" t="s">
        <v>43</v>
      </c>
      <c r="M23" s="53" t="str">
        <f t="shared" si="0"/>
        <v>K-ras(x); PTEN(fl?); RCTR(het?); RAPT(het?); x</v>
      </c>
    </row>
    <row r="24" spans="1:13" ht="15.75" customHeight="1">
      <c r="A24" s="62">
        <v>3940</v>
      </c>
      <c r="B24" s="62" t="s">
        <v>35</v>
      </c>
      <c r="C24" s="47">
        <v>42181</v>
      </c>
      <c r="D24" s="55" t="s">
        <v>39</v>
      </c>
      <c r="E24" s="55" t="s">
        <v>65</v>
      </c>
      <c r="F24" s="55" t="s">
        <v>62</v>
      </c>
      <c r="G24" s="55" t="s">
        <v>62</v>
      </c>
      <c r="H24" s="55" t="s">
        <v>39</v>
      </c>
      <c r="I24" s="56">
        <v>3585</v>
      </c>
      <c r="J24" s="50" t="s">
        <v>40</v>
      </c>
      <c r="K24" s="59" t="s">
        <v>67</v>
      </c>
      <c r="L24" s="51" t="s">
        <v>43</v>
      </c>
      <c r="M24" s="53" t="str">
        <f t="shared" si="0"/>
        <v>K-ras(x); PTEN(fl?); RCTR(het?); RAPT(het?); x</v>
      </c>
    </row>
    <row r="25" spans="1:13" ht="15.75" customHeight="1">
      <c r="A25" s="58">
        <v>3945</v>
      </c>
      <c r="B25" s="58" t="s">
        <v>35</v>
      </c>
      <c r="C25" s="47">
        <v>42183</v>
      </c>
      <c r="D25" s="58" t="s">
        <v>34</v>
      </c>
      <c r="E25" s="55" t="s">
        <v>65</v>
      </c>
      <c r="F25" s="55" t="s">
        <v>62</v>
      </c>
      <c r="G25" s="55" t="s">
        <v>62</v>
      </c>
      <c r="H25" s="55" t="s">
        <v>39</v>
      </c>
      <c r="I25" s="56">
        <v>2787</v>
      </c>
      <c r="J25" s="50" t="s">
        <v>40</v>
      </c>
      <c r="K25" s="59" t="s">
        <v>68</v>
      </c>
      <c r="L25" s="60" t="s">
        <v>43</v>
      </c>
      <c r="M25" s="53" t="str">
        <f t="shared" si="0"/>
        <v>K-ras(LSL/+); PTEN(fl?); RCTR(het?); RAPT(het?); x</v>
      </c>
    </row>
    <row r="26" spans="1:13" ht="15.75" customHeight="1">
      <c r="A26" s="58">
        <v>3947</v>
      </c>
      <c r="B26" s="58" t="s">
        <v>33</v>
      </c>
      <c r="C26" s="47">
        <v>42183</v>
      </c>
      <c r="D26" s="58" t="s">
        <v>34</v>
      </c>
      <c r="E26" s="55" t="s">
        <v>65</v>
      </c>
      <c r="F26" s="55" t="s">
        <v>62</v>
      </c>
      <c r="G26" s="55" t="s">
        <v>62</v>
      </c>
      <c r="H26" s="55" t="s">
        <v>39</v>
      </c>
      <c r="I26" s="56">
        <v>2787</v>
      </c>
      <c r="J26" s="50" t="s">
        <v>40</v>
      </c>
      <c r="K26" s="63"/>
      <c r="L26" s="60" t="s">
        <v>43</v>
      </c>
      <c r="M26" s="53" t="str">
        <f t="shared" si="0"/>
        <v>K-ras(LSL/+); PTEN(fl?); RCTR(het?); RAPT(het?); x</v>
      </c>
    </row>
    <row r="27" spans="1:13" ht="15.75" customHeight="1">
      <c r="A27" s="58">
        <v>3948</v>
      </c>
      <c r="B27" s="58" t="s">
        <v>33</v>
      </c>
      <c r="C27" s="47">
        <v>42183</v>
      </c>
      <c r="D27" s="58" t="s">
        <v>34</v>
      </c>
      <c r="E27" s="55" t="s">
        <v>65</v>
      </c>
      <c r="F27" s="55" t="s">
        <v>62</v>
      </c>
      <c r="G27" s="55" t="s">
        <v>62</v>
      </c>
      <c r="H27" s="55" t="s">
        <v>39</v>
      </c>
      <c r="I27" s="56">
        <v>2787</v>
      </c>
      <c r="J27" s="50" t="s">
        <v>40</v>
      </c>
      <c r="K27" s="63"/>
      <c r="L27" s="60" t="s">
        <v>43</v>
      </c>
      <c r="M27" s="53" t="str">
        <f t="shared" si="0"/>
        <v>K-ras(LSL/+); PTEN(fl?); RCTR(het?); RAPT(het?); x</v>
      </c>
    </row>
    <row r="28" spans="1:13" ht="15.75" customHeight="1">
      <c r="A28" s="58">
        <v>3950</v>
      </c>
      <c r="B28" s="58" t="s">
        <v>33</v>
      </c>
      <c r="C28" s="47">
        <v>42187</v>
      </c>
      <c r="D28" s="55" t="s">
        <v>39</v>
      </c>
      <c r="E28" s="55" t="s">
        <v>65</v>
      </c>
      <c r="F28" s="55" t="s">
        <v>62</v>
      </c>
      <c r="G28" s="55" t="s">
        <v>62</v>
      </c>
      <c r="H28" s="58" t="s">
        <v>27</v>
      </c>
      <c r="I28" s="56">
        <v>3584</v>
      </c>
      <c r="J28" s="50" t="s">
        <v>40</v>
      </c>
      <c r="K28" s="59" t="s">
        <v>68</v>
      </c>
      <c r="L28" s="60" t="s">
        <v>43</v>
      </c>
      <c r="M28" s="53" t="str">
        <f t="shared" si="0"/>
        <v>K-ras(x); PTEN(fl?); RCTR(het?); RAPT(het?); luc</v>
      </c>
    </row>
    <row r="29" spans="1:13" ht="15.75" customHeight="1">
      <c r="A29" s="58">
        <v>3952</v>
      </c>
      <c r="B29" s="58" t="s">
        <v>33</v>
      </c>
      <c r="C29" s="47">
        <v>42187</v>
      </c>
      <c r="D29" s="55" t="s">
        <v>39</v>
      </c>
      <c r="E29" s="55" t="s">
        <v>65</v>
      </c>
      <c r="F29" s="55" t="s">
        <v>62</v>
      </c>
      <c r="G29" s="55" t="s">
        <v>62</v>
      </c>
      <c r="H29" s="58" t="s">
        <v>27</v>
      </c>
      <c r="I29" s="56">
        <v>3584</v>
      </c>
      <c r="J29" s="50" t="s">
        <v>40</v>
      </c>
      <c r="K29" s="63"/>
      <c r="L29" s="60" t="s">
        <v>43</v>
      </c>
      <c r="M29" s="53" t="str">
        <f t="shared" si="0"/>
        <v>K-ras(x); PTEN(fl?); RCTR(het?); RAPT(het?); luc</v>
      </c>
    </row>
    <row r="30" spans="1:13" ht="15.75" customHeight="1">
      <c r="A30" s="58">
        <v>3953</v>
      </c>
      <c r="B30" s="58" t="s">
        <v>33</v>
      </c>
      <c r="C30" s="47">
        <v>42187</v>
      </c>
      <c r="D30" s="55" t="s">
        <v>39</v>
      </c>
      <c r="E30" s="55" t="s">
        <v>65</v>
      </c>
      <c r="F30" s="55" t="s">
        <v>62</v>
      </c>
      <c r="G30" s="55" t="s">
        <v>62</v>
      </c>
      <c r="H30" s="58" t="s">
        <v>27</v>
      </c>
      <c r="I30" s="56">
        <v>3584</v>
      </c>
      <c r="J30" s="50" t="s">
        <v>40</v>
      </c>
      <c r="K30" s="63"/>
      <c r="L30" s="60" t="s">
        <v>43</v>
      </c>
      <c r="M30" s="53" t="str">
        <f t="shared" si="0"/>
        <v>K-ras(x); PTEN(fl?); RCTR(het?); RAPT(het?); luc</v>
      </c>
    </row>
    <row r="31" spans="1:13" ht="15.75" customHeight="1">
      <c r="A31" s="58">
        <v>3954</v>
      </c>
      <c r="B31" s="58" t="s">
        <v>33</v>
      </c>
      <c r="C31" s="47">
        <v>42187</v>
      </c>
      <c r="D31" s="55" t="s">
        <v>39</v>
      </c>
      <c r="E31" s="55" t="s">
        <v>65</v>
      </c>
      <c r="F31" s="55" t="s">
        <v>62</v>
      </c>
      <c r="G31" s="55" t="s">
        <v>62</v>
      </c>
      <c r="H31" s="58" t="s">
        <v>27</v>
      </c>
      <c r="I31" s="56">
        <v>3584</v>
      </c>
      <c r="J31" s="50" t="s">
        <v>40</v>
      </c>
      <c r="K31" s="63"/>
      <c r="L31" s="60" t="s">
        <v>43</v>
      </c>
      <c r="M31" s="53" t="str">
        <f t="shared" si="0"/>
        <v>K-ras(x); PTEN(fl?); RCTR(het?); RAPT(het?); luc</v>
      </c>
    </row>
    <row r="32" spans="1:13" ht="15.75" customHeight="1">
      <c r="A32" s="58">
        <v>3955</v>
      </c>
      <c r="B32" s="58" t="s">
        <v>33</v>
      </c>
      <c r="C32" s="47">
        <v>42187</v>
      </c>
      <c r="D32" s="55" t="s">
        <v>39</v>
      </c>
      <c r="E32" s="55" t="s">
        <v>65</v>
      </c>
      <c r="F32" s="55" t="s">
        <v>62</v>
      </c>
      <c r="G32" s="55" t="s">
        <v>62</v>
      </c>
      <c r="H32" s="58" t="s">
        <v>27</v>
      </c>
      <c r="I32" s="56">
        <v>3584</v>
      </c>
      <c r="J32" s="50" t="s">
        <v>40</v>
      </c>
      <c r="K32" s="59" t="s">
        <v>66</v>
      </c>
      <c r="L32" s="60" t="s">
        <v>43</v>
      </c>
      <c r="M32" s="53" t="str">
        <f t="shared" si="0"/>
        <v>K-ras(x); PTEN(fl?); RCTR(het?); RAPT(het?); luc</v>
      </c>
    </row>
    <row r="33" spans="1:13" ht="15.75" customHeight="1">
      <c r="A33" s="62">
        <v>3956</v>
      </c>
      <c r="B33" s="62" t="s">
        <v>35</v>
      </c>
      <c r="C33" s="47">
        <v>42187</v>
      </c>
      <c r="D33" s="55" t="s">
        <v>39</v>
      </c>
      <c r="E33" s="55" t="s">
        <v>65</v>
      </c>
      <c r="F33" s="55" t="s">
        <v>62</v>
      </c>
      <c r="G33" s="55" t="s">
        <v>62</v>
      </c>
      <c r="H33" s="55" t="s">
        <v>39</v>
      </c>
      <c r="I33" s="56">
        <v>3584</v>
      </c>
      <c r="J33" s="50" t="s">
        <v>40</v>
      </c>
      <c r="K33" s="59" t="s">
        <v>63</v>
      </c>
      <c r="L33" s="51" t="s">
        <v>43</v>
      </c>
      <c r="M33" s="53" t="str">
        <f t="shared" si="0"/>
        <v>K-ras(x); PTEN(fl?); RCTR(het?); RAPT(het?); x</v>
      </c>
    </row>
    <row r="34" spans="1:13" ht="15.75" customHeight="1">
      <c r="A34" s="62">
        <v>3957</v>
      </c>
      <c r="B34" s="62" t="s">
        <v>35</v>
      </c>
      <c r="C34" s="47">
        <v>42187</v>
      </c>
      <c r="D34" s="55" t="s">
        <v>39</v>
      </c>
      <c r="E34" s="55" t="s">
        <v>65</v>
      </c>
      <c r="F34" s="55" t="s">
        <v>62</v>
      </c>
      <c r="G34" s="55" t="s">
        <v>62</v>
      </c>
      <c r="H34" s="55" t="s">
        <v>39</v>
      </c>
      <c r="I34" s="56">
        <v>3584</v>
      </c>
      <c r="J34" s="50" t="s">
        <v>40</v>
      </c>
      <c r="K34" s="59" t="s">
        <v>63</v>
      </c>
      <c r="L34" s="51" t="s">
        <v>43</v>
      </c>
      <c r="M34" s="53" t="str">
        <f t="shared" si="0"/>
        <v>K-ras(x); PTEN(fl?); RCTR(het?); RAPT(het?); x</v>
      </c>
    </row>
    <row r="35" spans="1:13" ht="15.75" customHeight="1">
      <c r="A35" s="62">
        <v>3958</v>
      </c>
      <c r="B35" s="62" t="s">
        <v>35</v>
      </c>
      <c r="C35" s="47">
        <v>42187</v>
      </c>
      <c r="D35" s="55" t="s">
        <v>39</v>
      </c>
      <c r="E35" s="55" t="s">
        <v>65</v>
      </c>
      <c r="F35" s="55" t="s">
        <v>62</v>
      </c>
      <c r="G35" s="55" t="s">
        <v>62</v>
      </c>
      <c r="H35" s="55" t="s">
        <v>39</v>
      </c>
      <c r="I35" s="56">
        <v>3584</v>
      </c>
      <c r="J35" s="50" t="s">
        <v>40</v>
      </c>
      <c r="K35" s="59" t="s">
        <v>63</v>
      </c>
      <c r="L35" s="51" t="s">
        <v>43</v>
      </c>
      <c r="M35" s="53" t="str">
        <f t="shared" si="0"/>
        <v>K-ras(x); PTEN(fl?); RCTR(het?); RAPT(het?); x</v>
      </c>
    </row>
    <row r="36" spans="1:13" ht="15.75" customHeight="1">
      <c r="A36" s="50">
        <v>3971</v>
      </c>
      <c r="B36" s="50" t="s">
        <v>33</v>
      </c>
      <c r="C36" s="47">
        <v>42200</v>
      </c>
      <c r="D36" s="55" t="s">
        <v>39</v>
      </c>
      <c r="E36" s="55" t="s">
        <v>65</v>
      </c>
      <c r="F36" s="55" t="s">
        <v>62</v>
      </c>
      <c r="G36" s="55" t="s">
        <v>62</v>
      </c>
      <c r="H36" s="55" t="s">
        <v>39</v>
      </c>
      <c r="I36" s="56">
        <v>3587</v>
      </c>
      <c r="J36" s="50" t="s">
        <v>40</v>
      </c>
      <c r="K36" s="42"/>
      <c r="L36" s="51" t="s">
        <v>43</v>
      </c>
      <c r="M36" s="53" t="str">
        <f t="shared" ref="M36:M156" si="1">(D$1&amp;"("&amp;D36&amp;"); "&amp;E$1&amp;"("&amp;E36&amp;"); "&amp;F$1&amp;"("&amp;F36&amp;"); "&amp;G$1&amp;"("&amp;G36&amp;"); "&amp;IF(ISTEXT(H36),H36,))</f>
        <v>K-ras(x); PTEN(fl?); RCTR(het?); RAPT(het?); x</v>
      </c>
    </row>
    <row r="37" spans="1:13" ht="15.75" customHeight="1">
      <c r="A37" s="50">
        <v>3972</v>
      </c>
      <c r="B37" s="50" t="s">
        <v>33</v>
      </c>
      <c r="C37" s="47">
        <v>42200</v>
      </c>
      <c r="D37" s="55" t="s">
        <v>39</v>
      </c>
      <c r="E37" s="55" t="s">
        <v>65</v>
      </c>
      <c r="F37" s="55" t="s">
        <v>62</v>
      </c>
      <c r="G37" s="55" t="s">
        <v>62</v>
      </c>
      <c r="H37" s="55" t="s">
        <v>39</v>
      </c>
      <c r="I37" s="56">
        <v>3587</v>
      </c>
      <c r="J37" s="50" t="s">
        <v>40</v>
      </c>
      <c r="K37" s="42"/>
      <c r="L37" s="51" t="s">
        <v>43</v>
      </c>
      <c r="M37" s="53" t="str">
        <f t="shared" si="1"/>
        <v>K-ras(x); PTEN(fl?); RCTR(het?); RAPT(het?); x</v>
      </c>
    </row>
    <row r="38" spans="1:13" ht="15.75" customHeight="1">
      <c r="A38" s="50">
        <v>3973</v>
      </c>
      <c r="B38" s="50" t="s">
        <v>33</v>
      </c>
      <c r="C38" s="47">
        <v>42200</v>
      </c>
      <c r="D38" s="55" t="s">
        <v>39</v>
      </c>
      <c r="E38" s="55" t="s">
        <v>65</v>
      </c>
      <c r="F38" s="55" t="s">
        <v>62</v>
      </c>
      <c r="G38" s="55" t="s">
        <v>62</v>
      </c>
      <c r="H38" s="55" t="s">
        <v>39</v>
      </c>
      <c r="I38" s="56">
        <v>3587</v>
      </c>
      <c r="J38" s="50" t="s">
        <v>40</v>
      </c>
      <c r="K38" s="42"/>
      <c r="L38" s="51" t="s">
        <v>43</v>
      </c>
      <c r="M38" s="53" t="str">
        <f t="shared" si="1"/>
        <v>K-ras(x); PTEN(fl?); RCTR(het?); RAPT(het?); x</v>
      </c>
    </row>
    <row r="39" spans="1:13" ht="15.75" customHeight="1">
      <c r="A39" s="50">
        <v>3974</v>
      </c>
      <c r="B39" s="50" t="s">
        <v>35</v>
      </c>
      <c r="C39" s="47">
        <v>42200</v>
      </c>
      <c r="D39" s="55" t="s">
        <v>39</v>
      </c>
      <c r="E39" s="55" t="s">
        <v>65</v>
      </c>
      <c r="F39" s="55" t="s">
        <v>62</v>
      </c>
      <c r="G39" s="55" t="s">
        <v>62</v>
      </c>
      <c r="H39" s="55" t="s">
        <v>39</v>
      </c>
      <c r="I39" s="56">
        <v>3587</v>
      </c>
      <c r="J39" s="50" t="s">
        <v>40</v>
      </c>
      <c r="K39" s="42"/>
      <c r="L39" s="51" t="s">
        <v>43</v>
      </c>
      <c r="M39" s="53" t="str">
        <f t="shared" si="1"/>
        <v>K-ras(x); PTEN(fl?); RCTR(het?); RAPT(het?); x</v>
      </c>
    </row>
    <row r="40" spans="1:13" ht="15.75" customHeight="1">
      <c r="A40" s="50">
        <v>3975</v>
      </c>
      <c r="B40" s="50" t="s">
        <v>35</v>
      </c>
      <c r="C40" s="47">
        <v>42200</v>
      </c>
      <c r="D40" s="55" t="s">
        <v>39</v>
      </c>
      <c r="E40" s="55" t="s">
        <v>65</v>
      </c>
      <c r="F40" s="55" t="s">
        <v>62</v>
      </c>
      <c r="G40" s="55" t="s">
        <v>62</v>
      </c>
      <c r="H40" s="55" t="s">
        <v>39</v>
      </c>
      <c r="I40" s="56">
        <v>3587</v>
      </c>
      <c r="J40" s="50" t="s">
        <v>40</v>
      </c>
      <c r="K40" s="42"/>
      <c r="L40" s="51" t="s">
        <v>43</v>
      </c>
      <c r="M40" s="53" t="str">
        <f t="shared" si="1"/>
        <v>K-ras(x); PTEN(fl?); RCTR(het?); RAPT(het?); x</v>
      </c>
    </row>
    <row r="41" spans="1:13" ht="15.75" customHeight="1">
      <c r="A41" s="50">
        <v>3976</v>
      </c>
      <c r="B41" s="50" t="s">
        <v>35</v>
      </c>
      <c r="C41" s="47">
        <v>42200</v>
      </c>
      <c r="D41" s="55" t="s">
        <v>39</v>
      </c>
      <c r="E41" s="55" t="s">
        <v>65</v>
      </c>
      <c r="F41" s="55" t="s">
        <v>62</v>
      </c>
      <c r="G41" s="55" t="s">
        <v>62</v>
      </c>
      <c r="H41" s="55" t="s">
        <v>39</v>
      </c>
      <c r="I41" s="56">
        <v>3587</v>
      </c>
      <c r="J41" s="50" t="s">
        <v>40</v>
      </c>
      <c r="K41" s="42"/>
      <c r="L41" s="51" t="s">
        <v>43</v>
      </c>
      <c r="M41" s="53" t="str">
        <f t="shared" si="1"/>
        <v>K-ras(x); PTEN(fl?); RCTR(het?); RAPT(het?); x</v>
      </c>
    </row>
    <row r="42" spans="1:13" ht="15.75" customHeight="1">
      <c r="A42" s="50">
        <v>3977</v>
      </c>
      <c r="B42" s="50" t="s">
        <v>35</v>
      </c>
      <c r="C42" s="47">
        <v>42200</v>
      </c>
      <c r="D42" s="55" t="s">
        <v>39</v>
      </c>
      <c r="E42" s="55" t="s">
        <v>65</v>
      </c>
      <c r="F42" s="55" t="s">
        <v>62</v>
      </c>
      <c r="G42" s="55" t="s">
        <v>62</v>
      </c>
      <c r="H42" s="55" t="s">
        <v>39</v>
      </c>
      <c r="I42" s="56">
        <v>3587</v>
      </c>
      <c r="J42" s="50" t="s">
        <v>40</v>
      </c>
      <c r="K42" s="42"/>
      <c r="L42" s="51" t="s">
        <v>43</v>
      </c>
      <c r="M42" s="53" t="str">
        <f t="shared" si="1"/>
        <v>K-ras(x); PTEN(fl?); RCTR(het?); RAPT(het?); x</v>
      </c>
    </row>
    <row r="43" spans="1:13" ht="15.75" customHeight="1">
      <c r="A43" s="50">
        <v>3978</v>
      </c>
      <c r="B43" s="50" t="s">
        <v>35</v>
      </c>
      <c r="C43" s="47">
        <v>42200</v>
      </c>
      <c r="D43" s="55" t="s">
        <v>39</v>
      </c>
      <c r="E43" s="55" t="s">
        <v>65</v>
      </c>
      <c r="F43" s="55" t="s">
        <v>62</v>
      </c>
      <c r="G43" s="55" t="s">
        <v>62</v>
      </c>
      <c r="H43" s="55" t="s">
        <v>39</v>
      </c>
      <c r="I43" s="56">
        <v>3587</v>
      </c>
      <c r="J43" s="50" t="s">
        <v>40</v>
      </c>
      <c r="K43" s="42"/>
      <c r="L43" s="51" t="s">
        <v>43</v>
      </c>
      <c r="M43" s="53" t="str">
        <f t="shared" si="1"/>
        <v>K-ras(x); PTEN(fl?); RCTR(het?); RAPT(het?); x</v>
      </c>
    </row>
    <row r="44" spans="1:13" ht="15.75" customHeight="1">
      <c r="A44" s="50">
        <v>4021</v>
      </c>
      <c r="B44" s="50" t="s">
        <v>33</v>
      </c>
      <c r="C44" s="47">
        <v>42211</v>
      </c>
      <c r="D44" s="55" t="s">
        <v>39</v>
      </c>
      <c r="E44" s="55" t="s">
        <v>65</v>
      </c>
      <c r="F44" s="55" t="s">
        <v>62</v>
      </c>
      <c r="G44" s="55" t="s">
        <v>62</v>
      </c>
      <c r="H44" s="55" t="s">
        <v>39</v>
      </c>
      <c r="I44" s="56">
        <v>3487</v>
      </c>
      <c r="J44" s="50" t="s">
        <v>44</v>
      </c>
      <c r="K44" s="42"/>
      <c r="L44" s="51" t="s">
        <v>43</v>
      </c>
      <c r="M44" s="53" t="str">
        <f t="shared" si="1"/>
        <v>K-ras(x); PTEN(fl?); RCTR(het?); RAPT(het?); x</v>
      </c>
    </row>
    <row r="45" spans="1:13" ht="15.75" customHeight="1">
      <c r="A45" s="50">
        <v>4022</v>
      </c>
      <c r="B45" s="50" t="s">
        <v>33</v>
      </c>
      <c r="C45" s="47">
        <v>42211</v>
      </c>
      <c r="D45" s="55" t="s">
        <v>39</v>
      </c>
      <c r="E45" s="55" t="s">
        <v>65</v>
      </c>
      <c r="F45" s="55" t="s">
        <v>62</v>
      </c>
      <c r="G45" s="55" t="s">
        <v>62</v>
      </c>
      <c r="H45" s="55" t="s">
        <v>39</v>
      </c>
      <c r="I45" s="56">
        <v>3487</v>
      </c>
      <c r="J45" s="50" t="s">
        <v>44</v>
      </c>
      <c r="K45" s="42"/>
      <c r="L45" s="51" t="s">
        <v>43</v>
      </c>
      <c r="M45" s="53" t="str">
        <f t="shared" si="1"/>
        <v>K-ras(x); PTEN(fl?); RCTR(het?); RAPT(het?); x</v>
      </c>
    </row>
    <row r="46" spans="1:13" ht="15.75" customHeight="1">
      <c r="A46" s="50">
        <v>4023</v>
      </c>
      <c r="B46" s="50" t="s">
        <v>33</v>
      </c>
      <c r="C46" s="47">
        <v>42211</v>
      </c>
      <c r="D46" s="55" t="s">
        <v>39</v>
      </c>
      <c r="E46" s="55" t="s">
        <v>65</v>
      </c>
      <c r="F46" s="55" t="s">
        <v>62</v>
      </c>
      <c r="G46" s="55" t="s">
        <v>62</v>
      </c>
      <c r="H46" s="55" t="s">
        <v>39</v>
      </c>
      <c r="I46" s="56">
        <v>3487</v>
      </c>
      <c r="J46" s="50" t="s">
        <v>44</v>
      </c>
      <c r="K46" s="42"/>
      <c r="L46" s="51" t="s">
        <v>43</v>
      </c>
      <c r="M46" s="53" t="str">
        <f t="shared" si="1"/>
        <v>K-ras(x); PTEN(fl?); RCTR(het?); RAPT(het?); x</v>
      </c>
    </row>
    <row r="47" spans="1:13" ht="15.75" customHeight="1">
      <c r="A47" s="50">
        <v>4024</v>
      </c>
      <c r="B47" s="50" t="s">
        <v>33</v>
      </c>
      <c r="C47" s="47">
        <v>42211</v>
      </c>
      <c r="D47" s="55" t="s">
        <v>39</v>
      </c>
      <c r="E47" s="55" t="s">
        <v>65</v>
      </c>
      <c r="F47" s="55" t="s">
        <v>62</v>
      </c>
      <c r="G47" s="55" t="s">
        <v>62</v>
      </c>
      <c r="H47" s="55" t="s">
        <v>39</v>
      </c>
      <c r="I47" s="56">
        <v>3487</v>
      </c>
      <c r="J47" s="50" t="s">
        <v>44</v>
      </c>
      <c r="K47" s="42"/>
      <c r="L47" s="51" t="s">
        <v>43</v>
      </c>
      <c r="M47" s="53" t="str">
        <f t="shared" si="1"/>
        <v>K-ras(x); PTEN(fl?); RCTR(het?); RAPT(het?); x</v>
      </c>
    </row>
    <row r="48" spans="1:13" ht="15.75" customHeight="1">
      <c r="A48" s="50">
        <v>4025</v>
      </c>
      <c r="B48" s="50" t="s">
        <v>35</v>
      </c>
      <c r="C48" s="47">
        <v>42211</v>
      </c>
      <c r="D48" s="55" t="s">
        <v>39</v>
      </c>
      <c r="E48" s="55" t="s">
        <v>65</v>
      </c>
      <c r="F48" s="55" t="s">
        <v>62</v>
      </c>
      <c r="G48" s="55" t="s">
        <v>62</v>
      </c>
      <c r="H48" s="55" t="s">
        <v>39</v>
      </c>
      <c r="I48" s="56">
        <v>3487</v>
      </c>
      <c r="J48" s="50" t="s">
        <v>44</v>
      </c>
      <c r="K48" s="42"/>
      <c r="L48" s="51" t="s">
        <v>43</v>
      </c>
      <c r="M48" s="53" t="str">
        <f t="shared" si="1"/>
        <v>K-ras(x); PTEN(fl?); RCTR(het?); RAPT(het?); x</v>
      </c>
    </row>
    <row r="49" spans="1:13" ht="15.75" customHeight="1">
      <c r="A49" s="50">
        <v>4026</v>
      </c>
      <c r="B49" s="50" t="s">
        <v>35</v>
      </c>
      <c r="C49" s="47">
        <v>42211</v>
      </c>
      <c r="D49" s="55" t="s">
        <v>39</v>
      </c>
      <c r="E49" s="55" t="s">
        <v>65</v>
      </c>
      <c r="F49" s="55" t="s">
        <v>62</v>
      </c>
      <c r="G49" s="55" t="s">
        <v>62</v>
      </c>
      <c r="H49" s="55" t="s">
        <v>39</v>
      </c>
      <c r="I49" s="56">
        <v>3487</v>
      </c>
      <c r="J49" s="50" t="s">
        <v>44</v>
      </c>
      <c r="K49" s="42"/>
      <c r="L49" s="51" t="s">
        <v>43</v>
      </c>
      <c r="M49" s="53" t="str">
        <f t="shared" si="1"/>
        <v>K-ras(x); PTEN(fl?); RCTR(het?); RAPT(het?); x</v>
      </c>
    </row>
    <row r="50" spans="1:13" ht="15.75" customHeight="1">
      <c r="A50" s="50">
        <v>4027</v>
      </c>
      <c r="B50" s="50" t="s">
        <v>35</v>
      </c>
      <c r="C50" s="47">
        <v>42211</v>
      </c>
      <c r="D50" s="55" t="s">
        <v>39</v>
      </c>
      <c r="E50" s="55" t="s">
        <v>65</v>
      </c>
      <c r="F50" s="55" t="s">
        <v>62</v>
      </c>
      <c r="G50" s="55" t="s">
        <v>62</v>
      </c>
      <c r="H50" s="55" t="s">
        <v>39</v>
      </c>
      <c r="I50" s="56">
        <v>3487</v>
      </c>
      <c r="J50" s="50" t="s">
        <v>44</v>
      </c>
      <c r="K50" s="42"/>
      <c r="L50" s="51" t="s">
        <v>43</v>
      </c>
      <c r="M50" s="53" t="str">
        <f t="shared" si="1"/>
        <v>K-ras(x); PTEN(fl?); RCTR(het?); RAPT(het?); x</v>
      </c>
    </row>
    <row r="51" spans="1:13" ht="15.75" customHeight="1">
      <c r="A51" s="50">
        <v>4028</v>
      </c>
      <c r="B51" s="50" t="s">
        <v>35</v>
      </c>
      <c r="C51" s="47">
        <v>42211</v>
      </c>
      <c r="D51" s="55" t="s">
        <v>39</v>
      </c>
      <c r="E51" s="55" t="s">
        <v>65</v>
      </c>
      <c r="F51" s="55" t="s">
        <v>62</v>
      </c>
      <c r="G51" s="55" t="s">
        <v>62</v>
      </c>
      <c r="H51" s="55" t="s">
        <v>39</v>
      </c>
      <c r="I51" s="56">
        <v>3487</v>
      </c>
      <c r="J51" s="50" t="s">
        <v>44</v>
      </c>
      <c r="K51" s="42"/>
      <c r="L51" s="51" t="s">
        <v>43</v>
      </c>
      <c r="M51" s="53" t="str">
        <f t="shared" si="1"/>
        <v>K-ras(x); PTEN(fl?); RCTR(het?); RAPT(het?); x</v>
      </c>
    </row>
    <row r="52" spans="1:13" ht="15.75" customHeight="1">
      <c r="A52" s="50">
        <v>4029</v>
      </c>
      <c r="B52" s="50" t="s">
        <v>33</v>
      </c>
      <c r="C52" s="47">
        <v>42243</v>
      </c>
      <c r="D52" s="55" t="s">
        <v>39</v>
      </c>
      <c r="E52" s="55" t="s">
        <v>65</v>
      </c>
      <c r="F52" s="55"/>
      <c r="G52" s="55"/>
      <c r="H52" s="64" t="s">
        <v>27</v>
      </c>
      <c r="I52" s="56">
        <v>3906</v>
      </c>
      <c r="J52" s="50">
        <v>3955</v>
      </c>
      <c r="K52" s="42"/>
      <c r="L52" s="51" t="s">
        <v>43</v>
      </c>
      <c r="M52" s="53" t="str">
        <f t="shared" si="1"/>
        <v>K-ras(x); PTEN(fl?); RCTR(); RAPT(); luc</v>
      </c>
    </row>
    <row r="53" spans="1:13" ht="15.75" customHeight="1">
      <c r="A53" s="65">
        <v>4030</v>
      </c>
      <c r="B53" s="65" t="s">
        <v>33</v>
      </c>
      <c r="C53" s="47">
        <v>42243</v>
      </c>
      <c r="D53" s="55" t="s">
        <v>39</v>
      </c>
      <c r="E53" s="55" t="s">
        <v>65</v>
      </c>
      <c r="F53" s="55"/>
      <c r="G53" s="55"/>
      <c r="H53" s="64" t="s">
        <v>39</v>
      </c>
      <c r="I53" s="56">
        <v>3906</v>
      </c>
      <c r="J53" s="50">
        <v>3955</v>
      </c>
      <c r="K53" s="42"/>
      <c r="L53" s="51" t="s">
        <v>43</v>
      </c>
      <c r="M53" s="53" t="str">
        <f t="shared" si="1"/>
        <v>K-ras(x); PTEN(fl?); RCTR(); RAPT(); x</v>
      </c>
    </row>
    <row r="54" spans="1:13" ht="15.75" customHeight="1">
      <c r="A54" s="50">
        <v>4031</v>
      </c>
      <c r="B54" s="50" t="s">
        <v>33</v>
      </c>
      <c r="C54" s="47">
        <v>42243</v>
      </c>
      <c r="D54" s="55" t="s">
        <v>39</v>
      </c>
      <c r="E54" s="55" t="s">
        <v>65</v>
      </c>
      <c r="F54" s="55"/>
      <c r="G54" s="55"/>
      <c r="H54" s="64" t="s">
        <v>27</v>
      </c>
      <c r="I54" s="56">
        <v>3906</v>
      </c>
      <c r="J54" s="50">
        <v>3955</v>
      </c>
      <c r="K54" s="42"/>
      <c r="L54" s="51" t="s">
        <v>43</v>
      </c>
      <c r="M54" s="53" t="str">
        <f t="shared" si="1"/>
        <v>K-ras(x); PTEN(fl?); RCTR(); RAPT(); luc</v>
      </c>
    </row>
    <row r="55" spans="1:13" ht="15.75" customHeight="1">
      <c r="A55" s="65">
        <v>4032</v>
      </c>
      <c r="B55" s="65" t="s">
        <v>35</v>
      </c>
      <c r="C55" s="47">
        <v>42243</v>
      </c>
      <c r="D55" s="55" t="s">
        <v>39</v>
      </c>
      <c r="E55" s="55" t="s">
        <v>65</v>
      </c>
      <c r="F55" s="55"/>
      <c r="G55" s="55"/>
      <c r="H55" s="64" t="s">
        <v>39</v>
      </c>
      <c r="I55" s="56">
        <v>3906</v>
      </c>
      <c r="J55" s="50">
        <v>3955</v>
      </c>
      <c r="K55" s="42"/>
      <c r="L55" s="51" t="s">
        <v>43</v>
      </c>
      <c r="M55" s="53" t="str">
        <f t="shared" si="1"/>
        <v>K-ras(x); PTEN(fl?); RCTR(); RAPT(); x</v>
      </c>
    </row>
    <row r="56" spans="1:13" ht="15.75" customHeight="1">
      <c r="A56" s="65">
        <v>4033</v>
      </c>
      <c r="B56" s="65" t="s">
        <v>35</v>
      </c>
      <c r="C56" s="47">
        <v>42243</v>
      </c>
      <c r="D56" s="55" t="s">
        <v>39</v>
      </c>
      <c r="E56" s="55" t="s">
        <v>65</v>
      </c>
      <c r="F56" s="55"/>
      <c r="G56" s="55"/>
      <c r="H56" s="64" t="s">
        <v>39</v>
      </c>
      <c r="I56" s="56">
        <v>3906</v>
      </c>
      <c r="J56" s="50">
        <v>3955</v>
      </c>
      <c r="K56" s="42"/>
      <c r="L56" s="51" t="s">
        <v>43</v>
      </c>
      <c r="M56" s="53" t="str">
        <f t="shared" si="1"/>
        <v>K-ras(x); PTEN(fl?); RCTR(); RAPT(); x</v>
      </c>
    </row>
    <row r="57" spans="1:13" ht="15.75" customHeight="1">
      <c r="A57" s="65">
        <v>4034</v>
      </c>
      <c r="B57" s="65" t="s">
        <v>35</v>
      </c>
      <c r="C57" s="47">
        <v>42243</v>
      </c>
      <c r="D57" s="55" t="s">
        <v>39</v>
      </c>
      <c r="E57" s="55" t="s">
        <v>65</v>
      </c>
      <c r="F57" s="55"/>
      <c r="G57" s="55"/>
      <c r="H57" s="64" t="s">
        <v>39</v>
      </c>
      <c r="I57" s="56">
        <v>3906</v>
      </c>
      <c r="J57" s="50">
        <v>3955</v>
      </c>
      <c r="K57" s="42"/>
      <c r="L57" s="51" t="s">
        <v>43</v>
      </c>
      <c r="M57" s="53" t="str">
        <f t="shared" si="1"/>
        <v>K-ras(x); PTEN(fl?); RCTR(); RAPT(); x</v>
      </c>
    </row>
    <row r="58" spans="1:13" ht="15.75" customHeight="1">
      <c r="A58" s="50">
        <v>4038</v>
      </c>
      <c r="B58" s="50" t="s">
        <v>35</v>
      </c>
      <c r="C58" s="47">
        <v>42243</v>
      </c>
      <c r="D58" s="55" t="s">
        <v>39</v>
      </c>
      <c r="E58" s="55"/>
      <c r="F58" s="55"/>
      <c r="G58" s="55"/>
      <c r="H58" s="55" t="s">
        <v>39</v>
      </c>
      <c r="I58" s="56">
        <v>3905</v>
      </c>
      <c r="J58" s="50">
        <v>3882</v>
      </c>
      <c r="K58" s="42"/>
      <c r="L58" s="51" t="s">
        <v>43</v>
      </c>
      <c r="M58" s="53" t="str">
        <f t="shared" si="1"/>
        <v>K-ras(x); PTEN(); RCTR(); RAPT(); x</v>
      </c>
    </row>
    <row r="59" spans="1:13" ht="15.75" customHeight="1">
      <c r="A59" s="50">
        <v>4039</v>
      </c>
      <c r="B59" s="50" t="s">
        <v>33</v>
      </c>
      <c r="C59" s="47">
        <v>42243</v>
      </c>
      <c r="D59" s="55" t="s">
        <v>39</v>
      </c>
      <c r="E59" s="55"/>
      <c r="F59" s="55"/>
      <c r="G59" s="55"/>
      <c r="H59" s="55" t="s">
        <v>39</v>
      </c>
      <c r="I59" s="56">
        <v>3905</v>
      </c>
      <c r="J59" s="50">
        <v>3882</v>
      </c>
      <c r="K59" s="42"/>
      <c r="L59" s="51" t="s">
        <v>43</v>
      </c>
      <c r="M59" s="53" t="str">
        <f t="shared" si="1"/>
        <v>K-ras(x); PTEN(); RCTR(); RAPT(); x</v>
      </c>
    </row>
    <row r="60" spans="1:13" ht="15.75" customHeight="1">
      <c r="A60" s="50">
        <v>4040</v>
      </c>
      <c r="B60" s="50" t="s">
        <v>33</v>
      </c>
      <c r="C60" s="47">
        <v>42243</v>
      </c>
      <c r="D60" s="58" t="s">
        <v>34</v>
      </c>
      <c r="E60" s="55"/>
      <c r="F60" s="55"/>
      <c r="G60" s="55"/>
      <c r="H60" s="55" t="s">
        <v>27</v>
      </c>
      <c r="I60" s="56">
        <v>3905</v>
      </c>
      <c r="J60" s="50">
        <v>3882</v>
      </c>
      <c r="K60" s="42"/>
      <c r="L60" s="51" t="s">
        <v>43</v>
      </c>
      <c r="M60" s="53" t="str">
        <f t="shared" si="1"/>
        <v>K-ras(LSL/+); PTEN(); RCTR(); RAPT(); luc</v>
      </c>
    </row>
    <row r="61" spans="1:13" ht="15.75" customHeight="1">
      <c r="A61" s="50">
        <v>4041</v>
      </c>
      <c r="B61" s="50" t="s">
        <v>33</v>
      </c>
      <c r="C61" s="47">
        <v>42243</v>
      </c>
      <c r="D61" s="58" t="s">
        <v>34</v>
      </c>
      <c r="E61" s="55"/>
      <c r="F61" s="55"/>
      <c r="G61" s="55"/>
      <c r="H61" s="55" t="s">
        <v>27</v>
      </c>
      <c r="I61" s="56">
        <v>3905</v>
      </c>
      <c r="J61" s="50">
        <v>3882</v>
      </c>
      <c r="K61" s="42"/>
      <c r="L61" s="51" t="s">
        <v>43</v>
      </c>
      <c r="M61" s="53" t="str">
        <f t="shared" si="1"/>
        <v>K-ras(LSL/+); PTEN(); RCTR(); RAPT(); luc</v>
      </c>
    </row>
    <row r="62" spans="1:13" ht="15.75" customHeight="1">
      <c r="A62" s="50">
        <v>4042</v>
      </c>
      <c r="B62" s="50" t="s">
        <v>33</v>
      </c>
      <c r="C62" s="47">
        <v>42243</v>
      </c>
      <c r="D62" s="58" t="s">
        <v>34</v>
      </c>
      <c r="E62" s="55"/>
      <c r="F62" s="55"/>
      <c r="G62" s="55"/>
      <c r="H62" s="55" t="s">
        <v>39</v>
      </c>
      <c r="I62" s="56">
        <v>3905</v>
      </c>
      <c r="J62" s="50">
        <v>3882</v>
      </c>
      <c r="K62" s="42"/>
      <c r="L62" s="51" t="s">
        <v>43</v>
      </c>
      <c r="M62" s="53" t="str">
        <f t="shared" si="1"/>
        <v>K-ras(LSL/+); PTEN(); RCTR(); RAPT(); x</v>
      </c>
    </row>
    <row r="63" spans="1:13" ht="15.75" customHeight="1">
      <c r="A63" s="50">
        <v>4050</v>
      </c>
      <c r="B63" s="50" t="s">
        <v>33</v>
      </c>
      <c r="C63" s="47">
        <v>42251</v>
      </c>
      <c r="D63" s="55"/>
      <c r="E63" s="55"/>
      <c r="F63" s="55"/>
      <c r="G63" s="55"/>
      <c r="H63" s="55" t="s">
        <v>39</v>
      </c>
      <c r="I63" s="56">
        <v>3946</v>
      </c>
      <c r="J63" s="50">
        <v>3950</v>
      </c>
      <c r="K63" s="42"/>
      <c r="L63" s="51" t="s">
        <v>43</v>
      </c>
      <c r="M63" s="53" t="str">
        <f t="shared" si="1"/>
        <v>K-ras(); PTEN(); RCTR(); RAPT(); x</v>
      </c>
    </row>
    <row r="64" spans="1:13" ht="15.75" customHeight="1">
      <c r="A64" s="50">
        <v>4051</v>
      </c>
      <c r="B64" s="50" t="s">
        <v>33</v>
      </c>
      <c r="C64" s="47">
        <v>42246</v>
      </c>
      <c r="D64" s="55" t="s">
        <v>39</v>
      </c>
      <c r="E64" s="55"/>
      <c r="F64" s="55"/>
      <c r="G64" s="55"/>
      <c r="H64" s="55" t="s">
        <v>39</v>
      </c>
      <c r="I64" s="56">
        <v>3937</v>
      </c>
      <c r="J64" s="50">
        <v>3907</v>
      </c>
      <c r="K64" s="50" t="s">
        <v>69</v>
      </c>
      <c r="L64" s="51" t="s">
        <v>43</v>
      </c>
      <c r="M64" s="53" t="str">
        <f t="shared" si="1"/>
        <v>K-ras(x); PTEN(); RCTR(); RAPT(); x</v>
      </c>
    </row>
    <row r="65" spans="1:13" ht="15.75" customHeight="1">
      <c r="A65" s="50">
        <v>4052</v>
      </c>
      <c r="B65" s="50" t="s">
        <v>33</v>
      </c>
      <c r="C65" s="47">
        <v>42246</v>
      </c>
      <c r="D65" s="55" t="s">
        <v>39</v>
      </c>
      <c r="E65" s="55"/>
      <c r="F65" s="55"/>
      <c r="G65" s="55"/>
      <c r="H65" s="55" t="s">
        <v>39</v>
      </c>
      <c r="I65" s="56">
        <v>3937</v>
      </c>
      <c r="J65" s="50">
        <v>3907</v>
      </c>
      <c r="K65" s="50" t="s">
        <v>69</v>
      </c>
      <c r="L65" s="51" t="s">
        <v>43</v>
      </c>
      <c r="M65" s="53" t="str">
        <f t="shared" si="1"/>
        <v>K-ras(x); PTEN(); RCTR(); RAPT(); x</v>
      </c>
    </row>
    <row r="66" spans="1:13" ht="15.75" customHeight="1">
      <c r="A66" s="50">
        <v>4053</v>
      </c>
      <c r="B66" s="50" t="s">
        <v>33</v>
      </c>
      <c r="C66" s="47">
        <v>42246</v>
      </c>
      <c r="D66" s="55" t="s">
        <v>39</v>
      </c>
      <c r="E66" s="55"/>
      <c r="F66" s="55"/>
      <c r="G66" s="55"/>
      <c r="H66" s="55" t="s">
        <v>39</v>
      </c>
      <c r="I66" s="56">
        <v>3937</v>
      </c>
      <c r="J66" s="50">
        <v>3907</v>
      </c>
      <c r="K66" s="50" t="s">
        <v>69</v>
      </c>
      <c r="L66" s="51" t="s">
        <v>43</v>
      </c>
      <c r="M66" s="53" t="str">
        <f t="shared" si="1"/>
        <v>K-ras(x); PTEN(); RCTR(); RAPT(); x</v>
      </c>
    </row>
    <row r="67" spans="1:13" ht="15.75" customHeight="1">
      <c r="A67" s="50">
        <v>4054</v>
      </c>
      <c r="B67" s="50" t="s">
        <v>33</v>
      </c>
      <c r="C67" s="47">
        <v>42246</v>
      </c>
      <c r="D67" s="55" t="s">
        <v>39</v>
      </c>
      <c r="E67" s="55"/>
      <c r="F67" s="55"/>
      <c r="G67" s="55"/>
      <c r="H67" s="55" t="s">
        <v>39</v>
      </c>
      <c r="I67" s="56">
        <v>3937</v>
      </c>
      <c r="J67" s="50">
        <v>3907</v>
      </c>
      <c r="K67" s="50" t="s">
        <v>69</v>
      </c>
      <c r="L67" s="51" t="s">
        <v>43</v>
      </c>
      <c r="M67" s="53" t="str">
        <f t="shared" si="1"/>
        <v>K-ras(x); PTEN(); RCTR(); RAPT(); x</v>
      </c>
    </row>
    <row r="68" spans="1:13" ht="15.75" customHeight="1">
      <c r="A68" s="50">
        <v>4055</v>
      </c>
      <c r="B68" s="50" t="s">
        <v>33</v>
      </c>
      <c r="C68" s="47">
        <v>42246</v>
      </c>
      <c r="D68" s="55" t="s">
        <v>39</v>
      </c>
      <c r="E68" s="55"/>
      <c r="F68" s="55"/>
      <c r="G68" s="55"/>
      <c r="H68" s="55" t="s">
        <v>27</v>
      </c>
      <c r="I68" s="56">
        <v>3937</v>
      </c>
      <c r="J68" s="50">
        <v>3907</v>
      </c>
      <c r="K68" s="50" t="s">
        <v>69</v>
      </c>
      <c r="L68" s="51" t="s">
        <v>43</v>
      </c>
      <c r="M68" s="53" t="str">
        <f t="shared" si="1"/>
        <v>K-ras(x); PTEN(); RCTR(); RAPT(); luc</v>
      </c>
    </row>
    <row r="69" spans="1:13" ht="15.75" customHeight="1">
      <c r="A69" s="50">
        <v>4056</v>
      </c>
      <c r="B69" s="50" t="s">
        <v>35</v>
      </c>
      <c r="C69" s="47">
        <v>42246</v>
      </c>
      <c r="D69" s="55" t="s">
        <v>39</v>
      </c>
      <c r="E69" s="55"/>
      <c r="F69" s="55"/>
      <c r="G69" s="55"/>
      <c r="H69" s="55" t="s">
        <v>27</v>
      </c>
      <c r="I69" s="56">
        <v>3937</v>
      </c>
      <c r="J69" s="50">
        <v>3907</v>
      </c>
      <c r="K69" s="50" t="s">
        <v>69</v>
      </c>
      <c r="L69" s="51" t="s">
        <v>43</v>
      </c>
      <c r="M69" s="53" t="str">
        <f t="shared" si="1"/>
        <v>K-ras(x); PTEN(); RCTR(); RAPT(); luc</v>
      </c>
    </row>
    <row r="70" spans="1:13" ht="15.75" customHeight="1">
      <c r="A70" s="50">
        <v>4057</v>
      </c>
      <c r="B70" s="50" t="s">
        <v>35</v>
      </c>
      <c r="C70" s="47">
        <v>42246</v>
      </c>
      <c r="D70" s="55" t="s">
        <v>39</v>
      </c>
      <c r="E70" s="55"/>
      <c r="F70" s="55"/>
      <c r="G70" s="55"/>
      <c r="H70" s="55" t="s">
        <v>27</v>
      </c>
      <c r="I70" s="56">
        <v>3937</v>
      </c>
      <c r="J70" s="50">
        <v>3907</v>
      </c>
      <c r="K70" s="50" t="s">
        <v>69</v>
      </c>
      <c r="L70" s="51" t="s">
        <v>43</v>
      </c>
      <c r="M70" s="53" t="str">
        <f t="shared" si="1"/>
        <v>K-ras(x); PTEN(); RCTR(); RAPT(); luc</v>
      </c>
    </row>
    <row r="71" spans="1:13" ht="15.75" customHeight="1">
      <c r="A71" s="50">
        <v>4058</v>
      </c>
      <c r="B71" s="50" t="s">
        <v>35</v>
      </c>
      <c r="C71" s="47">
        <v>42246</v>
      </c>
      <c r="D71" s="55" t="s">
        <v>39</v>
      </c>
      <c r="E71" s="55"/>
      <c r="F71" s="55"/>
      <c r="G71" s="55"/>
      <c r="H71" s="55" t="s">
        <v>27</v>
      </c>
      <c r="I71" s="56">
        <v>3937</v>
      </c>
      <c r="J71" s="50">
        <v>3907</v>
      </c>
      <c r="K71" s="50" t="s">
        <v>69</v>
      </c>
      <c r="L71" s="51" t="s">
        <v>43</v>
      </c>
      <c r="M71" s="53" t="str">
        <f t="shared" si="1"/>
        <v>K-ras(x); PTEN(); RCTR(); RAPT(); luc</v>
      </c>
    </row>
    <row r="72" spans="1:13" ht="15.75" customHeight="1">
      <c r="A72" s="50">
        <v>4059</v>
      </c>
      <c r="B72" s="50" t="s">
        <v>35</v>
      </c>
      <c r="C72" s="47">
        <v>42246</v>
      </c>
      <c r="D72" s="55" t="s">
        <v>39</v>
      </c>
      <c r="E72" s="55"/>
      <c r="F72" s="55"/>
      <c r="G72" s="55"/>
      <c r="H72" s="55" t="s">
        <v>27</v>
      </c>
      <c r="I72" s="56">
        <v>3937</v>
      </c>
      <c r="J72" s="50">
        <v>3907</v>
      </c>
      <c r="K72" s="50" t="s">
        <v>69</v>
      </c>
      <c r="L72" s="51" t="s">
        <v>43</v>
      </c>
      <c r="M72" s="53" t="str">
        <f t="shared" si="1"/>
        <v>K-ras(x); PTEN(); RCTR(); RAPT(); luc</v>
      </c>
    </row>
    <row r="73" spans="1:13" ht="15.75" customHeight="1">
      <c r="A73" s="50">
        <v>4060</v>
      </c>
      <c r="B73" s="50" t="s">
        <v>35</v>
      </c>
      <c r="C73" s="47">
        <v>42246</v>
      </c>
      <c r="D73" s="55" t="s">
        <v>39</v>
      </c>
      <c r="E73" s="55"/>
      <c r="F73" s="55"/>
      <c r="G73" s="55"/>
      <c r="H73" s="55" t="s">
        <v>27</v>
      </c>
      <c r="I73" s="56">
        <v>3937</v>
      </c>
      <c r="J73" s="50">
        <v>3907</v>
      </c>
      <c r="K73" s="50" t="s">
        <v>69</v>
      </c>
      <c r="L73" s="51" t="s">
        <v>43</v>
      </c>
      <c r="M73" s="53" t="str">
        <f t="shared" si="1"/>
        <v>K-ras(x); PTEN(); RCTR(); RAPT(); luc</v>
      </c>
    </row>
    <row r="74" spans="1:13" ht="15.75" customHeight="1">
      <c r="A74" s="65">
        <v>4061</v>
      </c>
      <c r="B74" s="65" t="s">
        <v>33</v>
      </c>
      <c r="C74" s="47">
        <v>42181</v>
      </c>
      <c r="D74" s="55" t="s">
        <v>39</v>
      </c>
      <c r="E74" s="55"/>
      <c r="F74" s="55"/>
      <c r="G74" s="55"/>
      <c r="H74" s="55" t="s">
        <v>39</v>
      </c>
      <c r="I74" s="56">
        <v>3585</v>
      </c>
      <c r="J74" s="50" t="s">
        <v>40</v>
      </c>
      <c r="K74" s="42"/>
      <c r="L74" s="51" t="s">
        <v>43</v>
      </c>
      <c r="M74" s="53" t="str">
        <f t="shared" si="1"/>
        <v>K-ras(x); PTEN(); RCTR(); RAPT(); x</v>
      </c>
    </row>
    <row r="75" spans="1:13" ht="15.75" customHeight="1">
      <c r="A75" s="50">
        <v>4063</v>
      </c>
      <c r="B75" s="50" t="s">
        <v>35</v>
      </c>
      <c r="C75" s="47">
        <v>42246</v>
      </c>
      <c r="D75" s="55" t="s">
        <v>39</v>
      </c>
      <c r="E75" s="55"/>
      <c r="F75" s="55"/>
      <c r="G75" s="55"/>
      <c r="H75" s="55" t="s">
        <v>27</v>
      </c>
      <c r="I75" s="56">
        <v>3937</v>
      </c>
      <c r="J75" s="50">
        <v>3907</v>
      </c>
      <c r="K75" s="50" t="s">
        <v>69</v>
      </c>
      <c r="L75" s="51" t="s">
        <v>43</v>
      </c>
      <c r="M75" s="53" t="str">
        <f t="shared" si="1"/>
        <v>K-ras(x); PTEN(); RCTR(); RAPT(); luc</v>
      </c>
    </row>
    <row r="76" spans="1:13" ht="15.75" customHeight="1">
      <c r="A76" s="61">
        <v>4065</v>
      </c>
      <c r="B76" s="61" t="s">
        <v>35</v>
      </c>
      <c r="C76" s="47">
        <v>42243</v>
      </c>
      <c r="D76" s="55" t="s">
        <v>34</v>
      </c>
      <c r="E76" s="55"/>
      <c r="F76" s="55"/>
      <c r="G76" s="55"/>
      <c r="H76" s="55" t="s">
        <v>27</v>
      </c>
      <c r="I76" s="56">
        <v>3958</v>
      </c>
      <c r="J76" s="50">
        <v>3880</v>
      </c>
      <c r="K76" s="42"/>
      <c r="L76" s="51" t="s">
        <v>43</v>
      </c>
      <c r="M76" s="53" t="str">
        <f t="shared" si="1"/>
        <v>K-ras(LSL/+); PTEN(); RCTR(); RAPT(); luc</v>
      </c>
    </row>
    <row r="77" spans="1:13" ht="15.75" customHeight="1">
      <c r="A77" s="50">
        <v>4067</v>
      </c>
      <c r="B77" s="50" t="s">
        <v>35</v>
      </c>
      <c r="C77" s="47">
        <v>42243</v>
      </c>
      <c r="D77" s="55" t="s">
        <v>39</v>
      </c>
      <c r="E77" s="55"/>
      <c r="F77" s="55"/>
      <c r="G77" s="55"/>
      <c r="H77" s="55" t="s">
        <v>27</v>
      </c>
      <c r="I77" s="56">
        <v>3958</v>
      </c>
      <c r="J77" s="50">
        <v>3880</v>
      </c>
      <c r="K77" s="42"/>
      <c r="L77" s="51" t="s">
        <v>43</v>
      </c>
      <c r="M77" s="53" t="str">
        <f t="shared" si="1"/>
        <v>K-ras(x); PTEN(); RCTR(); RAPT(); luc</v>
      </c>
    </row>
    <row r="78" spans="1:13" ht="15.75" customHeight="1">
      <c r="A78" s="61">
        <v>4069</v>
      </c>
      <c r="B78" s="61" t="s">
        <v>35</v>
      </c>
      <c r="C78" s="47">
        <v>42243</v>
      </c>
      <c r="D78" s="55" t="s">
        <v>34</v>
      </c>
      <c r="E78" s="55"/>
      <c r="F78" s="55"/>
      <c r="G78" s="55"/>
      <c r="H78" s="55" t="s">
        <v>27</v>
      </c>
      <c r="I78" s="56">
        <v>3958</v>
      </c>
      <c r="J78" s="50">
        <v>3880</v>
      </c>
      <c r="K78" s="42"/>
      <c r="L78" s="51" t="s">
        <v>43</v>
      </c>
      <c r="M78" s="53" t="str">
        <f t="shared" si="1"/>
        <v>K-ras(LSL/+); PTEN(); RCTR(); RAPT(); luc</v>
      </c>
    </row>
    <row r="79" spans="1:13" ht="15.75" customHeight="1">
      <c r="A79" s="50">
        <v>4071</v>
      </c>
      <c r="B79" s="50" t="s">
        <v>35</v>
      </c>
      <c r="C79" s="47">
        <v>42243</v>
      </c>
      <c r="D79" s="55" t="s">
        <v>39</v>
      </c>
      <c r="E79" s="55"/>
      <c r="F79" s="55"/>
      <c r="G79" s="55"/>
      <c r="H79" s="55" t="s">
        <v>27</v>
      </c>
      <c r="I79" s="56">
        <v>3958</v>
      </c>
      <c r="J79" s="50">
        <v>3880</v>
      </c>
      <c r="K79" s="42"/>
      <c r="L79" s="51" t="s">
        <v>43</v>
      </c>
      <c r="M79" s="53" t="str">
        <f t="shared" si="1"/>
        <v>K-ras(x); PTEN(); RCTR(); RAPT(); luc</v>
      </c>
    </row>
    <row r="80" spans="1:13" ht="15.75" customHeight="1">
      <c r="A80" s="50">
        <v>4072</v>
      </c>
      <c r="B80" s="50" t="s">
        <v>33</v>
      </c>
      <c r="C80" s="47">
        <v>42243</v>
      </c>
      <c r="D80" s="55" t="s">
        <v>34</v>
      </c>
      <c r="E80" s="55"/>
      <c r="F80" s="55"/>
      <c r="G80" s="55"/>
      <c r="H80" s="55" t="s">
        <v>39</v>
      </c>
      <c r="I80" s="56">
        <v>3958</v>
      </c>
      <c r="J80" s="50">
        <v>3880</v>
      </c>
      <c r="K80" s="42"/>
      <c r="L80" s="51" t="s">
        <v>43</v>
      </c>
      <c r="M80" s="53" t="str">
        <f t="shared" si="1"/>
        <v>K-ras(LSL/+); PTEN(); RCTR(); RAPT(); x</v>
      </c>
    </row>
    <row r="81" spans="1:13" ht="15.75" customHeight="1">
      <c r="A81" s="50">
        <v>4074</v>
      </c>
      <c r="B81" s="50" t="s">
        <v>33</v>
      </c>
      <c r="C81" s="47">
        <v>42243</v>
      </c>
      <c r="D81" s="55" t="s">
        <v>39</v>
      </c>
      <c r="E81" s="55"/>
      <c r="F81" s="55"/>
      <c r="G81" s="55"/>
      <c r="H81" s="55" t="s">
        <v>27</v>
      </c>
      <c r="I81" s="56">
        <v>3958</v>
      </c>
      <c r="J81" s="50">
        <v>3880</v>
      </c>
      <c r="K81" s="42"/>
      <c r="L81" s="51" t="s">
        <v>43</v>
      </c>
      <c r="M81" s="53" t="str">
        <f t="shared" si="1"/>
        <v>K-ras(x); PTEN(); RCTR(); RAPT(); luc</v>
      </c>
    </row>
    <row r="82" spans="1:13" ht="15.75" customHeight="1">
      <c r="A82" s="50">
        <v>4075</v>
      </c>
      <c r="B82" s="50" t="s">
        <v>33</v>
      </c>
      <c r="C82" s="47">
        <v>42243</v>
      </c>
      <c r="D82" s="55" t="s">
        <v>34</v>
      </c>
      <c r="E82" s="55"/>
      <c r="F82" s="55"/>
      <c r="G82" s="55"/>
      <c r="H82" s="55" t="s">
        <v>39</v>
      </c>
      <c r="I82" s="56">
        <v>3958</v>
      </c>
      <c r="J82" s="50">
        <v>3880</v>
      </c>
      <c r="K82" s="42"/>
      <c r="L82" s="51" t="s">
        <v>43</v>
      </c>
      <c r="M82" s="53" t="str">
        <f t="shared" si="1"/>
        <v>K-ras(LSL/+); PTEN(); RCTR(); RAPT(); x</v>
      </c>
    </row>
    <row r="83" spans="1:13" ht="15.75" customHeight="1">
      <c r="A83" s="50">
        <v>4076</v>
      </c>
      <c r="B83" s="50" t="s">
        <v>33</v>
      </c>
      <c r="C83" s="47">
        <v>42243</v>
      </c>
      <c r="D83" s="55" t="s">
        <v>34</v>
      </c>
      <c r="E83" s="55"/>
      <c r="F83" s="55"/>
      <c r="G83" s="55"/>
      <c r="H83" s="55" t="s">
        <v>39</v>
      </c>
      <c r="I83" s="56">
        <v>3958</v>
      </c>
      <c r="J83" s="50">
        <v>3880</v>
      </c>
      <c r="K83" s="42"/>
      <c r="L83" s="51" t="s">
        <v>43</v>
      </c>
      <c r="M83" s="53" t="str">
        <f t="shared" si="1"/>
        <v>K-ras(LSL/+); PTEN(); RCTR(); RAPT(); x</v>
      </c>
    </row>
    <row r="84" spans="1:13" ht="15.75" customHeight="1">
      <c r="A84" s="61">
        <v>4077</v>
      </c>
      <c r="B84" s="61" t="s">
        <v>33</v>
      </c>
      <c r="C84" s="47">
        <v>42243</v>
      </c>
      <c r="D84" s="55" t="s">
        <v>34</v>
      </c>
      <c r="E84" s="55"/>
      <c r="F84" s="55"/>
      <c r="G84" s="55"/>
      <c r="H84" s="55" t="s">
        <v>27</v>
      </c>
      <c r="I84" s="56">
        <v>3958</v>
      </c>
      <c r="J84" s="50">
        <v>3880</v>
      </c>
      <c r="K84" s="42"/>
      <c r="L84" s="51" t="s">
        <v>43</v>
      </c>
      <c r="M84" s="53" t="str">
        <f t="shared" si="1"/>
        <v>K-ras(LSL/+); PTEN(); RCTR(); RAPT(); luc</v>
      </c>
    </row>
    <row r="85" spans="1:13" ht="15.75" customHeight="1">
      <c r="A85" s="50">
        <v>4079</v>
      </c>
      <c r="B85" s="50" t="s">
        <v>35</v>
      </c>
      <c r="C85" s="47">
        <v>42241</v>
      </c>
      <c r="D85" s="55" t="s">
        <v>39</v>
      </c>
      <c r="E85" s="55"/>
      <c r="F85" s="55"/>
      <c r="G85" s="55"/>
      <c r="H85" s="55" t="s">
        <v>27</v>
      </c>
      <c r="I85" s="56">
        <v>3939</v>
      </c>
      <c r="J85" s="50">
        <v>3907</v>
      </c>
      <c r="K85" s="42"/>
      <c r="L85" s="51" t="s">
        <v>43</v>
      </c>
      <c r="M85" s="53" t="str">
        <f t="shared" si="1"/>
        <v>K-ras(x); PTEN(); RCTR(); RAPT(); luc</v>
      </c>
    </row>
    <row r="86" spans="1:13" ht="15.75" customHeight="1">
      <c r="A86" s="50">
        <v>4081</v>
      </c>
      <c r="B86" s="50" t="s">
        <v>35</v>
      </c>
      <c r="C86" s="47">
        <v>42241</v>
      </c>
      <c r="D86" s="55" t="s">
        <v>39</v>
      </c>
      <c r="E86" s="55"/>
      <c r="F86" s="55"/>
      <c r="G86" s="55"/>
      <c r="H86" s="55" t="s">
        <v>27</v>
      </c>
      <c r="I86" s="56">
        <v>3939</v>
      </c>
      <c r="J86" s="50">
        <v>3907</v>
      </c>
      <c r="K86" s="42"/>
      <c r="L86" s="51" t="s">
        <v>43</v>
      </c>
      <c r="M86" s="53" t="str">
        <f t="shared" si="1"/>
        <v>K-ras(x); PTEN(); RCTR(); RAPT(); luc</v>
      </c>
    </row>
    <row r="87" spans="1:13" ht="15.75" customHeight="1">
      <c r="A87" s="50">
        <v>4084</v>
      </c>
      <c r="B87" s="50" t="s">
        <v>33</v>
      </c>
      <c r="C87" s="47">
        <v>42241</v>
      </c>
      <c r="D87" s="55" t="s">
        <v>39</v>
      </c>
      <c r="E87" s="55"/>
      <c r="F87" s="55"/>
      <c r="G87" s="55"/>
      <c r="H87" s="55" t="s">
        <v>27</v>
      </c>
      <c r="I87" s="56">
        <v>3939</v>
      </c>
      <c r="J87" s="50">
        <v>3907</v>
      </c>
      <c r="K87" s="42"/>
      <c r="L87" s="51" t="s">
        <v>43</v>
      </c>
      <c r="M87" s="53" t="str">
        <f t="shared" si="1"/>
        <v>K-ras(x); PTEN(); RCTR(); RAPT(); luc</v>
      </c>
    </row>
    <row r="88" spans="1:13" ht="15.75" customHeight="1">
      <c r="A88" s="50">
        <v>4086</v>
      </c>
      <c r="B88" s="50" t="s">
        <v>33</v>
      </c>
      <c r="C88" s="47">
        <v>42247</v>
      </c>
      <c r="D88" s="55"/>
      <c r="E88" s="55"/>
      <c r="F88" s="55"/>
      <c r="G88" s="55"/>
      <c r="H88" s="55"/>
      <c r="I88" s="56">
        <v>3584</v>
      </c>
      <c r="J88" s="50" t="s">
        <v>40</v>
      </c>
      <c r="K88" s="42"/>
      <c r="L88" s="51" t="s">
        <v>43</v>
      </c>
      <c r="M88" s="53" t="str">
        <f t="shared" si="1"/>
        <v xml:space="preserve">K-ras(); PTEN(); RCTR(); RAPT(); </v>
      </c>
    </row>
    <row r="89" spans="1:13" ht="15.75" customHeight="1">
      <c r="A89" s="50">
        <v>4087</v>
      </c>
      <c r="B89" s="50" t="s">
        <v>33</v>
      </c>
      <c r="C89" s="47">
        <v>42247</v>
      </c>
      <c r="D89" s="55"/>
      <c r="E89" s="55"/>
      <c r="F89" s="55"/>
      <c r="G89" s="55"/>
      <c r="H89" s="55"/>
      <c r="I89" s="56">
        <v>3584</v>
      </c>
      <c r="J89" s="50" t="s">
        <v>40</v>
      </c>
      <c r="K89" s="42"/>
      <c r="L89" s="51" t="s">
        <v>43</v>
      </c>
      <c r="M89" s="53" t="str">
        <f t="shared" si="1"/>
        <v xml:space="preserve">K-ras(); PTEN(); RCTR(); RAPT(); </v>
      </c>
    </row>
    <row r="90" spans="1:13" ht="15.75" customHeight="1">
      <c r="A90" s="50">
        <v>4088</v>
      </c>
      <c r="B90" s="50" t="s">
        <v>33</v>
      </c>
      <c r="C90" s="47">
        <v>42247</v>
      </c>
      <c r="D90" s="55"/>
      <c r="E90" s="55"/>
      <c r="F90" s="55"/>
      <c r="G90" s="55"/>
      <c r="H90" s="55"/>
      <c r="I90" s="56">
        <v>3584</v>
      </c>
      <c r="J90" s="50" t="s">
        <v>40</v>
      </c>
      <c r="K90" s="42"/>
      <c r="L90" s="51" t="s">
        <v>43</v>
      </c>
      <c r="M90" s="53" t="str">
        <f t="shared" si="1"/>
        <v xml:space="preserve">K-ras(); PTEN(); RCTR(); RAPT(); </v>
      </c>
    </row>
    <row r="91" spans="1:13" ht="15.75" customHeight="1">
      <c r="A91" s="50">
        <v>4089</v>
      </c>
      <c r="B91" s="50" t="s">
        <v>33</v>
      </c>
      <c r="C91" s="47">
        <v>42247</v>
      </c>
      <c r="D91" s="55"/>
      <c r="E91" s="55"/>
      <c r="F91" s="55"/>
      <c r="G91" s="55"/>
      <c r="H91" s="55"/>
      <c r="I91" s="56">
        <v>3584</v>
      </c>
      <c r="J91" s="50" t="s">
        <v>40</v>
      </c>
      <c r="K91" s="42"/>
      <c r="L91" s="51" t="s">
        <v>43</v>
      </c>
      <c r="M91" s="53" t="str">
        <f t="shared" si="1"/>
        <v xml:space="preserve">K-ras(); PTEN(); RCTR(); RAPT(); </v>
      </c>
    </row>
    <row r="92" spans="1:13" ht="15.75" customHeight="1">
      <c r="A92" s="50">
        <v>4090</v>
      </c>
      <c r="B92" s="50" t="s">
        <v>35</v>
      </c>
      <c r="C92" s="47">
        <v>42247</v>
      </c>
      <c r="D92" s="55"/>
      <c r="E92" s="55"/>
      <c r="F92" s="55"/>
      <c r="G92" s="55"/>
      <c r="H92" s="55"/>
      <c r="I92" s="56">
        <v>3584</v>
      </c>
      <c r="J92" s="50" t="s">
        <v>40</v>
      </c>
      <c r="K92" s="42"/>
      <c r="L92" s="51" t="s">
        <v>43</v>
      </c>
      <c r="M92" s="53" t="str">
        <f t="shared" si="1"/>
        <v xml:space="preserve">K-ras(); PTEN(); RCTR(); RAPT(); </v>
      </c>
    </row>
    <row r="93" spans="1:13" ht="15.75" customHeight="1">
      <c r="A93" s="50">
        <v>4091</v>
      </c>
      <c r="B93" s="50" t="s">
        <v>35</v>
      </c>
      <c r="C93" s="47">
        <v>42247</v>
      </c>
      <c r="D93" s="55"/>
      <c r="E93" s="55"/>
      <c r="F93" s="55"/>
      <c r="G93" s="55"/>
      <c r="H93" s="55"/>
      <c r="I93" s="56">
        <v>3584</v>
      </c>
      <c r="J93" s="50" t="s">
        <v>40</v>
      </c>
      <c r="K93" s="42"/>
      <c r="L93" s="51" t="s">
        <v>43</v>
      </c>
      <c r="M93" s="53" t="str">
        <f t="shared" si="1"/>
        <v xml:space="preserve">K-ras(); PTEN(); RCTR(); RAPT(); </v>
      </c>
    </row>
    <row r="94" spans="1:13" ht="15.75" customHeight="1">
      <c r="A94" s="50">
        <v>4092</v>
      </c>
      <c r="B94" s="50" t="s">
        <v>35</v>
      </c>
      <c r="C94" s="47">
        <v>42247</v>
      </c>
      <c r="D94" s="55"/>
      <c r="E94" s="55"/>
      <c r="F94" s="55"/>
      <c r="G94" s="55"/>
      <c r="H94" s="55"/>
      <c r="I94" s="56">
        <v>3584</v>
      </c>
      <c r="J94" s="50" t="s">
        <v>40</v>
      </c>
      <c r="K94" s="42"/>
      <c r="L94" s="51" t="s">
        <v>43</v>
      </c>
      <c r="M94" s="53" t="str">
        <f t="shared" si="1"/>
        <v xml:space="preserve">K-ras(); PTEN(); RCTR(); RAPT(); </v>
      </c>
    </row>
    <row r="95" spans="1:13" ht="15.75" customHeight="1">
      <c r="A95" s="50">
        <v>4093</v>
      </c>
      <c r="B95" s="50" t="s">
        <v>35</v>
      </c>
      <c r="C95" s="47">
        <v>42247</v>
      </c>
      <c r="D95" s="55"/>
      <c r="E95" s="55"/>
      <c r="F95" s="55"/>
      <c r="G95" s="55"/>
      <c r="H95" s="55"/>
      <c r="I95" s="56">
        <v>3584</v>
      </c>
      <c r="J95" s="50" t="s">
        <v>40</v>
      </c>
      <c r="K95" s="42"/>
      <c r="L95" s="51" t="s">
        <v>43</v>
      </c>
      <c r="M95" s="53" t="str">
        <f t="shared" si="1"/>
        <v xml:space="preserve">K-ras(); PTEN(); RCTR(); RAPT(); </v>
      </c>
    </row>
    <row r="96" spans="1:13" ht="15.75" customHeight="1">
      <c r="A96" s="50">
        <v>4094</v>
      </c>
      <c r="B96" s="50" t="s">
        <v>35</v>
      </c>
      <c r="C96" s="47">
        <v>42247</v>
      </c>
      <c r="D96" s="55"/>
      <c r="E96" s="55"/>
      <c r="F96" s="55"/>
      <c r="G96" s="55"/>
      <c r="H96" s="55"/>
      <c r="I96" s="56">
        <v>3584</v>
      </c>
      <c r="J96" s="50" t="s">
        <v>40</v>
      </c>
      <c r="K96" s="42"/>
      <c r="L96" s="51" t="s">
        <v>43</v>
      </c>
      <c r="M96" s="53" t="str">
        <f t="shared" si="1"/>
        <v xml:space="preserve">K-ras(); PTEN(); RCTR(); RAPT(); </v>
      </c>
    </row>
    <row r="97" spans="1:13" ht="15.75" customHeight="1">
      <c r="A97" s="50">
        <v>4107</v>
      </c>
      <c r="B97" s="50" t="s">
        <v>33</v>
      </c>
      <c r="C97" s="47">
        <v>42260</v>
      </c>
      <c r="D97" s="55"/>
      <c r="E97" s="55"/>
      <c r="F97" s="55"/>
      <c r="G97" s="55"/>
      <c r="H97" s="55"/>
      <c r="I97" s="50" t="s">
        <v>70</v>
      </c>
      <c r="J97" s="50">
        <v>3955</v>
      </c>
      <c r="K97" s="42"/>
      <c r="L97" s="51" t="s">
        <v>43</v>
      </c>
      <c r="M97" s="53" t="str">
        <f t="shared" si="1"/>
        <v xml:space="preserve">K-ras(); PTEN(); RCTR(); RAPT(); </v>
      </c>
    </row>
    <row r="98" spans="1:13" ht="15.75" customHeight="1">
      <c r="A98" s="50">
        <v>4108</v>
      </c>
      <c r="B98" s="50" t="s">
        <v>33</v>
      </c>
      <c r="C98" s="47">
        <v>42260</v>
      </c>
      <c r="D98" s="55"/>
      <c r="E98" s="55"/>
      <c r="F98" s="55"/>
      <c r="G98" s="55"/>
      <c r="H98" s="55"/>
      <c r="I98" s="50" t="s">
        <v>70</v>
      </c>
      <c r="J98" s="50">
        <v>3955</v>
      </c>
      <c r="K98" s="42"/>
      <c r="L98" s="51" t="s">
        <v>43</v>
      </c>
      <c r="M98" s="53" t="str">
        <f t="shared" si="1"/>
        <v xml:space="preserve">K-ras(); PTEN(); RCTR(); RAPT(); </v>
      </c>
    </row>
    <row r="99" spans="1:13" ht="15.75" customHeight="1">
      <c r="A99" s="50">
        <v>4109</v>
      </c>
      <c r="B99" s="50" t="s">
        <v>33</v>
      </c>
      <c r="C99" s="47">
        <v>42260</v>
      </c>
      <c r="D99" s="55"/>
      <c r="E99" s="55"/>
      <c r="F99" s="55"/>
      <c r="G99" s="55"/>
      <c r="H99" s="55"/>
      <c r="I99" s="50" t="s">
        <v>70</v>
      </c>
      <c r="J99" s="50">
        <v>3955</v>
      </c>
      <c r="K99" s="42"/>
      <c r="L99" s="51" t="s">
        <v>43</v>
      </c>
      <c r="M99" s="53" t="str">
        <f t="shared" si="1"/>
        <v xml:space="preserve">K-ras(); PTEN(); RCTR(); RAPT(); </v>
      </c>
    </row>
    <row r="100" spans="1:13" ht="15.75" customHeight="1">
      <c r="A100" s="50">
        <v>4110</v>
      </c>
      <c r="B100" s="50" t="s">
        <v>33</v>
      </c>
      <c r="C100" s="47">
        <v>42260</v>
      </c>
      <c r="D100" s="55"/>
      <c r="E100" s="55"/>
      <c r="F100" s="55"/>
      <c r="G100" s="55"/>
      <c r="H100" s="55"/>
      <c r="I100" s="50" t="s">
        <v>70</v>
      </c>
      <c r="J100" s="50">
        <v>3955</v>
      </c>
      <c r="K100" s="42"/>
      <c r="L100" s="51" t="s">
        <v>43</v>
      </c>
      <c r="M100" s="53" t="str">
        <f t="shared" si="1"/>
        <v xml:space="preserve">K-ras(); PTEN(); RCTR(); RAPT(); </v>
      </c>
    </row>
    <row r="101" spans="1:13" ht="15.75" customHeight="1">
      <c r="A101" s="50">
        <v>4111</v>
      </c>
      <c r="B101" s="50" t="s">
        <v>35</v>
      </c>
      <c r="C101" s="47">
        <v>42260</v>
      </c>
      <c r="D101" s="55"/>
      <c r="E101" s="55"/>
      <c r="F101" s="55"/>
      <c r="G101" s="55"/>
      <c r="H101" s="55"/>
      <c r="I101" s="50" t="s">
        <v>70</v>
      </c>
      <c r="J101" s="50">
        <v>3955</v>
      </c>
      <c r="K101" s="42"/>
      <c r="L101" s="51" t="s">
        <v>43</v>
      </c>
      <c r="M101" s="53" t="str">
        <f t="shared" si="1"/>
        <v xml:space="preserve">K-ras(); PTEN(); RCTR(); RAPT(); </v>
      </c>
    </row>
    <row r="102" spans="1:13" ht="15.75" customHeight="1">
      <c r="A102" s="50">
        <v>4112</v>
      </c>
      <c r="B102" s="50" t="s">
        <v>35</v>
      </c>
      <c r="C102" s="47">
        <v>42260</v>
      </c>
      <c r="D102" s="55"/>
      <c r="E102" s="55"/>
      <c r="F102" s="55"/>
      <c r="G102" s="55"/>
      <c r="H102" s="55"/>
      <c r="I102" s="50" t="s">
        <v>70</v>
      </c>
      <c r="J102" s="50">
        <v>3955</v>
      </c>
      <c r="K102" s="42"/>
      <c r="L102" s="51" t="s">
        <v>43</v>
      </c>
      <c r="M102" s="53" t="str">
        <f t="shared" si="1"/>
        <v xml:space="preserve">K-ras(); PTEN(); RCTR(); RAPT(); </v>
      </c>
    </row>
    <row r="103" spans="1:13" ht="15.75" customHeight="1">
      <c r="A103" s="50">
        <v>4133</v>
      </c>
      <c r="B103" s="50" t="s">
        <v>33</v>
      </c>
      <c r="C103" s="47">
        <v>42251</v>
      </c>
      <c r="D103" s="58" t="s">
        <v>34</v>
      </c>
      <c r="E103" s="55"/>
      <c r="F103" s="55"/>
      <c r="G103" s="55"/>
      <c r="H103" s="55" t="s">
        <v>27</v>
      </c>
      <c r="I103" s="56">
        <v>3946</v>
      </c>
      <c r="J103" s="50">
        <v>3950</v>
      </c>
      <c r="K103" s="42"/>
      <c r="L103" s="51" t="s">
        <v>43</v>
      </c>
      <c r="M103" s="53" t="str">
        <f t="shared" si="1"/>
        <v>K-ras(LSL/+); PTEN(); RCTR(); RAPT(); luc</v>
      </c>
    </row>
    <row r="104" spans="1:13" ht="15.75" customHeight="1">
      <c r="A104" s="50">
        <v>4134</v>
      </c>
      <c r="B104" s="50" t="s">
        <v>33</v>
      </c>
      <c r="C104" s="47">
        <v>42251</v>
      </c>
      <c r="D104" s="58" t="s">
        <v>34</v>
      </c>
      <c r="E104" s="55"/>
      <c r="F104" s="55"/>
      <c r="G104" s="55"/>
      <c r="H104" s="55" t="s">
        <v>27</v>
      </c>
      <c r="I104" s="56">
        <v>3946</v>
      </c>
      <c r="J104" s="50">
        <v>3950</v>
      </c>
      <c r="K104" s="42"/>
      <c r="L104" s="51" t="s">
        <v>43</v>
      </c>
      <c r="M104" s="53" t="str">
        <f t="shared" si="1"/>
        <v>K-ras(LSL/+); PTEN(); RCTR(); RAPT(); luc</v>
      </c>
    </row>
    <row r="105" spans="1:13" ht="15.75" customHeight="1">
      <c r="A105" s="50">
        <v>4136</v>
      </c>
      <c r="B105" s="50" t="s">
        <v>35</v>
      </c>
      <c r="C105" s="47">
        <v>42251</v>
      </c>
      <c r="D105" s="58" t="s">
        <v>34</v>
      </c>
      <c r="E105" s="55"/>
      <c r="F105" s="55"/>
      <c r="G105" s="55"/>
      <c r="H105" s="55" t="s">
        <v>52</v>
      </c>
      <c r="I105" s="56">
        <v>3946</v>
      </c>
      <c r="J105" s="50">
        <v>3950</v>
      </c>
      <c r="K105" s="42"/>
      <c r="L105" s="51" t="s">
        <v>43</v>
      </c>
      <c r="M105" s="53" t="str">
        <f t="shared" si="1"/>
        <v>K-ras(LSL/+); PTEN(); RCTR(); RAPT(); x?</v>
      </c>
    </row>
    <row r="106" spans="1:13" ht="15.75" customHeight="1">
      <c r="A106" s="50">
        <v>4137</v>
      </c>
      <c r="B106" s="50" t="s">
        <v>35</v>
      </c>
      <c r="C106" s="47">
        <v>42251</v>
      </c>
      <c r="D106" s="58" t="s">
        <v>34</v>
      </c>
      <c r="E106" s="55"/>
      <c r="F106" s="55"/>
      <c r="G106" s="55"/>
      <c r="H106" s="55" t="s">
        <v>27</v>
      </c>
      <c r="I106" s="56">
        <v>3946</v>
      </c>
      <c r="J106" s="50">
        <v>3950</v>
      </c>
      <c r="K106" s="42"/>
      <c r="L106" s="51" t="s">
        <v>43</v>
      </c>
      <c r="M106" s="53" t="str">
        <f t="shared" si="1"/>
        <v>K-ras(LSL/+); PTEN(); RCTR(); RAPT(); luc</v>
      </c>
    </row>
    <row r="107" spans="1:13" ht="15.75" customHeight="1">
      <c r="A107" s="50">
        <v>4138</v>
      </c>
      <c r="B107" s="50" t="s">
        <v>33</v>
      </c>
      <c r="C107" s="47">
        <v>42246</v>
      </c>
      <c r="D107" s="58" t="s">
        <v>34</v>
      </c>
      <c r="E107" s="55"/>
      <c r="F107" s="55"/>
      <c r="G107" s="55"/>
      <c r="H107" s="55" t="s">
        <v>27</v>
      </c>
      <c r="I107" s="56">
        <v>3957</v>
      </c>
      <c r="J107" s="50">
        <v>3880</v>
      </c>
      <c r="K107" s="42"/>
      <c r="L107" s="51" t="s">
        <v>43</v>
      </c>
      <c r="M107" s="53" t="str">
        <f t="shared" si="1"/>
        <v>K-ras(LSL/+); PTEN(); RCTR(); RAPT(); luc</v>
      </c>
    </row>
    <row r="108" spans="1:13" ht="15.75" customHeight="1">
      <c r="A108" s="50">
        <v>4139</v>
      </c>
      <c r="B108" s="50" t="s">
        <v>33</v>
      </c>
      <c r="C108" s="47">
        <v>42246</v>
      </c>
      <c r="D108" s="58" t="s">
        <v>34</v>
      </c>
      <c r="E108" s="55"/>
      <c r="F108" s="55"/>
      <c r="G108" s="55"/>
      <c r="H108" s="55" t="s">
        <v>27</v>
      </c>
      <c r="I108" s="56">
        <v>3957</v>
      </c>
      <c r="J108" s="50">
        <v>3880</v>
      </c>
      <c r="K108" s="42"/>
      <c r="L108" s="51" t="s">
        <v>43</v>
      </c>
      <c r="M108" s="53" t="str">
        <f t="shared" si="1"/>
        <v>K-ras(LSL/+); PTEN(); RCTR(); RAPT(); luc</v>
      </c>
    </row>
    <row r="109" spans="1:13" ht="15.75" customHeight="1">
      <c r="A109" s="50">
        <v>4141</v>
      </c>
      <c r="B109" s="50" t="s">
        <v>35</v>
      </c>
      <c r="C109" s="47">
        <v>42246</v>
      </c>
      <c r="D109" s="58" t="s">
        <v>34</v>
      </c>
      <c r="E109" s="55"/>
      <c r="F109" s="55"/>
      <c r="G109" s="55"/>
      <c r="H109" s="55" t="s">
        <v>27</v>
      </c>
      <c r="I109" s="56">
        <v>3957</v>
      </c>
      <c r="J109" s="50">
        <v>3880</v>
      </c>
      <c r="K109" s="42"/>
      <c r="L109" s="51" t="s">
        <v>43</v>
      </c>
      <c r="M109" s="53" t="str">
        <f t="shared" si="1"/>
        <v>K-ras(LSL/+); PTEN(); RCTR(); RAPT(); luc</v>
      </c>
    </row>
    <row r="110" spans="1:13" ht="15.75" customHeight="1">
      <c r="A110" s="65">
        <v>4142</v>
      </c>
      <c r="B110" s="65" t="s">
        <v>35</v>
      </c>
      <c r="C110" s="47">
        <v>42246</v>
      </c>
      <c r="D110" s="55" t="s">
        <v>39</v>
      </c>
      <c r="E110" s="55"/>
      <c r="F110" s="55"/>
      <c r="G110" s="55"/>
      <c r="H110" s="55" t="s">
        <v>39</v>
      </c>
      <c r="I110" s="56">
        <v>3957</v>
      </c>
      <c r="J110" s="50">
        <v>3880</v>
      </c>
      <c r="K110" s="42"/>
      <c r="L110" s="51" t="s">
        <v>43</v>
      </c>
      <c r="M110" s="53" t="str">
        <f t="shared" si="1"/>
        <v>K-ras(x); PTEN(); RCTR(); RAPT(); x</v>
      </c>
    </row>
    <row r="111" spans="1:13" ht="15.75" customHeight="1">
      <c r="A111" s="50">
        <v>4143</v>
      </c>
      <c r="B111" s="50" t="s">
        <v>35</v>
      </c>
      <c r="C111" s="47">
        <v>42246</v>
      </c>
      <c r="D111" s="58" t="s">
        <v>34</v>
      </c>
      <c r="E111" s="55"/>
      <c r="F111" s="55"/>
      <c r="G111" s="55"/>
      <c r="H111" s="55" t="s">
        <v>27</v>
      </c>
      <c r="I111" s="56">
        <v>3957</v>
      </c>
      <c r="J111" s="50">
        <v>3880</v>
      </c>
      <c r="K111" s="42"/>
      <c r="L111" s="51" t="s">
        <v>43</v>
      </c>
      <c r="M111" s="53" t="str">
        <f t="shared" si="1"/>
        <v>K-ras(LSL/+); PTEN(); RCTR(); RAPT(); luc</v>
      </c>
    </row>
    <row r="112" spans="1:13" ht="15.75" customHeight="1">
      <c r="A112" s="50">
        <v>4144</v>
      </c>
      <c r="B112" s="50" t="s">
        <v>35</v>
      </c>
      <c r="C112" s="47">
        <v>42246</v>
      </c>
      <c r="D112" s="58" t="s">
        <v>34</v>
      </c>
      <c r="E112" s="55"/>
      <c r="F112" s="55"/>
      <c r="G112" s="55"/>
      <c r="H112" s="55" t="s">
        <v>27</v>
      </c>
      <c r="I112" s="56">
        <v>3957</v>
      </c>
      <c r="J112" s="50">
        <v>3880</v>
      </c>
      <c r="K112" s="42"/>
      <c r="L112" s="51" t="s">
        <v>43</v>
      </c>
      <c r="M112" s="53" t="str">
        <f t="shared" si="1"/>
        <v>K-ras(LSL/+); PTEN(); RCTR(); RAPT(); luc</v>
      </c>
    </row>
    <row r="113" spans="1:13" ht="15.75" customHeight="1">
      <c r="A113" s="50">
        <v>4146</v>
      </c>
      <c r="B113" s="50" t="s">
        <v>35</v>
      </c>
      <c r="C113" s="47">
        <v>42246</v>
      </c>
      <c r="D113" s="58" t="s">
        <v>34</v>
      </c>
      <c r="E113" s="55"/>
      <c r="F113" s="55"/>
      <c r="G113" s="55"/>
      <c r="H113" s="55" t="s">
        <v>27</v>
      </c>
      <c r="I113" s="56">
        <v>3956</v>
      </c>
      <c r="J113" s="50">
        <v>3880</v>
      </c>
      <c r="K113" s="42"/>
      <c r="L113" s="51" t="s">
        <v>43</v>
      </c>
      <c r="M113" s="53" t="str">
        <f t="shared" si="1"/>
        <v>K-ras(LSL/+); PTEN(); RCTR(); RAPT(); luc</v>
      </c>
    </row>
    <row r="114" spans="1:13" ht="15.75" customHeight="1">
      <c r="A114" s="50">
        <v>4147</v>
      </c>
      <c r="B114" s="50" t="s">
        <v>35</v>
      </c>
      <c r="C114" s="47">
        <v>42246</v>
      </c>
      <c r="D114" s="58" t="s">
        <v>34</v>
      </c>
      <c r="E114" s="55"/>
      <c r="F114" s="55"/>
      <c r="G114" s="55"/>
      <c r="H114" s="55" t="s">
        <v>39</v>
      </c>
      <c r="I114" s="56">
        <v>3956</v>
      </c>
      <c r="J114" s="50">
        <v>3880</v>
      </c>
      <c r="K114" s="42"/>
      <c r="L114" s="51" t="s">
        <v>43</v>
      </c>
      <c r="M114" s="53" t="str">
        <f t="shared" si="1"/>
        <v>K-ras(LSL/+); PTEN(); RCTR(); RAPT(); x</v>
      </c>
    </row>
    <row r="115" spans="1:13" ht="15.75" customHeight="1">
      <c r="A115" s="50">
        <v>4150</v>
      </c>
      <c r="B115" s="50" t="s">
        <v>33</v>
      </c>
      <c r="C115" s="47">
        <v>42246</v>
      </c>
      <c r="D115" s="58" t="s">
        <v>34</v>
      </c>
      <c r="E115" s="55"/>
      <c r="F115" s="55"/>
      <c r="G115" s="55"/>
      <c r="H115" s="55" t="s">
        <v>27</v>
      </c>
      <c r="I115" s="56">
        <v>3956</v>
      </c>
      <c r="J115" s="50">
        <v>3880</v>
      </c>
      <c r="K115" s="42"/>
      <c r="L115" s="51" t="s">
        <v>43</v>
      </c>
      <c r="M115" s="53" t="str">
        <f t="shared" si="1"/>
        <v>K-ras(LSL/+); PTEN(); RCTR(); RAPT(); luc</v>
      </c>
    </row>
    <row r="116" spans="1:13" ht="15.75" customHeight="1">
      <c r="A116" s="50">
        <v>4151</v>
      </c>
      <c r="B116" s="50" t="s">
        <v>33</v>
      </c>
      <c r="C116" s="47">
        <v>42246</v>
      </c>
      <c r="D116" s="55" t="s">
        <v>39</v>
      </c>
      <c r="E116" s="55"/>
      <c r="F116" s="55"/>
      <c r="G116" s="55"/>
      <c r="H116" s="55" t="s">
        <v>39</v>
      </c>
      <c r="I116" s="56">
        <v>3956</v>
      </c>
      <c r="J116" s="50">
        <v>3880</v>
      </c>
      <c r="K116" s="42"/>
      <c r="L116" s="51" t="s">
        <v>43</v>
      </c>
      <c r="M116" s="53" t="str">
        <f t="shared" si="1"/>
        <v>K-ras(x); PTEN(); RCTR(); RAPT(); x</v>
      </c>
    </row>
    <row r="117" spans="1:13" ht="15.75" customHeight="1">
      <c r="A117" s="50">
        <v>4152</v>
      </c>
      <c r="B117" s="50" t="s">
        <v>33</v>
      </c>
      <c r="C117" s="47">
        <v>42246</v>
      </c>
      <c r="D117" s="58" t="s">
        <v>34</v>
      </c>
      <c r="E117" s="55"/>
      <c r="F117" s="55"/>
      <c r="G117" s="55"/>
      <c r="H117" s="55" t="s">
        <v>27</v>
      </c>
      <c r="I117" s="56">
        <v>3956</v>
      </c>
      <c r="J117" s="50">
        <v>3880</v>
      </c>
      <c r="K117" s="42"/>
      <c r="L117" s="51" t="s">
        <v>43</v>
      </c>
      <c r="M117" s="53" t="str">
        <f t="shared" si="1"/>
        <v>K-ras(LSL/+); PTEN(); RCTR(); RAPT(); luc</v>
      </c>
    </row>
    <row r="118" spans="1:13" ht="15.75" customHeight="1">
      <c r="A118" s="50">
        <v>4153</v>
      </c>
      <c r="B118" s="50" t="s">
        <v>33</v>
      </c>
      <c r="C118" s="47">
        <v>42246</v>
      </c>
      <c r="D118" s="58" t="s">
        <v>34</v>
      </c>
      <c r="E118" s="55"/>
      <c r="F118" s="55"/>
      <c r="G118" s="55"/>
      <c r="H118" s="55" t="s">
        <v>27</v>
      </c>
      <c r="I118" s="56">
        <v>3956</v>
      </c>
      <c r="J118" s="50">
        <v>3880</v>
      </c>
      <c r="K118" s="42"/>
      <c r="L118" s="51" t="s">
        <v>43</v>
      </c>
      <c r="M118" s="53" t="str">
        <f t="shared" si="1"/>
        <v>K-ras(LSL/+); PTEN(); RCTR(); RAPT(); luc</v>
      </c>
    </row>
    <row r="119" spans="1:13" ht="15.75" customHeight="1">
      <c r="A119" s="50">
        <v>4155</v>
      </c>
      <c r="B119" s="50" t="s">
        <v>35</v>
      </c>
      <c r="C119" s="47">
        <v>42241</v>
      </c>
      <c r="D119" s="58" t="s">
        <v>34</v>
      </c>
      <c r="E119" s="55"/>
      <c r="F119" s="55"/>
      <c r="G119" s="55"/>
      <c r="H119" s="55" t="s">
        <v>27</v>
      </c>
      <c r="I119" s="56">
        <v>3485</v>
      </c>
      <c r="J119" s="50" t="s">
        <v>44</v>
      </c>
      <c r="K119" s="42"/>
      <c r="L119" s="51" t="s">
        <v>43</v>
      </c>
      <c r="M119" s="53" t="str">
        <f t="shared" si="1"/>
        <v>K-ras(LSL/+); PTEN(); RCTR(); RAPT(); luc</v>
      </c>
    </row>
    <row r="120" spans="1:13" ht="15.75" customHeight="1">
      <c r="A120" s="50">
        <v>4156</v>
      </c>
      <c r="B120" s="50" t="s">
        <v>35</v>
      </c>
      <c r="C120" s="47">
        <v>42241</v>
      </c>
      <c r="D120" s="58" t="s">
        <v>34</v>
      </c>
      <c r="E120" s="55"/>
      <c r="F120" s="55"/>
      <c r="G120" s="55"/>
      <c r="H120" s="55" t="s">
        <v>27</v>
      </c>
      <c r="I120" s="56">
        <v>3485</v>
      </c>
      <c r="J120" s="50" t="s">
        <v>44</v>
      </c>
      <c r="K120" s="42"/>
      <c r="L120" s="51" t="s">
        <v>43</v>
      </c>
      <c r="M120" s="53" t="str">
        <f t="shared" si="1"/>
        <v>K-ras(LSL/+); PTEN(); RCTR(); RAPT(); luc</v>
      </c>
    </row>
    <row r="121" spans="1:13" ht="15.75" customHeight="1">
      <c r="A121" s="50">
        <v>4157</v>
      </c>
      <c r="B121" s="50" t="s">
        <v>35</v>
      </c>
      <c r="C121" s="47">
        <v>42241</v>
      </c>
      <c r="D121" s="58" t="s">
        <v>34</v>
      </c>
      <c r="E121" s="55"/>
      <c r="F121" s="55"/>
      <c r="G121" s="55"/>
      <c r="H121" s="55" t="s">
        <v>27</v>
      </c>
      <c r="I121" s="56">
        <v>3485</v>
      </c>
      <c r="J121" s="50" t="s">
        <v>44</v>
      </c>
      <c r="K121" s="42"/>
      <c r="L121" s="51" t="s">
        <v>43</v>
      </c>
      <c r="M121" s="53" t="str">
        <f t="shared" si="1"/>
        <v>K-ras(LSL/+); PTEN(); RCTR(); RAPT(); luc</v>
      </c>
    </row>
    <row r="122" spans="1:13" ht="15.75" customHeight="1">
      <c r="A122" s="65">
        <v>4158</v>
      </c>
      <c r="B122" s="65" t="s">
        <v>35</v>
      </c>
      <c r="C122" s="47">
        <v>42241</v>
      </c>
      <c r="D122" s="55" t="s">
        <v>39</v>
      </c>
      <c r="E122" s="55"/>
      <c r="F122" s="55"/>
      <c r="G122" s="55"/>
      <c r="H122" s="55" t="s">
        <v>39</v>
      </c>
      <c r="I122" s="56">
        <v>3485</v>
      </c>
      <c r="J122" s="50" t="s">
        <v>44</v>
      </c>
      <c r="K122" s="42"/>
      <c r="L122" s="51" t="s">
        <v>43</v>
      </c>
      <c r="M122" s="53" t="str">
        <f t="shared" si="1"/>
        <v>K-ras(x); PTEN(); RCTR(); RAPT(); x</v>
      </c>
    </row>
    <row r="123" spans="1:13" ht="15.75" customHeight="1">
      <c r="A123" s="50">
        <v>4159</v>
      </c>
      <c r="B123" s="50" t="s">
        <v>33</v>
      </c>
      <c r="C123" s="47">
        <v>42241</v>
      </c>
      <c r="D123" s="58" t="s">
        <v>34</v>
      </c>
      <c r="E123" s="55"/>
      <c r="F123" s="55"/>
      <c r="G123" s="55"/>
      <c r="H123" s="55" t="s">
        <v>27</v>
      </c>
      <c r="I123" s="56">
        <v>3485</v>
      </c>
      <c r="J123" s="50" t="s">
        <v>44</v>
      </c>
      <c r="K123" s="42"/>
      <c r="L123" s="51" t="s">
        <v>43</v>
      </c>
      <c r="M123" s="53" t="str">
        <f t="shared" si="1"/>
        <v>K-ras(LSL/+); PTEN(); RCTR(); RAPT(); luc</v>
      </c>
    </row>
    <row r="124" spans="1:13" ht="15.75" customHeight="1">
      <c r="A124" s="50">
        <v>4160</v>
      </c>
      <c r="B124" s="50" t="s">
        <v>33</v>
      </c>
      <c r="C124" s="47">
        <v>42241</v>
      </c>
      <c r="D124" s="55"/>
      <c r="E124" s="55"/>
      <c r="F124" s="55"/>
      <c r="G124" s="55"/>
      <c r="H124" s="55" t="s">
        <v>39</v>
      </c>
      <c r="I124" s="56">
        <v>3485</v>
      </c>
      <c r="J124" s="50" t="s">
        <v>44</v>
      </c>
      <c r="K124" s="42"/>
      <c r="L124" s="51" t="s">
        <v>43</v>
      </c>
      <c r="M124" s="53" t="str">
        <f t="shared" si="1"/>
        <v>K-ras(); PTEN(); RCTR(); RAPT(); x</v>
      </c>
    </row>
    <row r="125" spans="1:13" ht="15.75" customHeight="1">
      <c r="A125" s="50">
        <v>4161</v>
      </c>
      <c r="B125" s="50" t="s">
        <v>33</v>
      </c>
      <c r="C125" s="47">
        <v>42241</v>
      </c>
      <c r="D125" s="55"/>
      <c r="E125" s="55"/>
      <c r="F125" s="55"/>
      <c r="G125" s="55"/>
      <c r="H125" s="55" t="s">
        <v>39</v>
      </c>
      <c r="I125" s="56">
        <v>3485</v>
      </c>
      <c r="J125" s="50" t="s">
        <v>44</v>
      </c>
      <c r="K125" s="42"/>
      <c r="L125" s="51" t="s">
        <v>43</v>
      </c>
      <c r="M125" s="53" t="str">
        <f t="shared" si="1"/>
        <v>K-ras(); PTEN(); RCTR(); RAPT(); x</v>
      </c>
    </row>
    <row r="126" spans="1:13" ht="15.75" customHeight="1">
      <c r="A126" s="50">
        <v>4162</v>
      </c>
      <c r="B126" s="50" t="s">
        <v>33</v>
      </c>
      <c r="C126" s="47">
        <v>42241</v>
      </c>
      <c r="D126" s="55"/>
      <c r="E126" s="55"/>
      <c r="F126" s="55"/>
      <c r="G126" s="55"/>
      <c r="H126" s="55" t="s">
        <v>39</v>
      </c>
      <c r="I126" s="56">
        <v>3485</v>
      </c>
      <c r="J126" s="50" t="s">
        <v>44</v>
      </c>
      <c r="K126" s="42"/>
      <c r="L126" s="51" t="s">
        <v>43</v>
      </c>
      <c r="M126" s="53" t="str">
        <f t="shared" si="1"/>
        <v>K-ras(); PTEN(); RCTR(); RAPT(); x</v>
      </c>
    </row>
    <row r="127" spans="1:13" ht="15.75" customHeight="1">
      <c r="A127" s="50">
        <v>4163</v>
      </c>
      <c r="B127" s="50" t="s">
        <v>33</v>
      </c>
      <c r="C127" s="47">
        <v>42241</v>
      </c>
      <c r="D127" s="55"/>
      <c r="E127" s="55"/>
      <c r="F127" s="55"/>
      <c r="G127" s="55"/>
      <c r="H127" s="55" t="s">
        <v>39</v>
      </c>
      <c r="I127" s="56">
        <v>3485</v>
      </c>
      <c r="J127" s="50" t="s">
        <v>44</v>
      </c>
      <c r="K127" s="42"/>
      <c r="L127" s="51" t="s">
        <v>43</v>
      </c>
      <c r="M127" s="53" t="str">
        <f t="shared" si="1"/>
        <v>K-ras(); PTEN(); RCTR(); RAPT(); x</v>
      </c>
    </row>
    <row r="128" spans="1:13" ht="15.75" customHeight="1">
      <c r="A128" s="50">
        <v>4166</v>
      </c>
      <c r="B128" s="50" t="s">
        <v>35</v>
      </c>
      <c r="C128" s="47">
        <v>42267</v>
      </c>
      <c r="D128" s="55"/>
      <c r="E128" s="55"/>
      <c r="F128" s="55"/>
      <c r="G128" s="55"/>
      <c r="H128" s="55"/>
      <c r="I128" s="50">
        <v>4023</v>
      </c>
      <c r="J128" s="50" t="s">
        <v>71</v>
      </c>
      <c r="K128" s="42"/>
      <c r="L128" s="51" t="s">
        <v>43</v>
      </c>
      <c r="M128" s="53" t="str">
        <f t="shared" si="1"/>
        <v xml:space="preserve">K-ras(); PTEN(); RCTR(); RAPT(); </v>
      </c>
    </row>
    <row r="129" spans="1:13" ht="15.75" customHeight="1">
      <c r="A129" s="50">
        <v>4167</v>
      </c>
      <c r="B129" s="50" t="s">
        <v>35</v>
      </c>
      <c r="C129" s="47">
        <v>42267</v>
      </c>
      <c r="D129" s="55"/>
      <c r="E129" s="55"/>
      <c r="F129" s="55"/>
      <c r="G129" s="55"/>
      <c r="H129" s="55"/>
      <c r="I129" s="50">
        <v>4024</v>
      </c>
      <c r="J129" s="50" t="s">
        <v>71</v>
      </c>
      <c r="K129" s="42"/>
      <c r="L129" s="51" t="s">
        <v>43</v>
      </c>
      <c r="M129" s="53" t="str">
        <f t="shared" si="1"/>
        <v xml:space="preserve">K-ras(); PTEN(); RCTR(); RAPT(); </v>
      </c>
    </row>
    <row r="130" spans="1:13" ht="15.75" customHeight="1">
      <c r="A130" s="50">
        <v>4168</v>
      </c>
      <c r="B130" s="50" t="s">
        <v>35</v>
      </c>
      <c r="C130" s="47">
        <v>42267</v>
      </c>
      <c r="D130" s="55"/>
      <c r="E130" s="55"/>
      <c r="F130" s="55"/>
      <c r="G130" s="55"/>
      <c r="H130" s="55"/>
      <c r="I130" s="50">
        <v>4024</v>
      </c>
      <c r="J130" s="50" t="s">
        <v>71</v>
      </c>
      <c r="K130" s="42"/>
      <c r="L130" s="51" t="s">
        <v>43</v>
      </c>
      <c r="M130" s="53" t="str">
        <f t="shared" si="1"/>
        <v xml:space="preserve">K-ras(); PTEN(); RCTR(); RAPT(); </v>
      </c>
    </row>
    <row r="131" spans="1:13" ht="15.75" customHeight="1">
      <c r="A131" s="50">
        <v>4169</v>
      </c>
      <c r="B131" s="50" t="s">
        <v>35</v>
      </c>
      <c r="C131" s="47">
        <v>42267</v>
      </c>
      <c r="D131" s="55"/>
      <c r="E131" s="55"/>
      <c r="F131" s="55"/>
      <c r="G131" s="55"/>
      <c r="H131" s="55"/>
      <c r="I131" s="50">
        <v>4024</v>
      </c>
      <c r="J131" s="50" t="s">
        <v>71</v>
      </c>
      <c r="K131" s="42"/>
      <c r="L131" s="51" t="s">
        <v>43</v>
      </c>
      <c r="M131" s="53" t="str">
        <f t="shared" si="1"/>
        <v xml:space="preserve">K-ras(); PTEN(); RCTR(); RAPT(); </v>
      </c>
    </row>
    <row r="132" spans="1:13" ht="15.75" customHeight="1">
      <c r="A132" s="50">
        <v>4170</v>
      </c>
      <c r="B132" s="50" t="s">
        <v>35</v>
      </c>
      <c r="C132" s="47">
        <v>42267</v>
      </c>
      <c r="D132" s="55"/>
      <c r="E132" s="55"/>
      <c r="F132" s="55"/>
      <c r="G132" s="55"/>
      <c r="H132" s="55"/>
      <c r="I132" s="50">
        <v>4024</v>
      </c>
      <c r="J132" s="50" t="s">
        <v>71</v>
      </c>
      <c r="K132" s="42"/>
      <c r="L132" s="51" t="s">
        <v>43</v>
      </c>
      <c r="M132" s="53" t="str">
        <f t="shared" si="1"/>
        <v xml:space="preserve">K-ras(); PTEN(); RCTR(); RAPT(); </v>
      </c>
    </row>
    <row r="133" spans="1:13" ht="15.75" customHeight="1">
      <c r="A133" s="50">
        <v>4171</v>
      </c>
      <c r="B133" s="50" t="s">
        <v>33</v>
      </c>
      <c r="C133" s="47">
        <v>42267</v>
      </c>
      <c r="D133" s="55"/>
      <c r="E133" s="55"/>
      <c r="F133" s="55"/>
      <c r="G133" s="55"/>
      <c r="H133" s="55"/>
      <c r="I133" s="50">
        <v>4023</v>
      </c>
      <c r="J133" s="50" t="s">
        <v>71</v>
      </c>
      <c r="K133" s="42"/>
      <c r="L133" s="51" t="s">
        <v>43</v>
      </c>
      <c r="M133" s="53" t="str">
        <f t="shared" si="1"/>
        <v xml:space="preserve">K-ras(); PTEN(); RCTR(); RAPT(); </v>
      </c>
    </row>
    <row r="134" spans="1:13" ht="15.75" customHeight="1">
      <c r="A134" s="50">
        <v>4172</v>
      </c>
      <c r="B134" s="50" t="s">
        <v>33</v>
      </c>
      <c r="C134" s="47">
        <v>42267</v>
      </c>
      <c r="D134" s="55"/>
      <c r="E134" s="55"/>
      <c r="F134" s="55"/>
      <c r="G134" s="55"/>
      <c r="H134" s="55"/>
      <c r="I134" s="50">
        <v>4023</v>
      </c>
      <c r="J134" s="50" t="s">
        <v>71</v>
      </c>
      <c r="K134" s="42"/>
      <c r="L134" s="51" t="s">
        <v>43</v>
      </c>
      <c r="M134" s="53" t="str">
        <f t="shared" si="1"/>
        <v xml:space="preserve">K-ras(); PTEN(); RCTR(); RAPT(); </v>
      </c>
    </row>
    <row r="135" spans="1:13" ht="15.75" customHeight="1">
      <c r="A135" s="50">
        <v>4173</v>
      </c>
      <c r="B135" s="50" t="s">
        <v>33</v>
      </c>
      <c r="C135" s="47">
        <v>42267</v>
      </c>
      <c r="D135" s="55"/>
      <c r="E135" s="55"/>
      <c r="F135" s="55"/>
      <c r="G135" s="55"/>
      <c r="H135" s="55"/>
      <c r="I135" s="50">
        <v>4023</v>
      </c>
      <c r="J135" s="50" t="s">
        <v>71</v>
      </c>
      <c r="K135" s="42"/>
      <c r="L135" s="51" t="s">
        <v>43</v>
      </c>
      <c r="M135" s="53" t="str">
        <f t="shared" si="1"/>
        <v xml:space="preserve">K-ras(); PTEN(); RCTR(); RAPT(); </v>
      </c>
    </row>
    <row r="136" spans="1:13" ht="15.75" customHeight="1">
      <c r="A136" s="50">
        <v>4174</v>
      </c>
      <c r="B136" s="50" t="s">
        <v>33</v>
      </c>
      <c r="C136" s="47">
        <v>42267</v>
      </c>
      <c r="D136" s="55"/>
      <c r="E136" s="55"/>
      <c r="F136" s="55"/>
      <c r="G136" s="55"/>
      <c r="H136" s="55"/>
      <c r="I136" s="50">
        <v>4023</v>
      </c>
      <c r="J136" s="50" t="s">
        <v>71</v>
      </c>
      <c r="K136" s="42"/>
      <c r="L136" s="51" t="s">
        <v>43</v>
      </c>
      <c r="M136" s="53" t="str">
        <f t="shared" si="1"/>
        <v xml:space="preserve">K-ras(); PTEN(); RCTR(); RAPT(); </v>
      </c>
    </row>
    <row r="137" spans="1:13" ht="15.75" customHeight="1">
      <c r="A137" s="50">
        <v>4175</v>
      </c>
      <c r="B137" s="50" t="s">
        <v>33</v>
      </c>
      <c r="C137" s="47">
        <v>42267</v>
      </c>
      <c r="D137" s="55"/>
      <c r="E137" s="55"/>
      <c r="F137" s="55"/>
      <c r="G137" s="55"/>
      <c r="H137" s="55"/>
      <c r="I137" s="50">
        <v>4023</v>
      </c>
      <c r="J137" s="50" t="s">
        <v>71</v>
      </c>
      <c r="K137" s="42"/>
      <c r="L137" s="51" t="s">
        <v>43</v>
      </c>
      <c r="M137" s="53" t="str">
        <f t="shared" si="1"/>
        <v xml:space="preserve">K-ras(); PTEN(); RCTR(); RAPT(); </v>
      </c>
    </row>
    <row r="138" spans="1:13" ht="15.75" customHeight="1">
      <c r="A138" s="50">
        <v>4176</v>
      </c>
      <c r="B138" s="50" t="s">
        <v>33</v>
      </c>
      <c r="C138" s="47">
        <v>42267</v>
      </c>
      <c r="D138" s="55"/>
      <c r="E138" s="55"/>
      <c r="F138" s="55"/>
      <c r="G138" s="55"/>
      <c r="H138" s="55"/>
      <c r="I138" s="50">
        <v>4023</v>
      </c>
      <c r="J138" s="50" t="s">
        <v>71</v>
      </c>
      <c r="K138" s="42"/>
      <c r="L138" s="51" t="s">
        <v>43</v>
      </c>
      <c r="M138" s="53" t="str">
        <f t="shared" si="1"/>
        <v xml:space="preserve">K-ras(); PTEN(); RCTR(); RAPT(); </v>
      </c>
    </row>
    <row r="139" spans="1:13" ht="15.75" customHeight="1">
      <c r="A139" s="50">
        <v>4177</v>
      </c>
      <c r="B139" s="50" t="s">
        <v>33</v>
      </c>
      <c r="C139" s="47">
        <v>42267</v>
      </c>
      <c r="D139" s="55"/>
      <c r="E139" s="55"/>
      <c r="F139" s="55"/>
      <c r="G139" s="55"/>
      <c r="H139" s="55"/>
      <c r="I139" s="50">
        <v>4024</v>
      </c>
      <c r="J139" s="50" t="s">
        <v>71</v>
      </c>
      <c r="K139" s="42"/>
      <c r="L139" s="51" t="s">
        <v>43</v>
      </c>
      <c r="M139" s="53" t="str">
        <f t="shared" si="1"/>
        <v xml:space="preserve">K-ras(); PTEN(); RCTR(); RAPT(); </v>
      </c>
    </row>
    <row r="140" spans="1:13" ht="15.75" customHeight="1">
      <c r="A140" s="50">
        <v>4178</v>
      </c>
      <c r="B140" s="50" t="s">
        <v>33</v>
      </c>
      <c r="C140" s="47">
        <v>42267</v>
      </c>
      <c r="D140" s="55"/>
      <c r="E140" s="55"/>
      <c r="F140" s="55"/>
      <c r="G140" s="55"/>
      <c r="H140" s="55"/>
      <c r="I140" s="50">
        <v>4024</v>
      </c>
      <c r="J140" s="50" t="s">
        <v>71</v>
      </c>
      <c r="K140" s="42"/>
      <c r="L140" s="51" t="s">
        <v>43</v>
      </c>
      <c r="M140" s="53" t="str">
        <f t="shared" si="1"/>
        <v xml:space="preserve">K-ras(); PTEN(); RCTR(); RAPT(); </v>
      </c>
    </row>
    <row r="141" spans="1:13" ht="15.75" customHeight="1">
      <c r="A141" s="50">
        <v>4179</v>
      </c>
      <c r="B141" s="50" t="s">
        <v>33</v>
      </c>
      <c r="C141" s="47">
        <v>42267</v>
      </c>
      <c r="D141" s="55"/>
      <c r="E141" s="55"/>
      <c r="F141" s="55"/>
      <c r="G141" s="55"/>
      <c r="H141" s="55"/>
      <c r="I141" s="50">
        <v>4024</v>
      </c>
      <c r="J141" s="50" t="s">
        <v>71</v>
      </c>
      <c r="K141" s="42"/>
      <c r="L141" s="51" t="s">
        <v>43</v>
      </c>
      <c r="M141" s="53" t="str">
        <f t="shared" si="1"/>
        <v xml:space="preserve">K-ras(); PTEN(); RCTR(); RAPT(); </v>
      </c>
    </row>
    <row r="142" spans="1:13" ht="15.75" customHeight="1">
      <c r="A142" s="50">
        <v>4180</v>
      </c>
      <c r="B142" s="50" t="s">
        <v>35</v>
      </c>
      <c r="C142" s="47">
        <v>42267</v>
      </c>
      <c r="D142" s="55"/>
      <c r="E142" s="55"/>
      <c r="F142" s="55"/>
      <c r="G142" s="55"/>
      <c r="H142" s="55"/>
      <c r="I142" s="50">
        <v>4024</v>
      </c>
      <c r="J142" s="50" t="s">
        <v>71</v>
      </c>
      <c r="K142" s="42"/>
      <c r="L142" s="51" t="s">
        <v>43</v>
      </c>
      <c r="M142" s="53" t="str">
        <f t="shared" si="1"/>
        <v xml:space="preserve">K-ras(); PTEN(); RCTR(); RAPT(); </v>
      </c>
    </row>
    <row r="143" spans="1:13" ht="15.75" customHeight="1">
      <c r="A143" s="50">
        <v>4181</v>
      </c>
      <c r="B143" s="50" t="s">
        <v>35</v>
      </c>
      <c r="C143" s="47">
        <v>42267</v>
      </c>
      <c r="D143" s="55"/>
      <c r="E143" s="55"/>
      <c r="F143" s="55"/>
      <c r="G143" s="55"/>
      <c r="H143" s="55"/>
      <c r="I143" s="50">
        <v>4024</v>
      </c>
      <c r="J143" s="50" t="s">
        <v>71</v>
      </c>
      <c r="K143" s="42"/>
      <c r="L143" s="51" t="s">
        <v>43</v>
      </c>
      <c r="M143" s="53" t="str">
        <f t="shared" si="1"/>
        <v xml:space="preserve">K-ras(); PTEN(); RCTR(); RAPT(); </v>
      </c>
    </row>
    <row r="144" spans="1:13" ht="15.75" customHeight="1">
      <c r="A144" s="50">
        <v>4182</v>
      </c>
      <c r="B144" s="50" t="s">
        <v>33</v>
      </c>
      <c r="C144" s="47">
        <v>42267</v>
      </c>
      <c r="D144" s="55"/>
      <c r="E144" s="55"/>
      <c r="F144" s="55"/>
      <c r="G144" s="55"/>
      <c r="H144" s="55" t="s">
        <v>27</v>
      </c>
      <c r="I144" s="50">
        <v>3840</v>
      </c>
      <c r="J144" s="50">
        <v>3907</v>
      </c>
      <c r="K144" s="42"/>
      <c r="L144" s="51" t="s">
        <v>43</v>
      </c>
      <c r="M144" s="53" t="str">
        <f t="shared" si="1"/>
        <v>K-ras(); PTEN(); RCTR(); RAPT(); luc</v>
      </c>
    </row>
    <row r="145" spans="1:13" ht="15.75" customHeight="1">
      <c r="A145" s="50">
        <v>4183</v>
      </c>
      <c r="B145" s="50" t="s">
        <v>33</v>
      </c>
      <c r="C145" s="47">
        <v>42267</v>
      </c>
      <c r="D145" s="55"/>
      <c r="E145" s="55"/>
      <c r="F145" s="55"/>
      <c r="G145" s="55"/>
      <c r="H145" s="55" t="s">
        <v>27</v>
      </c>
      <c r="I145" s="50">
        <v>3840</v>
      </c>
      <c r="J145" s="50">
        <v>3907</v>
      </c>
      <c r="K145" s="42"/>
      <c r="L145" s="51" t="s">
        <v>43</v>
      </c>
      <c r="M145" s="53" t="str">
        <f t="shared" si="1"/>
        <v>K-ras(); PTEN(); RCTR(); RAPT(); luc</v>
      </c>
    </row>
    <row r="146" spans="1:13" ht="15.75" customHeight="1">
      <c r="A146" s="65">
        <v>4184</v>
      </c>
      <c r="B146" s="65" t="s">
        <v>33</v>
      </c>
      <c r="C146" s="47">
        <v>42267</v>
      </c>
      <c r="D146" s="55"/>
      <c r="E146" s="55"/>
      <c r="F146" s="55"/>
      <c r="G146" s="55"/>
      <c r="H146" s="55" t="s">
        <v>39</v>
      </c>
      <c r="I146" s="50">
        <v>3840</v>
      </c>
      <c r="J146" s="50">
        <v>3907</v>
      </c>
      <c r="K146" s="42"/>
      <c r="L146" s="51" t="s">
        <v>43</v>
      </c>
      <c r="M146" s="53" t="str">
        <f t="shared" si="1"/>
        <v>K-ras(); PTEN(); RCTR(); RAPT(); x</v>
      </c>
    </row>
    <row r="147" spans="1:13" ht="15.75" customHeight="1">
      <c r="A147" s="50">
        <v>4185</v>
      </c>
      <c r="B147" s="50" t="s">
        <v>35</v>
      </c>
      <c r="C147" s="47">
        <v>42267</v>
      </c>
      <c r="D147" s="55"/>
      <c r="E147" s="55"/>
      <c r="F147" s="55"/>
      <c r="G147" s="55"/>
      <c r="H147" s="55" t="s">
        <v>27</v>
      </c>
      <c r="I147" s="50">
        <v>3840</v>
      </c>
      <c r="J147" s="50">
        <v>3907</v>
      </c>
      <c r="K147" s="42"/>
      <c r="L147" s="51" t="s">
        <v>43</v>
      </c>
      <c r="M147" s="53" t="str">
        <f t="shared" si="1"/>
        <v>K-ras(); PTEN(); RCTR(); RAPT(); luc</v>
      </c>
    </row>
    <row r="148" spans="1:13" ht="15.75" customHeight="1">
      <c r="A148" s="65">
        <v>4186</v>
      </c>
      <c r="B148" s="65" t="s">
        <v>35</v>
      </c>
      <c r="C148" s="47">
        <v>42267</v>
      </c>
      <c r="D148" s="55"/>
      <c r="E148" s="55"/>
      <c r="F148" s="55"/>
      <c r="G148" s="55"/>
      <c r="H148" s="55" t="s">
        <v>39</v>
      </c>
      <c r="I148" s="50">
        <v>3840</v>
      </c>
      <c r="J148" s="50">
        <v>3907</v>
      </c>
      <c r="K148" s="42"/>
      <c r="L148" s="51" t="s">
        <v>43</v>
      </c>
      <c r="M148" s="53" t="str">
        <f t="shared" si="1"/>
        <v>K-ras(); PTEN(); RCTR(); RAPT(); x</v>
      </c>
    </row>
    <row r="149" spans="1:13" ht="15.75" customHeight="1">
      <c r="A149" s="50">
        <v>4187</v>
      </c>
      <c r="B149" s="50" t="s">
        <v>35</v>
      </c>
      <c r="C149" s="47">
        <v>42267</v>
      </c>
      <c r="D149" s="55"/>
      <c r="E149" s="55"/>
      <c r="F149" s="55"/>
      <c r="G149" s="55"/>
      <c r="H149" s="55" t="s">
        <v>27</v>
      </c>
      <c r="I149" s="50">
        <v>3840</v>
      </c>
      <c r="J149" s="50">
        <v>3907</v>
      </c>
      <c r="K149" s="42"/>
      <c r="L149" s="51" t="s">
        <v>43</v>
      </c>
      <c r="M149" s="53" t="str">
        <f t="shared" si="1"/>
        <v>K-ras(); PTEN(); RCTR(); RAPT(); luc</v>
      </c>
    </row>
    <row r="150" spans="1:13" ht="15.75" customHeight="1">
      <c r="A150" s="50">
        <v>4188</v>
      </c>
      <c r="B150" s="50" t="s">
        <v>35</v>
      </c>
      <c r="C150" s="47">
        <v>42267</v>
      </c>
      <c r="D150" s="55"/>
      <c r="E150" s="55"/>
      <c r="F150" s="55"/>
      <c r="G150" s="55"/>
      <c r="H150" s="55" t="s">
        <v>27</v>
      </c>
      <c r="I150" s="50">
        <v>3840</v>
      </c>
      <c r="J150" s="50">
        <v>3907</v>
      </c>
      <c r="K150" s="42"/>
      <c r="L150" s="51" t="s">
        <v>43</v>
      </c>
      <c r="M150" s="53" t="str">
        <f t="shared" si="1"/>
        <v>K-ras(); PTEN(); RCTR(); RAPT(); luc</v>
      </c>
    </row>
    <row r="151" spans="1:13" ht="15.75" customHeight="1">
      <c r="A151" s="65">
        <v>4194</v>
      </c>
      <c r="B151" s="65" t="s">
        <v>35</v>
      </c>
      <c r="C151" s="47">
        <v>42257</v>
      </c>
      <c r="D151" s="55"/>
      <c r="E151" s="55"/>
      <c r="F151" s="55"/>
      <c r="G151" s="55"/>
      <c r="H151" s="55" t="s">
        <v>39</v>
      </c>
      <c r="I151" s="50">
        <v>2787</v>
      </c>
      <c r="J151" s="50" t="s">
        <v>40</v>
      </c>
      <c r="K151" s="42"/>
      <c r="L151" s="51" t="s">
        <v>43</v>
      </c>
      <c r="M151" s="53" t="str">
        <f t="shared" si="1"/>
        <v>K-ras(); PTEN(); RCTR(); RAPT(); x</v>
      </c>
    </row>
    <row r="152" spans="1:13" ht="15.75" customHeight="1">
      <c r="A152" s="65">
        <v>4195</v>
      </c>
      <c r="B152" s="65" t="s">
        <v>35</v>
      </c>
      <c r="C152" s="47">
        <v>42257</v>
      </c>
      <c r="D152" s="55"/>
      <c r="E152" s="55"/>
      <c r="F152" s="55"/>
      <c r="G152" s="55"/>
      <c r="H152" s="55" t="s">
        <v>39</v>
      </c>
      <c r="I152" s="50">
        <v>2787</v>
      </c>
      <c r="J152" s="50" t="s">
        <v>40</v>
      </c>
      <c r="K152" s="42"/>
      <c r="L152" s="51" t="s">
        <v>43</v>
      </c>
      <c r="M152" s="53" t="str">
        <f t="shared" si="1"/>
        <v>K-ras(); PTEN(); RCTR(); RAPT(); x</v>
      </c>
    </row>
    <row r="153" spans="1:13" ht="15.75" customHeight="1">
      <c r="A153" s="50">
        <v>4196</v>
      </c>
      <c r="B153" s="50" t="s">
        <v>35</v>
      </c>
      <c r="C153" s="47">
        <v>42257</v>
      </c>
      <c r="D153" s="55"/>
      <c r="E153" s="55"/>
      <c r="F153" s="55"/>
      <c r="G153" s="55"/>
      <c r="H153" s="55" t="s">
        <v>27</v>
      </c>
      <c r="I153" s="50">
        <v>2787</v>
      </c>
      <c r="J153" s="50" t="s">
        <v>40</v>
      </c>
      <c r="K153" s="42"/>
      <c r="L153" s="51" t="s">
        <v>43</v>
      </c>
      <c r="M153" s="53" t="str">
        <f t="shared" si="1"/>
        <v>K-ras(); PTEN(); RCTR(); RAPT(); luc</v>
      </c>
    </row>
    <row r="154" spans="1:13" ht="15.75" customHeight="1">
      <c r="A154" s="65">
        <v>4197</v>
      </c>
      <c r="B154" s="65" t="s">
        <v>33</v>
      </c>
      <c r="C154" s="47">
        <v>42257</v>
      </c>
      <c r="D154" s="55"/>
      <c r="E154" s="55"/>
      <c r="F154" s="55"/>
      <c r="G154" s="55"/>
      <c r="H154" s="55" t="s">
        <v>39</v>
      </c>
      <c r="I154" s="50">
        <v>2787</v>
      </c>
      <c r="J154" s="50" t="s">
        <v>40</v>
      </c>
      <c r="K154" s="42"/>
      <c r="L154" s="51" t="s">
        <v>43</v>
      </c>
      <c r="M154" s="53" t="str">
        <f t="shared" si="1"/>
        <v>K-ras(); PTEN(); RCTR(); RAPT(); x</v>
      </c>
    </row>
    <row r="155" spans="1:13" ht="15.75" customHeight="1">
      <c r="A155" s="65">
        <v>4198</v>
      </c>
      <c r="B155" s="65" t="s">
        <v>33</v>
      </c>
      <c r="C155" s="47">
        <v>42257</v>
      </c>
      <c r="D155" s="55"/>
      <c r="E155" s="55"/>
      <c r="F155" s="55"/>
      <c r="G155" s="55"/>
      <c r="H155" s="55" t="s">
        <v>39</v>
      </c>
      <c r="I155" s="50">
        <v>2787</v>
      </c>
      <c r="J155" s="50" t="s">
        <v>40</v>
      </c>
      <c r="K155" s="42"/>
      <c r="L155" s="51" t="s">
        <v>43</v>
      </c>
      <c r="M155" s="53" t="str">
        <f t="shared" si="1"/>
        <v>K-ras(); PTEN(); RCTR(); RAPT(); x</v>
      </c>
    </row>
    <row r="156" spans="1:13" ht="15.75" customHeight="1">
      <c r="A156" s="65">
        <v>4199</v>
      </c>
      <c r="B156" s="65" t="s">
        <v>33</v>
      </c>
      <c r="C156" s="47">
        <v>42257</v>
      </c>
      <c r="D156" s="55"/>
      <c r="E156" s="55"/>
      <c r="F156" s="55"/>
      <c r="G156" s="55"/>
      <c r="H156" s="55" t="s">
        <v>39</v>
      </c>
      <c r="I156" s="50">
        <v>2787</v>
      </c>
      <c r="J156" s="50" t="s">
        <v>40</v>
      </c>
      <c r="K156" s="42"/>
      <c r="L156" s="51" t="s">
        <v>43</v>
      </c>
      <c r="M156" s="53" t="str">
        <f t="shared" si="1"/>
        <v>K-ras(); PTEN(); RCTR(); RAPT(); x</v>
      </c>
    </row>
    <row r="157" spans="1:13" ht="15.75" customHeight="1"/>
    <row r="158" spans="1:13" ht="15.75" customHeight="1"/>
    <row r="159" spans="1:13" ht="15.75" customHeight="1"/>
    <row r="160" spans="1:13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/>
    <row r="251" ht="15.75"/>
    <row r="252" ht="15.75"/>
    <row r="253" ht="15.75"/>
    <row r="254" ht="15.75"/>
    <row r="255" ht="15.75" customHeight="1"/>
    <row r="256" ht="15.75"/>
    <row r="257" ht="15.75"/>
    <row r="258" ht="15.75" customHeight="1"/>
    <row r="259" ht="15.75"/>
    <row r="260" ht="15.75"/>
    <row r="261" ht="15.75"/>
    <row r="262" ht="15.75" customHeight="1"/>
    <row r="263" ht="15.75"/>
    <row r="264" ht="15.75"/>
    <row r="265" ht="15.75"/>
    <row r="266" ht="15.75" customHeight="1"/>
    <row r="267" ht="15.75" customHeight="1"/>
    <row r="268" ht="15.75" customHeight="1"/>
    <row r="269" ht="15.75"/>
    <row r="270" ht="15.75"/>
    <row r="271" ht="15.75"/>
    <row r="272" ht="15.75"/>
    <row r="273" ht="15.75"/>
    <row r="274" ht="15.75"/>
    <row r="275" ht="15.75"/>
    <row r="276" ht="15.75" customHeight="1"/>
    <row r="277" ht="15.75"/>
    <row r="278" ht="15.75"/>
    <row r="279" ht="15.75"/>
    <row r="280" ht="15.75"/>
    <row r="281" ht="15.75"/>
    <row r="282" ht="15.75"/>
    <row r="283" ht="15.75"/>
    <row r="284" ht="15.75"/>
    <row r="285" ht="15.75"/>
    <row r="286" ht="15.75"/>
    <row r="287" ht="15.75" customHeight="1"/>
    <row r="288" ht="15.75" customHeight="1"/>
    <row r="289" ht="15.75"/>
    <row r="290" ht="15.75" customHeight="1"/>
    <row r="291" ht="15.75"/>
    <row r="292" ht="15.75"/>
    <row r="293" ht="15.75"/>
    <row r="294" ht="15.75"/>
    <row r="295" ht="15.75"/>
    <row r="296" ht="15.75"/>
    <row r="297" ht="15.75" customHeight="1"/>
    <row r="298" ht="15.75" customHeight="1"/>
    <row r="299" ht="15.75" customHeight="1"/>
    <row r="300" ht="15.75" customHeight="1"/>
    <row r="301" ht="15.75" customHeight="1"/>
    <row r="302" ht="15.75"/>
    <row r="303" ht="15.75"/>
    <row r="304" ht="15.75"/>
    <row r="305" ht="15.75"/>
    <row r="306" ht="15.75"/>
    <row r="307" ht="15.75"/>
    <row r="308" ht="15.75"/>
    <row r="309" ht="15.75"/>
    <row r="310" ht="15.75"/>
    <row r="311" ht="15.75"/>
    <row r="312" ht="15.75"/>
    <row r="313" ht="15.75"/>
    <row r="314" ht="15.75"/>
    <row r="315" ht="15.75"/>
    <row r="316" ht="15.75"/>
    <row r="317" ht="15.75"/>
    <row r="318" ht="15.75"/>
    <row r="319" ht="15.75"/>
    <row r="320" ht="15.75"/>
    <row r="321" ht="15.75"/>
    <row r="322" ht="15.75"/>
    <row r="323" ht="15.75"/>
    <row r="324" ht="15.75"/>
    <row r="325" ht="15.75"/>
    <row r="326" ht="15.75"/>
    <row r="327" ht="15.75"/>
    <row r="328" ht="15.75"/>
    <row r="329" ht="15.75"/>
    <row r="330" ht="15.75"/>
    <row r="331" ht="15.75"/>
    <row r="332" ht="15.75"/>
    <row r="333" ht="15.75"/>
    <row r="334" ht="15.75"/>
    <row r="335" ht="15.75"/>
    <row r="336" ht="15.75"/>
    <row r="337" ht="15.75"/>
    <row r="338" ht="15.75"/>
    <row r="339" ht="15.75"/>
    <row r="340" ht="15.75"/>
    <row r="341" ht="15.75"/>
    <row r="342" ht="15.75"/>
    <row r="343" ht="15.75"/>
    <row r="344" ht="15.75"/>
    <row r="345" ht="15.75"/>
    <row r="346" ht="15.75"/>
    <row r="347" ht="15.75"/>
    <row r="348" ht="15.75"/>
    <row r="349" ht="15.75"/>
    <row r="350" ht="15.75"/>
    <row r="351" ht="15.75"/>
    <row r="352" ht="15.75"/>
    <row r="353" ht="15.75"/>
    <row r="354" ht="15.75"/>
    <row r="355" ht="15.75"/>
    <row r="356" ht="15.75"/>
    <row r="357" ht="15.75"/>
    <row r="358" ht="15.75"/>
    <row r="359" ht="15.75"/>
    <row r="360" ht="15.75"/>
    <row r="361" ht="15.75"/>
    <row r="362" ht="15.75"/>
    <row r="363" ht="15.75"/>
    <row r="364" ht="15.75"/>
    <row r="365" ht="15.75"/>
    <row r="366" ht="15.75"/>
    <row r="367" ht="15.75"/>
    <row r="368" ht="15.75"/>
    <row r="369" ht="15.75"/>
    <row r="370" ht="15.75"/>
    <row r="371" ht="15.75"/>
    <row r="372" ht="15.75"/>
    <row r="373" ht="15.75"/>
    <row r="374" ht="15.75"/>
    <row r="375" ht="15.75"/>
    <row r="376" ht="15.75"/>
    <row r="377" ht="15.75"/>
    <row r="378" ht="15.75"/>
    <row r="379" ht="15.75"/>
    <row r="380" ht="15.75"/>
    <row r="381" ht="15.75"/>
    <row r="382" ht="15.75"/>
    <row r="383" ht="15.75"/>
    <row r="384" ht="15.75"/>
    <row r="385" ht="15.75"/>
    <row r="386" ht="15.75"/>
    <row r="387" ht="15.75"/>
    <row r="388" ht="15.75"/>
    <row r="389" ht="15.75"/>
    <row r="390" ht="15.75"/>
    <row r="391" ht="15.75"/>
    <row r="392" ht="15.75"/>
    <row r="393" ht="15.75"/>
    <row r="394" ht="15.75"/>
    <row r="395" ht="15.75"/>
    <row r="396" ht="15.75"/>
    <row r="397" ht="15.75"/>
    <row r="398" ht="15.75"/>
    <row r="399" ht="15.75"/>
    <row r="400" ht="15.75"/>
    <row r="401" ht="15.75"/>
    <row r="402" ht="15.75"/>
    <row r="403" ht="15.75"/>
    <row r="404" ht="15.75"/>
    <row r="405" ht="15.75"/>
    <row r="406" ht="15.75"/>
    <row r="407" ht="15.75"/>
    <row r="408" ht="15.75"/>
    <row r="409" ht="15.75"/>
    <row r="410" ht="15.75"/>
    <row r="411" ht="15.75"/>
    <row r="412" ht="15.75"/>
    <row r="413" ht="15.75"/>
    <row r="414" ht="15.75"/>
    <row r="415" ht="15.75"/>
    <row r="416" ht="15.75"/>
    <row r="417" ht="15.75"/>
    <row r="418" ht="15.75"/>
    <row r="419" ht="15.75"/>
    <row r="420" ht="15.75"/>
    <row r="421" ht="15.75"/>
    <row r="422" ht="15.75"/>
    <row r="423" ht="15.75"/>
    <row r="424" ht="15.75"/>
    <row r="425" ht="15.75"/>
    <row r="426" ht="15.75"/>
    <row r="427" ht="15.75"/>
    <row r="428" ht="15.75"/>
    <row r="429" ht="15.75"/>
    <row r="430" ht="15.75"/>
    <row r="431" ht="15.75"/>
    <row r="432" ht="15.75"/>
    <row r="433" ht="15.75"/>
    <row r="434" ht="15.75"/>
    <row r="435" ht="15.75"/>
    <row r="436" ht="15.75"/>
    <row r="437" ht="15.75"/>
    <row r="438" ht="15.75"/>
    <row r="439" ht="15.75"/>
    <row r="440" ht="15.75"/>
    <row r="441" ht="15.75"/>
    <row r="442" ht="15.75"/>
    <row r="443" ht="15.75"/>
    <row r="444" ht="15.75"/>
    <row r="445" ht="15.75"/>
    <row r="446" ht="15.75"/>
    <row r="447" ht="15.75"/>
    <row r="448" ht="15.75"/>
    <row r="449" ht="15.75"/>
    <row r="450" ht="15.75"/>
    <row r="451" ht="15.75"/>
    <row r="452" ht="15.75"/>
    <row r="453" ht="15.75"/>
    <row r="454" ht="15.75"/>
    <row r="455" ht="15.75"/>
    <row r="456" ht="15.75"/>
    <row r="457" ht="15.75"/>
    <row r="458" ht="15.75"/>
    <row r="459" ht="15.75"/>
    <row r="460" ht="15.75"/>
    <row r="461" ht="15.75"/>
    <row r="462" ht="15.75"/>
    <row r="463" ht="15.75"/>
    <row r="464" ht="15.75"/>
    <row r="465" ht="15.75"/>
    <row r="466" ht="15.75"/>
    <row r="467" ht="15.75"/>
    <row r="468" ht="15.75"/>
    <row r="469" ht="15.75"/>
    <row r="470" ht="15.75"/>
    <row r="471" ht="15.75"/>
    <row r="472" ht="15.75"/>
    <row r="473" ht="15.75"/>
    <row r="474" ht="15.75"/>
    <row r="475" ht="15.75"/>
    <row r="476" ht="15.75"/>
    <row r="477" ht="15.75"/>
    <row r="478" ht="15.75"/>
    <row r="479" ht="15.75"/>
    <row r="480" ht="15.75"/>
    <row r="481" ht="15.75"/>
    <row r="482" ht="15.75"/>
    <row r="483" ht="15.75"/>
    <row r="484" ht="15.75"/>
    <row r="485" ht="15.75"/>
    <row r="486" ht="15.75"/>
    <row r="487" ht="15.75"/>
    <row r="488" ht="15.75"/>
    <row r="489" ht="15.75"/>
    <row r="490" ht="15.75"/>
    <row r="491" ht="15.75"/>
    <row r="492" ht="15.75"/>
    <row r="493" ht="15.75"/>
    <row r="494" ht="15.75"/>
    <row r="495" ht="15.75"/>
    <row r="496" ht="15.7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69138"/>
    <outlinePr summaryBelow="0" summaryRight="0"/>
  </sheetPr>
  <dimension ref="A1:O1251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2" width="5.625" customWidth="1"/>
    <col min="3" max="3" width="10.75" customWidth="1"/>
    <col min="4" max="4" width="8.125" customWidth="1"/>
    <col min="5" max="5" width="8" customWidth="1"/>
    <col min="6" max="7" width="10.5" customWidth="1"/>
    <col min="8" max="8" width="7.5" customWidth="1"/>
    <col min="9" max="9" width="7" customWidth="1"/>
    <col min="10" max="10" width="6.75" customWidth="1"/>
    <col min="11" max="11" width="7.5" customWidth="1"/>
    <col min="12" max="12" width="7.75" customWidth="1"/>
    <col min="13" max="13" width="9.875" customWidth="1"/>
    <col min="14" max="14" width="3.5" customWidth="1"/>
    <col min="15" max="15" width="37.75" customWidth="1"/>
  </cols>
  <sheetData>
    <row r="1" spans="1:15" ht="15.75">
      <c r="A1" s="66" t="s">
        <v>22</v>
      </c>
      <c r="B1" s="67" t="s">
        <v>23</v>
      </c>
      <c r="C1" s="68" t="s">
        <v>24</v>
      </c>
      <c r="D1" s="69" t="s">
        <v>72</v>
      </c>
      <c r="E1" s="70" t="s">
        <v>73</v>
      </c>
      <c r="F1" s="70" t="s">
        <v>74</v>
      </c>
      <c r="G1" s="70" t="s">
        <v>26</v>
      </c>
      <c r="H1" s="70" t="s">
        <v>75</v>
      </c>
      <c r="I1" s="70" t="s">
        <v>76</v>
      </c>
      <c r="J1" s="70" t="s">
        <v>27</v>
      </c>
      <c r="K1" s="67" t="s">
        <v>77</v>
      </c>
      <c r="L1" s="67" t="s">
        <v>29</v>
      </c>
      <c r="M1" s="67" t="s">
        <v>30</v>
      </c>
      <c r="N1" s="67" t="s">
        <v>78</v>
      </c>
      <c r="O1" s="67" t="s">
        <v>79</v>
      </c>
    </row>
    <row r="2" spans="1:15" ht="15.75" customHeight="1">
      <c r="A2" s="82">
        <v>3818</v>
      </c>
      <c r="B2" s="82" t="s">
        <v>35</v>
      </c>
      <c r="C2" s="87">
        <v>42154</v>
      </c>
      <c r="D2" s="55" t="s">
        <v>49</v>
      </c>
      <c r="E2" s="55" t="s">
        <v>37</v>
      </c>
      <c r="F2" s="43"/>
      <c r="G2" s="55" t="s">
        <v>37</v>
      </c>
      <c r="H2" s="55" t="s">
        <v>80</v>
      </c>
      <c r="I2" s="55" t="s">
        <v>81</v>
      </c>
      <c r="J2" s="55" t="s">
        <v>27</v>
      </c>
      <c r="K2" s="88">
        <v>3708</v>
      </c>
      <c r="L2" s="88">
        <v>3380</v>
      </c>
      <c r="M2" s="82"/>
      <c r="N2" s="90" t="s">
        <v>43</v>
      </c>
      <c r="O2" s="30" t="str">
        <f t="shared" ref="O2:O27" si="0">($D$1&amp;"("&amp;D2&amp;"); "&amp;IF(ISTEXT(F2),$E$1&amp;"("&amp;E2&amp;F2&amp;"); ",$E$1&amp;"("&amp;E2&amp;"); ")&amp;$G$1&amp;"("&amp;G2&amp;"); "&amp;IF(ISTEXT(H2),H2&amp;"; ","")&amp;IF(ISTEXT(I2),I2&amp;"; ","")&amp;IF(ISTEXT(J2),J2,""))</f>
        <v>Brca1(fl/+?); p53(fl/fl); PTEN(fl/fl); Pax; Tet; luc</v>
      </c>
    </row>
    <row r="3" spans="1:15" ht="15.75" customHeight="1">
      <c r="A3" s="89">
        <v>3819</v>
      </c>
      <c r="B3" s="89" t="s">
        <v>35</v>
      </c>
      <c r="C3" s="87">
        <v>42154</v>
      </c>
      <c r="D3" s="55" t="s">
        <v>50</v>
      </c>
      <c r="E3" s="55" t="s">
        <v>37</v>
      </c>
      <c r="F3" s="43"/>
      <c r="G3" s="55" t="s">
        <v>37</v>
      </c>
      <c r="H3" s="55" t="s">
        <v>80</v>
      </c>
      <c r="I3" s="55" t="s">
        <v>81</v>
      </c>
      <c r="J3" s="65" t="s">
        <v>39</v>
      </c>
      <c r="K3" s="88">
        <v>3708</v>
      </c>
      <c r="L3" s="88">
        <v>3380</v>
      </c>
      <c r="M3" s="82"/>
      <c r="N3" s="90" t="s">
        <v>43</v>
      </c>
      <c r="O3" s="30" t="str">
        <f t="shared" si="0"/>
        <v>Brca1(fl/fl?); p53(fl/fl); PTEN(fl/fl); Pax; Tet; x</v>
      </c>
    </row>
    <row r="4" spans="1:15" ht="15.75" customHeight="1">
      <c r="A4" s="82">
        <v>3820</v>
      </c>
      <c r="B4" s="82" t="s">
        <v>33</v>
      </c>
      <c r="C4" s="87">
        <v>42154</v>
      </c>
      <c r="D4" s="55" t="s">
        <v>50</v>
      </c>
      <c r="E4" s="55" t="s">
        <v>37</v>
      </c>
      <c r="F4" s="43"/>
      <c r="G4" s="55" t="s">
        <v>37</v>
      </c>
      <c r="H4" s="55" t="s">
        <v>80</v>
      </c>
      <c r="I4" s="55" t="s">
        <v>81</v>
      </c>
      <c r="J4" s="55" t="s">
        <v>27</v>
      </c>
      <c r="K4" s="88">
        <v>3708</v>
      </c>
      <c r="L4" s="88">
        <v>3380</v>
      </c>
      <c r="M4" s="82"/>
      <c r="N4" s="90" t="s">
        <v>43</v>
      </c>
      <c r="O4" s="30" t="str">
        <f t="shared" si="0"/>
        <v>Brca1(fl/fl?); p53(fl/fl); PTEN(fl/fl); Pax; Tet; luc</v>
      </c>
    </row>
    <row r="5" spans="1:15" ht="15.75" customHeight="1">
      <c r="A5" s="82">
        <v>3821</v>
      </c>
      <c r="B5" s="82" t="s">
        <v>35</v>
      </c>
      <c r="C5" s="87">
        <v>42154</v>
      </c>
      <c r="D5" s="55" t="s">
        <v>50</v>
      </c>
      <c r="E5" s="55" t="s">
        <v>48</v>
      </c>
      <c r="F5" s="55" t="s">
        <v>74</v>
      </c>
      <c r="G5" s="55" t="s">
        <v>37</v>
      </c>
      <c r="H5" s="55" t="s">
        <v>80</v>
      </c>
      <c r="I5" s="55" t="s">
        <v>81</v>
      </c>
      <c r="J5" s="55" t="s">
        <v>27</v>
      </c>
      <c r="K5" s="88">
        <v>3708</v>
      </c>
      <c r="L5" s="88">
        <v>3380</v>
      </c>
      <c r="M5" s="82"/>
      <c r="N5" s="90" t="s">
        <v>43</v>
      </c>
      <c r="O5" s="30" t="str">
        <f t="shared" si="0"/>
        <v>Brca1(fl/fl?); p53(fl/+R270); PTEN(fl/fl); Pax; Tet; luc</v>
      </c>
    </row>
    <row r="6" spans="1:15" ht="15.75" customHeight="1">
      <c r="A6" s="82">
        <v>3822</v>
      </c>
      <c r="B6" s="82" t="s">
        <v>35</v>
      </c>
      <c r="C6" s="87">
        <v>42154</v>
      </c>
      <c r="D6" s="55" t="s">
        <v>50</v>
      </c>
      <c r="E6" s="55" t="s">
        <v>48</v>
      </c>
      <c r="F6" s="55" t="s">
        <v>74</v>
      </c>
      <c r="G6" s="55" t="s">
        <v>37</v>
      </c>
      <c r="H6" s="55" t="s">
        <v>80</v>
      </c>
      <c r="I6" s="55" t="s">
        <v>81</v>
      </c>
      <c r="J6" s="55" t="s">
        <v>27</v>
      </c>
      <c r="K6" s="88">
        <v>3708</v>
      </c>
      <c r="L6" s="88">
        <v>3380</v>
      </c>
      <c r="M6" s="82" t="s">
        <v>87</v>
      </c>
      <c r="N6" s="90" t="s">
        <v>43</v>
      </c>
      <c r="O6" s="30" t="str">
        <f t="shared" si="0"/>
        <v>Brca1(fl/fl?); p53(fl/+R270); PTEN(fl/fl); Pax; Tet; luc</v>
      </c>
    </row>
    <row r="7" spans="1:15" ht="15.75" customHeight="1">
      <c r="A7" s="82">
        <v>3824</v>
      </c>
      <c r="B7" s="82" t="s">
        <v>33</v>
      </c>
      <c r="C7" s="87">
        <v>42154</v>
      </c>
      <c r="D7" s="55" t="s">
        <v>50</v>
      </c>
      <c r="E7" s="55" t="s">
        <v>48</v>
      </c>
      <c r="F7" s="55" t="s">
        <v>74</v>
      </c>
      <c r="G7" s="55" t="s">
        <v>37</v>
      </c>
      <c r="H7" s="55" t="s">
        <v>80</v>
      </c>
      <c r="I7" s="55" t="s">
        <v>81</v>
      </c>
      <c r="J7" s="55" t="s">
        <v>27</v>
      </c>
      <c r="K7" s="88">
        <v>3708</v>
      </c>
      <c r="L7" s="88">
        <v>3380</v>
      </c>
      <c r="M7" s="82"/>
      <c r="N7" s="90" t="s">
        <v>43</v>
      </c>
      <c r="O7" s="30" t="str">
        <f t="shared" si="0"/>
        <v>Brca1(fl/fl?); p53(fl/+R270); PTEN(fl/fl); Pax; Tet; luc</v>
      </c>
    </row>
    <row r="8" spans="1:15" ht="15.75" customHeight="1">
      <c r="A8" s="82">
        <v>3831</v>
      </c>
      <c r="B8" s="82" t="s">
        <v>35</v>
      </c>
      <c r="C8" s="87">
        <v>42151</v>
      </c>
      <c r="D8" s="55" t="s">
        <v>50</v>
      </c>
      <c r="E8" s="55" t="s">
        <v>48</v>
      </c>
      <c r="F8" s="55" t="s">
        <v>74</v>
      </c>
      <c r="G8" s="55" t="s">
        <v>37</v>
      </c>
      <c r="H8" s="55" t="s">
        <v>80</v>
      </c>
      <c r="I8" s="55" t="s">
        <v>81</v>
      </c>
      <c r="J8" s="55" t="s">
        <v>27</v>
      </c>
      <c r="K8" s="88">
        <v>3712</v>
      </c>
      <c r="L8" s="88">
        <v>3570</v>
      </c>
      <c r="M8" s="82"/>
      <c r="N8" s="90" t="s">
        <v>43</v>
      </c>
      <c r="O8" s="30" t="str">
        <f t="shared" si="0"/>
        <v>Brca1(fl/fl?); p53(fl/+R270); PTEN(fl/fl); Pax; Tet; luc</v>
      </c>
    </row>
    <row r="9" spans="1:15" ht="15.75" customHeight="1">
      <c r="A9" s="82">
        <v>3832</v>
      </c>
      <c r="B9" s="82" t="s">
        <v>33</v>
      </c>
      <c r="C9" s="87">
        <v>42151</v>
      </c>
      <c r="D9" s="55" t="s">
        <v>50</v>
      </c>
      <c r="E9" s="55" t="s">
        <v>48</v>
      </c>
      <c r="F9" s="55" t="s">
        <v>74</v>
      </c>
      <c r="G9" s="55" t="s">
        <v>37</v>
      </c>
      <c r="H9" s="55" t="s">
        <v>80</v>
      </c>
      <c r="I9" s="55" t="s">
        <v>81</v>
      </c>
      <c r="J9" s="55" t="s">
        <v>27</v>
      </c>
      <c r="K9" s="88">
        <v>3650</v>
      </c>
      <c r="L9" s="88">
        <v>3380</v>
      </c>
      <c r="M9" s="82"/>
      <c r="N9" s="90" t="s">
        <v>43</v>
      </c>
      <c r="O9" s="30" t="str">
        <f t="shared" si="0"/>
        <v>Brca1(fl/fl?); p53(fl/+R270); PTEN(fl/fl); Pax; Tet; luc</v>
      </c>
    </row>
    <row r="10" spans="1:15" ht="15.75" customHeight="1">
      <c r="A10" s="82">
        <v>3835</v>
      </c>
      <c r="B10" s="82" t="s">
        <v>33</v>
      </c>
      <c r="C10" s="87">
        <v>42151</v>
      </c>
      <c r="D10" s="55" t="s">
        <v>49</v>
      </c>
      <c r="E10" s="55" t="s">
        <v>48</v>
      </c>
      <c r="F10" s="55" t="s">
        <v>74</v>
      </c>
      <c r="G10" s="55" t="s">
        <v>37</v>
      </c>
      <c r="H10" s="55" t="s">
        <v>80</v>
      </c>
      <c r="I10" s="55" t="s">
        <v>81</v>
      </c>
      <c r="J10" s="55" t="s">
        <v>27</v>
      </c>
      <c r="K10" s="88">
        <v>3650</v>
      </c>
      <c r="L10" s="88">
        <v>3380</v>
      </c>
      <c r="M10" s="82"/>
      <c r="N10" s="90" t="s">
        <v>43</v>
      </c>
      <c r="O10" s="30" t="str">
        <f t="shared" si="0"/>
        <v>Brca1(fl/+?); p53(fl/+R270); PTEN(fl/fl); Pax; Tet; luc</v>
      </c>
    </row>
    <row r="11" spans="1:15" ht="15.75" customHeight="1">
      <c r="A11" s="89">
        <v>3855</v>
      </c>
      <c r="B11" s="89" t="s">
        <v>35</v>
      </c>
      <c r="C11" s="87">
        <v>42150</v>
      </c>
      <c r="D11" s="55" t="s">
        <v>49</v>
      </c>
      <c r="E11" s="55" t="s">
        <v>37</v>
      </c>
      <c r="F11" s="43"/>
      <c r="G11" s="55" t="s">
        <v>37</v>
      </c>
      <c r="H11" s="55" t="s">
        <v>80</v>
      </c>
      <c r="I11" s="55" t="s">
        <v>81</v>
      </c>
      <c r="J11" s="65" t="s">
        <v>39</v>
      </c>
      <c r="K11" s="88">
        <v>3338</v>
      </c>
      <c r="L11" s="88">
        <v>3217</v>
      </c>
      <c r="M11" s="82"/>
      <c r="N11" s="90" t="s">
        <v>43</v>
      </c>
      <c r="O11" s="30" t="str">
        <f t="shared" si="0"/>
        <v>Brca1(fl/+?); p53(fl/fl); PTEN(fl/fl); Pax; Tet; x</v>
      </c>
    </row>
    <row r="12" spans="1:15" ht="15.75" customHeight="1">
      <c r="A12" s="82">
        <v>3869</v>
      </c>
      <c r="B12" s="82" t="s">
        <v>35</v>
      </c>
      <c r="C12" s="87">
        <v>42158</v>
      </c>
      <c r="D12" s="55" t="s">
        <v>37</v>
      </c>
      <c r="E12" s="55" t="s">
        <v>48</v>
      </c>
      <c r="F12" s="55" t="s">
        <v>74</v>
      </c>
      <c r="G12" s="55" t="s">
        <v>37</v>
      </c>
      <c r="H12" s="55" t="s">
        <v>80</v>
      </c>
      <c r="I12" s="55" t="s">
        <v>81</v>
      </c>
      <c r="J12" s="55" t="s">
        <v>27</v>
      </c>
      <c r="K12" s="88">
        <v>3483</v>
      </c>
      <c r="L12" s="88">
        <v>3570</v>
      </c>
      <c r="M12" s="82" t="s">
        <v>88</v>
      </c>
      <c r="N12" s="90" t="s">
        <v>43</v>
      </c>
      <c r="O12" s="30" t="str">
        <f t="shared" si="0"/>
        <v>Brca1(fl/fl); p53(fl/+R270); PTEN(fl/fl); Pax; Tet; luc</v>
      </c>
    </row>
    <row r="13" spans="1:15" ht="15.75" customHeight="1">
      <c r="A13" s="82">
        <v>3871</v>
      </c>
      <c r="B13" s="82" t="s">
        <v>35</v>
      </c>
      <c r="C13" s="87">
        <v>42158</v>
      </c>
      <c r="D13" s="55" t="s">
        <v>37</v>
      </c>
      <c r="E13" s="55" t="s">
        <v>37</v>
      </c>
      <c r="F13" s="43"/>
      <c r="G13" s="55" t="s">
        <v>37</v>
      </c>
      <c r="H13" s="55" t="s">
        <v>80</v>
      </c>
      <c r="I13" s="55" t="s">
        <v>81</v>
      </c>
      <c r="J13" s="55" t="s">
        <v>27</v>
      </c>
      <c r="K13" s="88">
        <v>3483</v>
      </c>
      <c r="L13" s="88">
        <v>3570</v>
      </c>
      <c r="M13" s="82" t="s">
        <v>86</v>
      </c>
      <c r="N13" s="90" t="s">
        <v>43</v>
      </c>
      <c r="O13" s="30" t="str">
        <f t="shared" si="0"/>
        <v>Brca1(fl/fl); p53(fl/fl); PTEN(fl/fl); Pax; Tet; luc</v>
      </c>
    </row>
    <row r="14" spans="1:15" ht="15.75" customHeight="1">
      <c r="A14" s="91">
        <v>3886</v>
      </c>
      <c r="B14" s="91" t="s">
        <v>35</v>
      </c>
      <c r="C14" s="87">
        <v>42159</v>
      </c>
      <c r="D14" s="55" t="s">
        <v>37</v>
      </c>
      <c r="E14" s="55" t="s">
        <v>37</v>
      </c>
      <c r="F14" s="43"/>
      <c r="G14" s="55" t="s">
        <v>37</v>
      </c>
      <c r="H14" s="55" t="s">
        <v>80</v>
      </c>
      <c r="I14" s="55" t="s">
        <v>81</v>
      </c>
      <c r="J14" s="55" t="s">
        <v>27</v>
      </c>
      <c r="K14" s="88">
        <v>3339</v>
      </c>
      <c r="L14" s="88">
        <v>3217</v>
      </c>
      <c r="M14" s="82" t="s">
        <v>86</v>
      </c>
      <c r="N14" s="90" t="s">
        <v>43</v>
      </c>
      <c r="O14" s="30" t="str">
        <f t="shared" si="0"/>
        <v>Brca1(fl/fl); p53(fl/fl); PTEN(fl/fl); Pax; Tet; luc</v>
      </c>
    </row>
    <row r="15" spans="1:15" ht="15.75" customHeight="1">
      <c r="A15" s="82">
        <v>3888</v>
      </c>
      <c r="B15" s="82" t="s">
        <v>33</v>
      </c>
      <c r="C15" s="87">
        <v>42159</v>
      </c>
      <c r="D15" s="55" t="s">
        <v>37</v>
      </c>
      <c r="E15" s="55" t="s">
        <v>37</v>
      </c>
      <c r="F15" s="43"/>
      <c r="G15" s="55" t="s">
        <v>37</v>
      </c>
      <c r="H15" s="55" t="s">
        <v>80</v>
      </c>
      <c r="I15" s="55" t="s">
        <v>81</v>
      </c>
      <c r="J15" s="55" t="s">
        <v>27</v>
      </c>
      <c r="K15" s="88">
        <v>3339</v>
      </c>
      <c r="L15" s="88">
        <v>3217</v>
      </c>
      <c r="M15" s="82"/>
      <c r="N15" s="90" t="s">
        <v>43</v>
      </c>
      <c r="O15" s="30" t="str">
        <f t="shared" si="0"/>
        <v>Brca1(fl/fl); p53(fl/fl); PTEN(fl/fl); Pax; Tet; luc</v>
      </c>
    </row>
    <row r="16" spans="1:15" ht="15.75" customHeight="1">
      <c r="A16" s="82">
        <v>3890</v>
      </c>
      <c r="B16" s="82" t="s">
        <v>33</v>
      </c>
      <c r="C16" s="87">
        <v>42159</v>
      </c>
      <c r="D16" s="55" t="s">
        <v>48</v>
      </c>
      <c r="E16" s="55" t="s">
        <v>48</v>
      </c>
      <c r="F16" s="55" t="s">
        <v>74</v>
      </c>
      <c r="G16" s="55" t="s">
        <v>37</v>
      </c>
      <c r="H16" s="55" t="s">
        <v>80</v>
      </c>
      <c r="I16" s="55" t="s">
        <v>81</v>
      </c>
      <c r="J16" s="55" t="s">
        <v>27</v>
      </c>
      <c r="K16" s="88">
        <v>3339</v>
      </c>
      <c r="L16" s="88">
        <v>3217</v>
      </c>
      <c r="M16" s="82"/>
      <c r="N16" s="90" t="s">
        <v>43</v>
      </c>
      <c r="O16" s="30" t="str">
        <f t="shared" si="0"/>
        <v>Brca1(fl/+); p53(fl/+R270); PTEN(fl/fl); Pax; Tet; luc</v>
      </c>
    </row>
    <row r="17" spans="1:15" ht="15.75" customHeight="1">
      <c r="A17" s="82">
        <v>3898</v>
      </c>
      <c r="B17" s="82" t="s">
        <v>35</v>
      </c>
      <c r="C17" s="87">
        <v>42156</v>
      </c>
      <c r="D17" s="55" t="s">
        <v>37</v>
      </c>
      <c r="E17" s="55" t="s">
        <v>48</v>
      </c>
      <c r="F17" s="55" t="s">
        <v>74</v>
      </c>
      <c r="G17" s="55" t="s">
        <v>37</v>
      </c>
      <c r="H17" s="55" t="s">
        <v>80</v>
      </c>
      <c r="I17" s="55" t="s">
        <v>81</v>
      </c>
      <c r="J17" s="55" t="s">
        <v>27</v>
      </c>
      <c r="K17" s="88">
        <v>3685</v>
      </c>
      <c r="L17" s="88">
        <v>3407</v>
      </c>
      <c r="M17" s="82" t="s">
        <v>88</v>
      </c>
      <c r="N17" s="90" t="s">
        <v>43</v>
      </c>
      <c r="O17" s="30" t="str">
        <f t="shared" si="0"/>
        <v>Brca1(fl/fl); p53(fl/+R270); PTEN(fl/fl); Pax; Tet; luc</v>
      </c>
    </row>
    <row r="18" spans="1:15" ht="15.75" customHeight="1">
      <c r="A18" s="94">
        <v>3908</v>
      </c>
      <c r="B18" s="94" t="s">
        <v>35</v>
      </c>
      <c r="C18" s="95">
        <v>42181</v>
      </c>
      <c r="D18" s="55" t="s">
        <v>37</v>
      </c>
      <c r="E18" s="55" t="s">
        <v>48</v>
      </c>
      <c r="F18" s="55"/>
      <c r="G18" s="55" t="s">
        <v>37</v>
      </c>
      <c r="H18" s="55" t="s">
        <v>80</v>
      </c>
      <c r="I18" s="55" t="s">
        <v>81</v>
      </c>
      <c r="J18" s="55" t="s">
        <v>27</v>
      </c>
      <c r="K18" s="93">
        <v>3728</v>
      </c>
      <c r="L18" s="93">
        <v>3380</v>
      </c>
      <c r="M18" s="59"/>
      <c r="N18" s="45" t="s">
        <v>43</v>
      </c>
      <c r="O18" s="30" t="str">
        <f t="shared" si="0"/>
        <v>Brca1(fl/fl); p53(fl/+); PTEN(fl/fl); Pax; Tet; luc</v>
      </c>
    </row>
    <row r="19" spans="1:15" ht="15.75" customHeight="1">
      <c r="A19" s="94">
        <v>3909</v>
      </c>
      <c r="B19" s="94" t="s">
        <v>35</v>
      </c>
      <c r="C19" s="95">
        <v>42181</v>
      </c>
      <c r="D19" s="55" t="s">
        <v>48</v>
      </c>
      <c r="E19" s="55" t="s">
        <v>37</v>
      </c>
      <c r="F19" s="55"/>
      <c r="G19" s="55" t="s">
        <v>37</v>
      </c>
      <c r="H19" s="55" t="s">
        <v>80</v>
      </c>
      <c r="I19" s="55" t="s">
        <v>81</v>
      </c>
      <c r="J19" s="55" t="s">
        <v>27</v>
      </c>
      <c r="K19" s="93">
        <v>3728</v>
      </c>
      <c r="L19" s="93">
        <v>3380</v>
      </c>
      <c r="M19" s="59"/>
      <c r="N19" s="45" t="s">
        <v>43</v>
      </c>
      <c r="O19" s="30" t="str">
        <f t="shared" si="0"/>
        <v>Brca1(fl/+); p53(fl/fl); PTEN(fl/fl); Pax; Tet; luc</v>
      </c>
    </row>
    <row r="20" spans="1:15" ht="15.75" customHeight="1">
      <c r="A20" s="97">
        <v>3910</v>
      </c>
      <c r="B20" s="97" t="s">
        <v>35</v>
      </c>
      <c r="C20" s="95">
        <v>42181</v>
      </c>
      <c r="D20" s="55" t="s">
        <v>37</v>
      </c>
      <c r="E20" s="55" t="s">
        <v>37</v>
      </c>
      <c r="F20" s="55"/>
      <c r="G20" s="55" t="s">
        <v>37</v>
      </c>
      <c r="H20" s="55" t="s">
        <v>80</v>
      </c>
      <c r="I20" s="55" t="s">
        <v>81</v>
      </c>
      <c r="J20" s="55" t="s">
        <v>27</v>
      </c>
      <c r="K20" s="93">
        <v>3728</v>
      </c>
      <c r="L20" s="93">
        <v>3380</v>
      </c>
      <c r="M20" s="59"/>
      <c r="N20" s="45" t="s">
        <v>43</v>
      </c>
      <c r="O20" s="30" t="str">
        <f t="shared" si="0"/>
        <v>Brca1(fl/fl); p53(fl/fl); PTEN(fl/fl); Pax; Tet; luc</v>
      </c>
    </row>
    <row r="21" spans="1:15" ht="15.75" customHeight="1">
      <c r="A21" s="97">
        <v>3911</v>
      </c>
      <c r="B21" s="97" t="s">
        <v>35</v>
      </c>
      <c r="C21" s="95">
        <v>42181</v>
      </c>
      <c r="D21" s="55" t="s">
        <v>48</v>
      </c>
      <c r="E21" s="55" t="s">
        <v>48</v>
      </c>
      <c r="F21" s="55" t="s">
        <v>74</v>
      </c>
      <c r="G21" s="55" t="s">
        <v>37</v>
      </c>
      <c r="H21" s="55" t="s">
        <v>80</v>
      </c>
      <c r="I21" s="55" t="s">
        <v>81</v>
      </c>
      <c r="J21" s="55" t="s">
        <v>27</v>
      </c>
      <c r="K21" s="93">
        <v>3728</v>
      </c>
      <c r="L21" s="93">
        <v>3380</v>
      </c>
      <c r="M21" s="59"/>
      <c r="N21" s="45" t="s">
        <v>43</v>
      </c>
      <c r="O21" s="30" t="str">
        <f t="shared" si="0"/>
        <v>Brca1(fl/+); p53(fl/+R270); PTEN(fl/fl); Pax; Tet; luc</v>
      </c>
    </row>
    <row r="22" spans="1:15" ht="15.75" customHeight="1">
      <c r="A22" s="98">
        <v>3913</v>
      </c>
      <c r="B22" s="98" t="s">
        <v>35</v>
      </c>
      <c r="C22" s="95">
        <v>42181</v>
      </c>
      <c r="D22" s="55" t="s">
        <v>37</v>
      </c>
      <c r="E22" s="55" t="s">
        <v>37</v>
      </c>
      <c r="F22" s="55"/>
      <c r="G22" s="55" t="s">
        <v>37</v>
      </c>
      <c r="H22" s="55" t="s">
        <v>80</v>
      </c>
      <c r="I22" s="55" t="s">
        <v>81</v>
      </c>
      <c r="J22" s="55" t="s">
        <v>27</v>
      </c>
      <c r="K22" s="93">
        <v>3728</v>
      </c>
      <c r="L22" s="93">
        <v>3380</v>
      </c>
      <c r="M22" s="59"/>
      <c r="N22" s="45" t="s">
        <v>43</v>
      </c>
      <c r="O22" s="30" t="str">
        <f t="shared" si="0"/>
        <v>Brca1(fl/fl); p53(fl/fl); PTEN(fl/fl); Pax; Tet; luc</v>
      </c>
    </row>
    <row r="23" spans="1:15" ht="15.75" customHeight="1">
      <c r="A23" s="97">
        <v>3915</v>
      </c>
      <c r="B23" s="97" t="s">
        <v>33</v>
      </c>
      <c r="C23" s="95">
        <v>42181</v>
      </c>
      <c r="D23" s="55" t="s">
        <v>37</v>
      </c>
      <c r="E23" s="55" t="s">
        <v>48</v>
      </c>
      <c r="F23" s="55" t="s">
        <v>74</v>
      </c>
      <c r="G23" s="55" t="s">
        <v>37</v>
      </c>
      <c r="H23" s="55" t="s">
        <v>80</v>
      </c>
      <c r="I23" s="55" t="s">
        <v>81</v>
      </c>
      <c r="J23" s="55" t="s">
        <v>27</v>
      </c>
      <c r="K23" s="93">
        <v>3728</v>
      </c>
      <c r="L23" s="93">
        <v>3380</v>
      </c>
      <c r="M23" s="59"/>
      <c r="N23" s="45" t="s">
        <v>43</v>
      </c>
      <c r="O23" s="30" t="str">
        <f t="shared" si="0"/>
        <v>Brca1(fl/fl); p53(fl/+R270); PTEN(fl/fl); Pax; Tet; luc</v>
      </c>
    </row>
    <row r="24" spans="1:15" ht="15.75" customHeight="1">
      <c r="A24" s="97">
        <v>3919</v>
      </c>
      <c r="B24" s="97" t="s">
        <v>35</v>
      </c>
      <c r="C24" s="95">
        <v>42166</v>
      </c>
      <c r="D24" s="55" t="s">
        <v>37</v>
      </c>
      <c r="E24" s="55" t="s">
        <v>37</v>
      </c>
      <c r="F24" s="55"/>
      <c r="G24" s="55" t="s">
        <v>37</v>
      </c>
      <c r="H24" s="55" t="s">
        <v>80</v>
      </c>
      <c r="I24" s="55" t="s">
        <v>81</v>
      </c>
      <c r="J24" s="55" t="s">
        <v>27</v>
      </c>
      <c r="K24" s="93">
        <v>3565</v>
      </c>
      <c r="L24" s="93">
        <v>3690</v>
      </c>
      <c r="M24" s="59"/>
      <c r="N24" s="45" t="s">
        <v>43</v>
      </c>
      <c r="O24" s="30" t="str">
        <f t="shared" si="0"/>
        <v>Brca1(fl/fl); p53(fl/fl); PTEN(fl/fl); Pax; Tet; luc</v>
      </c>
    </row>
    <row r="25" spans="1:15" ht="15.75" customHeight="1">
      <c r="A25" s="97">
        <v>3921</v>
      </c>
      <c r="B25" s="97" t="s">
        <v>33</v>
      </c>
      <c r="C25" s="95">
        <v>42166</v>
      </c>
      <c r="D25" s="55" t="s">
        <v>48</v>
      </c>
      <c r="E25" s="55" t="s">
        <v>37</v>
      </c>
      <c r="F25" s="55"/>
      <c r="G25" s="55" t="s">
        <v>37</v>
      </c>
      <c r="H25" s="55" t="s">
        <v>80</v>
      </c>
      <c r="I25" s="55" t="s">
        <v>81</v>
      </c>
      <c r="J25" s="55" t="s">
        <v>27</v>
      </c>
      <c r="K25" s="93">
        <v>3565</v>
      </c>
      <c r="L25" s="93">
        <v>3690</v>
      </c>
      <c r="M25" s="59" t="s">
        <v>85</v>
      </c>
      <c r="N25" s="45" t="s">
        <v>43</v>
      </c>
      <c r="O25" s="30" t="str">
        <f t="shared" si="0"/>
        <v>Brca1(fl/+); p53(fl/fl); PTEN(fl/fl); Pax; Tet; luc</v>
      </c>
    </row>
    <row r="26" spans="1:15" ht="15.75" customHeight="1">
      <c r="A26" s="98">
        <v>3923</v>
      </c>
      <c r="B26" s="98" t="s">
        <v>33</v>
      </c>
      <c r="C26" s="95">
        <v>42166</v>
      </c>
      <c r="D26" s="55" t="s">
        <v>48</v>
      </c>
      <c r="E26" s="55" t="s">
        <v>48</v>
      </c>
      <c r="F26" s="55" t="s">
        <v>74</v>
      </c>
      <c r="G26" s="55" t="s">
        <v>37</v>
      </c>
      <c r="H26" s="55" t="s">
        <v>80</v>
      </c>
      <c r="I26" s="55" t="s">
        <v>81</v>
      </c>
      <c r="J26" s="55" t="s">
        <v>27</v>
      </c>
      <c r="K26" s="93">
        <v>3565</v>
      </c>
      <c r="L26" s="93">
        <v>3690</v>
      </c>
      <c r="M26" s="59" t="s">
        <v>86</v>
      </c>
      <c r="N26" s="45" t="s">
        <v>43</v>
      </c>
      <c r="O26" s="30" t="str">
        <f t="shared" si="0"/>
        <v>Brca1(fl/+); p53(fl/+R270); PTEN(fl/fl); Pax; Tet; luc</v>
      </c>
    </row>
    <row r="27" spans="1:15" ht="15.75" customHeight="1">
      <c r="A27" s="97">
        <v>3924</v>
      </c>
      <c r="B27" s="97" t="s">
        <v>33</v>
      </c>
      <c r="C27" s="95">
        <v>42166</v>
      </c>
      <c r="D27" s="55" t="s">
        <v>37</v>
      </c>
      <c r="E27" s="55" t="s">
        <v>48</v>
      </c>
      <c r="F27" s="55" t="s">
        <v>74</v>
      </c>
      <c r="G27" s="55" t="s">
        <v>37</v>
      </c>
      <c r="H27" s="55" t="s">
        <v>80</v>
      </c>
      <c r="I27" s="55" t="s">
        <v>81</v>
      </c>
      <c r="J27" s="55" t="s">
        <v>27</v>
      </c>
      <c r="K27" s="93">
        <v>3565</v>
      </c>
      <c r="L27" s="93">
        <v>3690</v>
      </c>
      <c r="M27" s="59"/>
      <c r="N27" s="45" t="s">
        <v>43</v>
      </c>
      <c r="O27" s="30" t="str">
        <f t="shared" si="0"/>
        <v>Brca1(fl/fl); p53(fl/+R270); PTEN(fl/fl); Pax; Tet; luc</v>
      </c>
    </row>
    <row r="28" spans="1:15" ht="15.75" customHeight="1">
      <c r="A28" s="97">
        <v>3987</v>
      </c>
      <c r="B28" s="97" t="s">
        <v>35</v>
      </c>
      <c r="C28" s="95">
        <v>42198</v>
      </c>
      <c r="D28" s="55" t="s">
        <v>37</v>
      </c>
      <c r="E28" s="55" t="s">
        <v>37</v>
      </c>
      <c r="F28" s="55"/>
      <c r="G28" s="55" t="s">
        <v>37</v>
      </c>
      <c r="H28" s="55" t="s">
        <v>80</v>
      </c>
      <c r="I28" s="55" t="s">
        <v>81</v>
      </c>
      <c r="J28" s="55"/>
      <c r="K28" s="93">
        <v>3728</v>
      </c>
      <c r="L28" s="93">
        <v>3380</v>
      </c>
      <c r="M28" s="59"/>
      <c r="N28" s="45" t="s">
        <v>43</v>
      </c>
      <c r="O28" s="30" t="str">
        <f t="shared" ref="O28:O33" si="1">($D$1&amp;"("&amp;D28&amp;"); "&amp;IF(ISTEXT(F28),$E$1&amp;"("&amp;E28&amp;F28&amp;"); ",$E$1&amp;"("&amp;E28&amp;"); ")&amp;$G$1&amp;"("&amp;G28&amp;"); "&amp;IF(ISTEXT(I28),I28&amp;"; ","")&amp;IF(ISTEXT(I28),I28&amp;"; ","")&amp;IF(ISTEXT(J28),J28,""))</f>
        <v xml:space="preserve">Brca1(fl/fl); p53(fl/fl); PTEN(fl/fl); Tet; Tet; </v>
      </c>
    </row>
    <row r="29" spans="1:15" ht="15.75" customHeight="1">
      <c r="A29" s="97">
        <v>3991</v>
      </c>
      <c r="B29" s="97" t="s">
        <v>35</v>
      </c>
      <c r="C29" s="95">
        <v>42198</v>
      </c>
      <c r="D29" s="55" t="s">
        <v>37</v>
      </c>
      <c r="E29" s="55" t="s">
        <v>48</v>
      </c>
      <c r="F29" s="55" t="s">
        <v>74</v>
      </c>
      <c r="G29" s="55" t="s">
        <v>37</v>
      </c>
      <c r="H29" s="55" t="s">
        <v>80</v>
      </c>
      <c r="I29" s="55" t="s">
        <v>39</v>
      </c>
      <c r="J29" s="55"/>
      <c r="K29" s="93">
        <v>3728</v>
      </c>
      <c r="L29" s="93">
        <v>3380</v>
      </c>
      <c r="M29" s="59"/>
      <c r="N29" s="45" t="s">
        <v>43</v>
      </c>
      <c r="O29" s="30" t="str">
        <f t="shared" si="1"/>
        <v xml:space="preserve">Brca1(fl/fl); p53(fl/+R270); PTEN(fl/fl); x; x; </v>
      </c>
    </row>
    <row r="30" spans="1:15" ht="15.75" customHeight="1">
      <c r="A30" s="97">
        <v>3992</v>
      </c>
      <c r="B30" s="97" t="s">
        <v>33</v>
      </c>
      <c r="C30" s="95">
        <v>42198</v>
      </c>
      <c r="D30" s="55" t="s">
        <v>48</v>
      </c>
      <c r="E30" s="55" t="s">
        <v>48</v>
      </c>
      <c r="F30" s="55" t="s">
        <v>74</v>
      </c>
      <c r="G30" s="55" t="s">
        <v>37</v>
      </c>
      <c r="H30" s="55" t="s">
        <v>80</v>
      </c>
      <c r="I30" s="55" t="s">
        <v>81</v>
      </c>
      <c r="J30" s="55"/>
      <c r="K30" s="93">
        <v>3728</v>
      </c>
      <c r="L30" s="93">
        <v>3380</v>
      </c>
      <c r="M30" s="59"/>
      <c r="N30" s="45" t="s">
        <v>43</v>
      </c>
      <c r="O30" s="30" t="str">
        <f t="shared" si="1"/>
        <v xml:space="preserve">Brca1(fl/+); p53(fl/+R270); PTEN(fl/fl); Tet; Tet; </v>
      </c>
    </row>
    <row r="31" spans="1:15" ht="15.75" customHeight="1">
      <c r="A31" s="97">
        <v>3995</v>
      </c>
      <c r="B31" s="97" t="s">
        <v>33</v>
      </c>
      <c r="C31" s="95">
        <v>42198</v>
      </c>
      <c r="D31" s="55" t="s">
        <v>48</v>
      </c>
      <c r="E31" s="55" t="s">
        <v>37</v>
      </c>
      <c r="F31" s="55"/>
      <c r="G31" s="55" t="s">
        <v>37</v>
      </c>
      <c r="H31" s="55" t="s">
        <v>80</v>
      </c>
      <c r="I31" s="55" t="s">
        <v>81</v>
      </c>
      <c r="J31" s="55"/>
      <c r="K31" s="93">
        <v>3728</v>
      </c>
      <c r="L31" s="93">
        <v>3380</v>
      </c>
      <c r="M31" s="59"/>
      <c r="N31" s="45" t="s">
        <v>43</v>
      </c>
      <c r="O31" s="30" t="str">
        <f t="shared" si="1"/>
        <v xml:space="preserve">Brca1(fl/+); p53(fl/fl); PTEN(fl/fl); Tet; Tet; </v>
      </c>
    </row>
    <row r="32" spans="1:15" ht="15.75" customHeight="1">
      <c r="A32" s="96">
        <v>3996</v>
      </c>
      <c r="B32" s="96" t="s">
        <v>33</v>
      </c>
      <c r="C32" s="95">
        <v>42198</v>
      </c>
      <c r="D32" s="55" t="s">
        <v>48</v>
      </c>
      <c r="E32" s="55" t="s">
        <v>37</v>
      </c>
      <c r="F32" s="55"/>
      <c r="G32" s="55" t="s">
        <v>37</v>
      </c>
      <c r="H32" s="55" t="s">
        <v>80</v>
      </c>
      <c r="I32" s="65" t="s">
        <v>39</v>
      </c>
      <c r="J32" s="55"/>
      <c r="K32" s="93">
        <v>3728</v>
      </c>
      <c r="L32" s="93">
        <v>3380</v>
      </c>
      <c r="M32" s="59"/>
      <c r="N32" s="45" t="s">
        <v>43</v>
      </c>
      <c r="O32" s="30" t="str">
        <f t="shared" si="1"/>
        <v xml:space="preserve">Brca1(fl/+); p53(fl/fl); PTEN(fl/fl); x; x; </v>
      </c>
    </row>
    <row r="33" spans="1:15" ht="15.75" customHeight="1">
      <c r="A33" s="97">
        <v>3997</v>
      </c>
      <c r="B33" s="97" t="s">
        <v>33</v>
      </c>
      <c r="C33" s="95">
        <v>42198</v>
      </c>
      <c r="D33" s="55" t="s">
        <v>37</v>
      </c>
      <c r="E33" s="55" t="s">
        <v>48</v>
      </c>
      <c r="F33" s="55" t="s">
        <v>74</v>
      </c>
      <c r="G33" s="55" t="s">
        <v>37</v>
      </c>
      <c r="H33" s="55" t="s">
        <v>80</v>
      </c>
      <c r="I33" s="55" t="s">
        <v>81</v>
      </c>
      <c r="J33" s="55"/>
      <c r="K33" s="93">
        <v>3728</v>
      </c>
      <c r="L33" s="93">
        <v>3380</v>
      </c>
      <c r="M33" s="59"/>
      <c r="N33" s="45" t="s">
        <v>43</v>
      </c>
      <c r="O33" s="30" t="str">
        <f t="shared" si="1"/>
        <v xml:space="preserve">Brca1(fl/fl); p53(fl/+R270); PTEN(fl/fl); Tet; Tet; </v>
      </c>
    </row>
    <row r="34" spans="1:15" ht="15.75" customHeight="1">
      <c r="A34" s="97">
        <v>3998</v>
      </c>
      <c r="B34" s="97" t="s">
        <v>35</v>
      </c>
      <c r="C34" s="95">
        <v>42205</v>
      </c>
      <c r="D34" s="55" t="s">
        <v>48</v>
      </c>
      <c r="E34" s="55" t="s">
        <v>37</v>
      </c>
      <c r="F34" s="55"/>
      <c r="G34" s="55" t="s">
        <v>37</v>
      </c>
      <c r="H34" s="55" t="s">
        <v>80</v>
      </c>
      <c r="I34" s="55" t="s">
        <v>52</v>
      </c>
      <c r="J34" s="55"/>
      <c r="K34" s="59" t="s">
        <v>89</v>
      </c>
      <c r="L34" s="93">
        <v>3570</v>
      </c>
      <c r="M34" s="59"/>
      <c r="N34" s="45" t="s">
        <v>43</v>
      </c>
      <c r="O34" s="30" t="str">
        <f t="shared" ref="O34:O52" si="2">($D$1&amp;"("&amp;D34&amp;"); "&amp;IF(ISTEXT(F34),$E$1&amp;"("&amp;E34&amp;F34&amp;"); ",$E$1&amp;"("&amp;E34&amp;"); ")&amp;$G$1&amp;"("&amp;G34&amp;"); "&amp;IF(ISTEXT(H34),H34&amp;"; ","")&amp;IF(ISTEXT(I34),I34&amp;"; ","")&amp;IF(ISTEXT(J34),J34,""))</f>
        <v xml:space="preserve">Brca1(fl/+); p53(fl/fl); PTEN(fl/fl); Pax; x?; </v>
      </c>
    </row>
    <row r="35" spans="1:15" ht="15.75" customHeight="1">
      <c r="A35" s="97">
        <v>4000</v>
      </c>
      <c r="B35" s="97" t="s">
        <v>33</v>
      </c>
      <c r="C35" s="95">
        <v>42205</v>
      </c>
      <c r="D35" s="55" t="s">
        <v>48</v>
      </c>
      <c r="E35" s="55" t="s">
        <v>48</v>
      </c>
      <c r="F35" s="55" t="s">
        <v>74</v>
      </c>
      <c r="G35" s="55" t="s">
        <v>37</v>
      </c>
      <c r="H35" s="55" t="s">
        <v>80</v>
      </c>
      <c r="I35" s="55" t="s">
        <v>82</v>
      </c>
      <c r="J35" s="55"/>
      <c r="K35" s="59" t="s">
        <v>89</v>
      </c>
      <c r="L35" s="93">
        <v>3570</v>
      </c>
      <c r="M35" s="59"/>
      <c r="N35" s="45" t="s">
        <v>43</v>
      </c>
      <c r="O35" s="30" t="str">
        <f t="shared" si="2"/>
        <v xml:space="preserve">Brca1(fl/+); p53(fl/+R270); PTEN(fl/fl); Pax; Tet?; </v>
      </c>
    </row>
    <row r="36" spans="1:15" ht="15.75" customHeight="1">
      <c r="A36" s="97">
        <v>4001</v>
      </c>
      <c r="B36" s="97" t="s">
        <v>33</v>
      </c>
      <c r="C36" s="95">
        <v>42205</v>
      </c>
      <c r="D36" s="55" t="s">
        <v>37</v>
      </c>
      <c r="E36" s="55" t="s">
        <v>48</v>
      </c>
      <c r="F36" s="55" t="s">
        <v>74</v>
      </c>
      <c r="G36" s="55" t="s">
        <v>37</v>
      </c>
      <c r="H36" s="55" t="s">
        <v>80</v>
      </c>
      <c r="I36" s="55" t="s">
        <v>82</v>
      </c>
      <c r="J36" s="55"/>
      <c r="K36" s="59" t="s">
        <v>89</v>
      </c>
      <c r="L36" s="93">
        <v>3570</v>
      </c>
      <c r="M36" s="59"/>
      <c r="N36" s="45" t="s">
        <v>43</v>
      </c>
      <c r="O36" s="30" t="str">
        <f t="shared" si="2"/>
        <v xml:space="preserve">Brca1(fl/fl); p53(fl/+R270); PTEN(fl/fl); Pax; Tet?; </v>
      </c>
    </row>
    <row r="37" spans="1:15" ht="15.75" customHeight="1">
      <c r="A37" s="97">
        <v>4002</v>
      </c>
      <c r="B37" s="97" t="s">
        <v>33</v>
      </c>
      <c r="C37" s="95">
        <v>42205</v>
      </c>
      <c r="D37" s="55" t="s">
        <v>48</v>
      </c>
      <c r="E37" s="55" t="s">
        <v>37</v>
      </c>
      <c r="F37" s="55"/>
      <c r="G37" s="55" t="s">
        <v>37</v>
      </c>
      <c r="H37" s="55" t="s">
        <v>80</v>
      </c>
      <c r="I37" s="55" t="s">
        <v>52</v>
      </c>
      <c r="J37" s="55"/>
      <c r="K37" s="59" t="s">
        <v>89</v>
      </c>
      <c r="L37" s="93">
        <v>3570</v>
      </c>
      <c r="M37" s="59"/>
      <c r="N37" s="45" t="s">
        <v>43</v>
      </c>
      <c r="O37" s="30" t="str">
        <f t="shared" si="2"/>
        <v xml:space="preserve">Brca1(fl/+); p53(fl/fl); PTEN(fl/fl); Pax; x?; </v>
      </c>
    </row>
    <row r="38" spans="1:15" ht="15.75" customHeight="1">
      <c r="A38" s="97">
        <v>4003</v>
      </c>
      <c r="B38" s="97" t="s">
        <v>33</v>
      </c>
      <c r="C38" s="95">
        <v>42205</v>
      </c>
      <c r="D38" s="55" t="s">
        <v>37</v>
      </c>
      <c r="E38" s="55" t="s">
        <v>48</v>
      </c>
      <c r="F38" s="55" t="s">
        <v>74</v>
      </c>
      <c r="G38" s="55" t="s">
        <v>51</v>
      </c>
      <c r="H38" s="55" t="s">
        <v>80</v>
      </c>
      <c r="I38" s="55" t="s">
        <v>52</v>
      </c>
      <c r="J38" s="55"/>
      <c r="K38" s="59" t="s">
        <v>89</v>
      </c>
      <c r="L38" s="93">
        <v>3570</v>
      </c>
      <c r="M38" s="59"/>
      <c r="N38" s="45" t="s">
        <v>43</v>
      </c>
      <c r="O38" s="30" t="str">
        <f t="shared" si="2"/>
        <v xml:space="preserve">Brca1(fl/fl); p53(fl/+R270); PTEN(?); Pax; x?; </v>
      </c>
    </row>
    <row r="39" spans="1:15" ht="15.75" customHeight="1">
      <c r="A39" s="97">
        <v>4004</v>
      </c>
      <c r="B39" s="97" t="s">
        <v>35</v>
      </c>
      <c r="C39" s="95">
        <v>42204</v>
      </c>
      <c r="D39" s="55" t="s">
        <v>50</v>
      </c>
      <c r="E39" s="55" t="s">
        <v>37</v>
      </c>
      <c r="F39" s="55"/>
      <c r="G39" s="55" t="s">
        <v>37</v>
      </c>
      <c r="H39" s="55" t="s">
        <v>80</v>
      </c>
      <c r="I39" s="55" t="s">
        <v>82</v>
      </c>
      <c r="J39" s="55"/>
      <c r="K39" s="59">
        <v>3650</v>
      </c>
      <c r="L39" s="93">
        <v>3380</v>
      </c>
      <c r="M39" s="59"/>
      <c r="N39" s="45" t="s">
        <v>43</v>
      </c>
      <c r="O39" s="30" t="str">
        <f t="shared" si="2"/>
        <v xml:space="preserve">Brca1(fl/fl?); p53(fl/fl); PTEN(fl/fl); Pax; Tet?; </v>
      </c>
    </row>
    <row r="40" spans="1:15" ht="15.75" customHeight="1">
      <c r="A40" s="99">
        <v>4005</v>
      </c>
      <c r="B40" s="99" t="s">
        <v>35</v>
      </c>
      <c r="C40" s="95">
        <v>42204</v>
      </c>
      <c r="D40" s="55" t="s">
        <v>48</v>
      </c>
      <c r="E40" s="55" t="s">
        <v>48</v>
      </c>
      <c r="F40" s="55" t="s">
        <v>74</v>
      </c>
      <c r="G40" s="55" t="s">
        <v>51</v>
      </c>
      <c r="H40" s="55" t="s">
        <v>80</v>
      </c>
      <c r="I40" s="55" t="s">
        <v>52</v>
      </c>
      <c r="J40" s="55"/>
      <c r="K40" s="59">
        <v>3650</v>
      </c>
      <c r="L40" s="93">
        <v>3380</v>
      </c>
      <c r="M40" s="59"/>
      <c r="N40" s="45" t="s">
        <v>43</v>
      </c>
      <c r="O40" s="30" t="str">
        <f t="shared" si="2"/>
        <v xml:space="preserve">Brca1(fl/+); p53(fl/+R270); PTEN(?); Pax; x?; </v>
      </c>
    </row>
    <row r="41" spans="1:15" ht="15.75" customHeight="1">
      <c r="A41" s="97">
        <v>4006</v>
      </c>
      <c r="B41" s="97" t="s">
        <v>33</v>
      </c>
      <c r="C41" s="95">
        <v>42204</v>
      </c>
      <c r="D41" s="55" t="s">
        <v>37</v>
      </c>
      <c r="E41" s="55" t="s">
        <v>48</v>
      </c>
      <c r="F41" s="55" t="s">
        <v>74</v>
      </c>
      <c r="G41" s="55" t="s">
        <v>37</v>
      </c>
      <c r="H41" s="55" t="s">
        <v>80</v>
      </c>
      <c r="I41" s="55" t="s">
        <v>52</v>
      </c>
      <c r="J41" s="55"/>
      <c r="K41" s="59">
        <v>3650</v>
      </c>
      <c r="L41" s="93">
        <v>3380</v>
      </c>
      <c r="M41" s="59"/>
      <c r="N41" s="45" t="s">
        <v>43</v>
      </c>
      <c r="O41" s="30" t="str">
        <f t="shared" si="2"/>
        <v xml:space="preserve">Brca1(fl/fl); p53(fl/+R270); PTEN(fl/fl); Pax; x?; </v>
      </c>
    </row>
    <row r="42" spans="1:15" ht="15.75" customHeight="1">
      <c r="A42" s="97">
        <v>4007</v>
      </c>
      <c r="B42" s="97" t="s">
        <v>33</v>
      </c>
      <c r="C42" s="95">
        <v>42204</v>
      </c>
      <c r="D42" s="55" t="s">
        <v>50</v>
      </c>
      <c r="E42" s="55" t="s">
        <v>48</v>
      </c>
      <c r="F42" s="55" t="s">
        <v>74</v>
      </c>
      <c r="G42" s="55" t="s">
        <v>37</v>
      </c>
      <c r="H42" s="55" t="s">
        <v>80</v>
      </c>
      <c r="I42" s="55" t="s">
        <v>52</v>
      </c>
      <c r="J42" s="55"/>
      <c r="K42" s="59">
        <v>3650</v>
      </c>
      <c r="L42" s="93">
        <v>3380</v>
      </c>
      <c r="M42" s="59"/>
      <c r="N42" s="45" t="s">
        <v>43</v>
      </c>
      <c r="O42" s="30" t="str">
        <f t="shared" si="2"/>
        <v xml:space="preserve">Brca1(fl/fl?); p53(fl/+R270); PTEN(fl/fl); Pax; x?; </v>
      </c>
    </row>
    <row r="43" spans="1:15" ht="15.75" customHeight="1">
      <c r="A43" s="97">
        <v>4008</v>
      </c>
      <c r="B43" s="97" t="s">
        <v>33</v>
      </c>
      <c r="C43" s="95">
        <v>42204</v>
      </c>
      <c r="D43" s="55" t="s">
        <v>48</v>
      </c>
      <c r="E43" s="55" t="s">
        <v>37</v>
      </c>
      <c r="F43" s="55"/>
      <c r="G43" s="55" t="s">
        <v>37</v>
      </c>
      <c r="H43" s="55" t="s">
        <v>51</v>
      </c>
      <c r="I43" s="55" t="s">
        <v>82</v>
      </c>
      <c r="J43" s="55"/>
      <c r="K43" s="59">
        <v>3650</v>
      </c>
      <c r="L43" s="93">
        <v>3380</v>
      </c>
      <c r="M43" s="59"/>
      <c r="N43" s="45" t="s">
        <v>43</v>
      </c>
      <c r="O43" s="30" t="str">
        <f t="shared" si="2"/>
        <v xml:space="preserve">Brca1(fl/+); p53(fl/fl); PTEN(fl/fl); ?; Tet?; </v>
      </c>
    </row>
    <row r="44" spans="1:15" ht="15.75" customHeight="1">
      <c r="A44" s="97">
        <v>4009</v>
      </c>
      <c r="B44" s="97" t="s">
        <v>33</v>
      </c>
      <c r="C44" s="95">
        <v>42204</v>
      </c>
      <c r="D44" s="55" t="s">
        <v>48</v>
      </c>
      <c r="E44" s="55" t="s">
        <v>37</v>
      </c>
      <c r="F44" s="55"/>
      <c r="G44" s="55" t="s">
        <v>51</v>
      </c>
      <c r="H44" s="55" t="s">
        <v>80</v>
      </c>
      <c r="I44" s="55" t="s">
        <v>82</v>
      </c>
      <c r="J44" s="55"/>
      <c r="K44" s="59">
        <v>3650</v>
      </c>
      <c r="L44" s="93">
        <v>3380</v>
      </c>
      <c r="M44" s="59"/>
      <c r="N44" s="45" t="s">
        <v>43</v>
      </c>
      <c r="O44" s="30" t="str">
        <f t="shared" si="2"/>
        <v xml:space="preserve">Brca1(fl/+); p53(fl/fl); PTEN(?); Pax; Tet?; </v>
      </c>
    </row>
    <row r="45" spans="1:15" ht="15.75" customHeight="1">
      <c r="A45" s="97">
        <v>4010</v>
      </c>
      <c r="B45" s="97" t="s">
        <v>33</v>
      </c>
      <c r="C45" s="95">
        <v>42204</v>
      </c>
      <c r="D45" s="55" t="s">
        <v>48</v>
      </c>
      <c r="E45" s="55" t="s">
        <v>48</v>
      </c>
      <c r="F45" s="55" t="s">
        <v>74</v>
      </c>
      <c r="G45" s="55" t="s">
        <v>37</v>
      </c>
      <c r="H45" s="55" t="s">
        <v>80</v>
      </c>
      <c r="I45" s="55" t="s">
        <v>81</v>
      </c>
      <c r="J45" s="55"/>
      <c r="K45" s="59">
        <v>3650</v>
      </c>
      <c r="L45" s="93">
        <v>3380</v>
      </c>
      <c r="M45" s="59"/>
      <c r="N45" s="45" t="s">
        <v>43</v>
      </c>
      <c r="O45" s="30" t="str">
        <f t="shared" si="2"/>
        <v xml:space="preserve">Brca1(fl/+); p53(fl/+R270); PTEN(fl/fl); Pax; Tet; </v>
      </c>
    </row>
    <row r="46" spans="1:15" ht="15.75" customHeight="1">
      <c r="A46" s="97">
        <v>4164</v>
      </c>
      <c r="B46" s="97" t="s">
        <v>35</v>
      </c>
      <c r="C46" s="95">
        <v>42265</v>
      </c>
      <c r="D46" s="55"/>
      <c r="E46" s="55"/>
      <c r="F46" s="55"/>
      <c r="G46" s="55"/>
      <c r="H46" s="55" t="s">
        <v>80</v>
      </c>
      <c r="I46" s="55" t="s">
        <v>82</v>
      </c>
      <c r="J46" s="55"/>
      <c r="K46" s="59">
        <v>3822</v>
      </c>
      <c r="L46" s="93">
        <v>3921</v>
      </c>
      <c r="M46" s="59"/>
      <c r="N46" s="45" t="s">
        <v>43</v>
      </c>
      <c r="O46" s="30" t="str">
        <f t="shared" si="2"/>
        <v xml:space="preserve">Brca1(); p53(); PTEN(); Pax; Tet?; </v>
      </c>
    </row>
    <row r="47" spans="1:15" ht="15.75" customHeight="1">
      <c r="A47" s="97">
        <v>4165</v>
      </c>
      <c r="B47" s="97" t="s">
        <v>35</v>
      </c>
      <c r="C47" s="95">
        <v>42265</v>
      </c>
      <c r="D47" s="55"/>
      <c r="E47" s="55"/>
      <c r="F47" s="55"/>
      <c r="G47" s="55"/>
      <c r="H47" s="55" t="s">
        <v>80</v>
      </c>
      <c r="I47" s="55" t="s">
        <v>81</v>
      </c>
      <c r="J47" s="55"/>
      <c r="K47" s="59">
        <v>3822</v>
      </c>
      <c r="L47" s="93">
        <v>3921</v>
      </c>
      <c r="M47" s="59"/>
      <c r="N47" s="45" t="s">
        <v>43</v>
      </c>
      <c r="O47" s="30" t="str">
        <f t="shared" si="2"/>
        <v xml:space="preserve">Brca1(); p53(); PTEN(); Pax; Tet; </v>
      </c>
    </row>
    <row r="48" spans="1:15" ht="15.75" customHeight="1">
      <c r="A48" s="96">
        <v>4189</v>
      </c>
      <c r="B48" s="96" t="s">
        <v>33</v>
      </c>
      <c r="C48" s="95">
        <v>42277</v>
      </c>
      <c r="D48" s="55"/>
      <c r="E48" s="55"/>
      <c r="F48" s="55"/>
      <c r="G48" s="55"/>
      <c r="H48" s="55" t="s">
        <v>80</v>
      </c>
      <c r="I48" s="55" t="s">
        <v>39</v>
      </c>
      <c r="J48" s="55" t="s">
        <v>27</v>
      </c>
      <c r="K48" s="59">
        <v>3898</v>
      </c>
      <c r="L48" s="93">
        <v>3921</v>
      </c>
      <c r="M48" s="59"/>
      <c r="N48" s="45" t="s">
        <v>43</v>
      </c>
      <c r="O48" s="30" t="str">
        <f t="shared" si="2"/>
        <v>Brca1(); p53(); PTEN(); Pax; x; luc</v>
      </c>
    </row>
    <row r="49" spans="1:15" ht="15.75" customHeight="1">
      <c r="A49" s="97">
        <v>4190</v>
      </c>
      <c r="B49" s="97" t="s">
        <v>33</v>
      </c>
      <c r="C49" s="95">
        <v>42277</v>
      </c>
      <c r="D49" s="55"/>
      <c r="E49" s="55"/>
      <c r="F49" s="55"/>
      <c r="G49" s="55"/>
      <c r="H49" s="55" t="s">
        <v>80</v>
      </c>
      <c r="I49" s="55" t="s">
        <v>81</v>
      </c>
      <c r="J49" s="55" t="s">
        <v>27</v>
      </c>
      <c r="K49" s="59">
        <v>3898</v>
      </c>
      <c r="L49" s="93">
        <v>3921</v>
      </c>
      <c r="M49" s="59"/>
      <c r="N49" s="45" t="s">
        <v>43</v>
      </c>
      <c r="O49" s="30" t="str">
        <f t="shared" si="2"/>
        <v>Brca1(); p53(); PTEN(); Pax; Tet; luc</v>
      </c>
    </row>
    <row r="50" spans="1:15" ht="15.75" customHeight="1">
      <c r="A50" s="96">
        <v>4191</v>
      </c>
      <c r="B50" s="96" t="s">
        <v>33</v>
      </c>
      <c r="C50" s="95">
        <v>42277</v>
      </c>
      <c r="D50" s="55"/>
      <c r="E50" s="55"/>
      <c r="F50" s="55"/>
      <c r="G50" s="55"/>
      <c r="H50" s="55" t="s">
        <v>80</v>
      </c>
      <c r="I50" s="55" t="s">
        <v>39</v>
      </c>
      <c r="J50" s="55" t="s">
        <v>27</v>
      </c>
      <c r="K50" s="59">
        <v>3898</v>
      </c>
      <c r="L50" s="93">
        <v>3921</v>
      </c>
      <c r="M50" s="59"/>
      <c r="N50" s="45" t="s">
        <v>43</v>
      </c>
      <c r="O50" s="30" t="str">
        <f t="shared" si="2"/>
        <v>Brca1(); p53(); PTEN(); Pax; x; luc</v>
      </c>
    </row>
    <row r="51" spans="1:15" ht="15.75" customHeight="1">
      <c r="A51" s="97">
        <v>4192</v>
      </c>
      <c r="B51" s="97" t="s">
        <v>33</v>
      </c>
      <c r="C51" s="95">
        <v>42277</v>
      </c>
      <c r="D51" s="55"/>
      <c r="E51" s="55"/>
      <c r="F51" s="55"/>
      <c r="G51" s="55"/>
      <c r="H51" s="55" t="s">
        <v>80</v>
      </c>
      <c r="I51" s="55" t="s">
        <v>81</v>
      </c>
      <c r="J51" s="55" t="s">
        <v>27</v>
      </c>
      <c r="K51" s="59">
        <v>3898</v>
      </c>
      <c r="L51" s="93">
        <v>3921</v>
      </c>
      <c r="M51" s="59"/>
      <c r="N51" s="45" t="s">
        <v>43</v>
      </c>
      <c r="O51" s="30" t="str">
        <f t="shared" si="2"/>
        <v>Brca1(); p53(); PTEN(); Pax; Tet; luc</v>
      </c>
    </row>
    <row r="52" spans="1:15" ht="15.75" customHeight="1">
      <c r="A52" s="96">
        <v>4193</v>
      </c>
      <c r="B52" s="96" t="s">
        <v>33</v>
      </c>
      <c r="C52" s="95">
        <v>42277</v>
      </c>
      <c r="D52" s="55"/>
      <c r="E52" s="55"/>
      <c r="F52" s="55"/>
      <c r="G52" s="55"/>
      <c r="H52" s="55" t="s">
        <v>80</v>
      </c>
      <c r="I52" s="55" t="s">
        <v>39</v>
      </c>
      <c r="J52" s="55" t="s">
        <v>27</v>
      </c>
      <c r="K52" s="59">
        <v>3898</v>
      </c>
      <c r="L52" s="93">
        <v>3921</v>
      </c>
      <c r="M52" s="59"/>
      <c r="N52" s="45" t="s">
        <v>43</v>
      </c>
      <c r="O52" s="30" t="str">
        <f t="shared" si="2"/>
        <v>Brca1(); p53(); PTEN(); Pax; x; luc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/>
    <row r="844" ht="15.75" customHeight="1"/>
    <row r="845" ht="15.75" customHeight="1"/>
    <row r="846" ht="15.75" customHeight="1"/>
    <row r="847" ht="15.75" customHeight="1"/>
    <row r="848" ht="15.75"/>
    <row r="849" ht="15.75" customHeight="1"/>
    <row r="850" ht="15.75" customHeight="1"/>
    <row r="851" ht="15.75" customHeight="1"/>
    <row r="852" ht="15.75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/>
    <row r="916" ht="15.75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/>
    <row r="932" ht="15.75"/>
    <row r="933" ht="15.75" customHeight="1"/>
    <row r="934" ht="15.75" customHeight="1"/>
    <row r="935" ht="15.75" customHeight="1"/>
    <row r="936" ht="15.75"/>
    <row r="937" ht="15.75" customHeight="1"/>
    <row r="938" ht="15.75" customHeight="1"/>
    <row r="939" ht="15.75"/>
    <row r="940" ht="15.75" customHeight="1"/>
    <row r="941" ht="15.75" customHeight="1"/>
    <row r="942" ht="15.75" customHeight="1"/>
    <row r="943" ht="15.75" customHeight="1"/>
    <row r="944" ht="15.75"/>
    <row r="945" ht="15.75" customHeight="1"/>
    <row r="946" ht="15.75" customHeight="1"/>
    <row r="947" ht="15.75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/>
    <row r="968" ht="15.75"/>
    <row r="969" ht="15.75" customHeight="1"/>
    <row r="970" ht="15.75"/>
    <row r="971" ht="15.75" customHeight="1"/>
    <row r="972" ht="15.75" customHeight="1"/>
    <row r="973" ht="15.75" customHeight="1"/>
    <row r="974" ht="15.75"/>
    <row r="975" ht="15.75"/>
    <row r="976" ht="15.75"/>
    <row r="977" ht="15.75"/>
    <row r="978" ht="15.75" customHeight="1"/>
    <row r="979" ht="15.75" customHeight="1"/>
    <row r="980" ht="15.75" customHeight="1"/>
    <row r="981" ht="15.75" customHeight="1"/>
    <row r="982" ht="15.75" customHeight="1"/>
    <row r="983" ht="15.75"/>
    <row r="984" ht="15.75"/>
    <row r="985" ht="15.75"/>
    <row r="986" ht="15.75" customHeight="1"/>
    <row r="987" ht="15.75"/>
    <row r="988" ht="15.75" customHeight="1"/>
    <row r="989" ht="15.75" customHeight="1"/>
    <row r="990" ht="15.75" customHeight="1"/>
    <row r="991" ht="15.75"/>
    <row r="992" ht="15.75" customHeight="1"/>
    <row r="993" ht="15.75"/>
    <row r="994" ht="15.75" customHeight="1"/>
    <row r="995" ht="15.75" customHeight="1"/>
    <row r="996" ht="15.75" customHeight="1"/>
    <row r="997" ht="15.75" customHeight="1"/>
    <row r="998" ht="15.75" customHeight="1"/>
    <row r="999" ht="15.75"/>
    <row r="1000" ht="15.75" customHeight="1"/>
    <row r="1001" ht="15.75" customHeight="1"/>
    <row r="1002" ht="15.75" customHeight="1"/>
    <row r="1003" ht="15.75" customHeight="1"/>
    <row r="1004" ht="15.75"/>
    <row r="1005" ht="15.75" customHeight="1"/>
    <row r="1006" ht="15.75"/>
    <row r="1007" ht="15.75" customHeight="1"/>
    <row r="1008" ht="15.75" customHeight="1"/>
    <row r="1009" ht="15.75"/>
    <row r="1010" ht="15.75" customHeight="1"/>
    <row r="1011" ht="15.75" customHeight="1"/>
    <row r="1012" ht="15.75"/>
    <row r="1013" ht="15.75" customHeight="1"/>
    <row r="1014" ht="15.75" customHeight="1"/>
    <row r="1015" ht="15.75"/>
    <row r="1016" ht="15.75" customHeight="1"/>
    <row r="1017" ht="15.75" customHeight="1"/>
    <row r="1018" ht="15.75" customHeight="1"/>
    <row r="1019" ht="15.75" customHeight="1"/>
    <row r="1020" ht="15.75"/>
    <row r="1021" ht="15.75"/>
    <row r="1022" ht="15.75" customHeight="1"/>
    <row r="1023" ht="15.75"/>
    <row r="1024" ht="15.75"/>
    <row r="1025" ht="15.75"/>
    <row r="1026" ht="15.75" customHeight="1"/>
    <row r="1027" ht="15.75" customHeight="1"/>
    <row r="1028" ht="15.75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/>
    <row r="1038" ht="15.75" customHeight="1"/>
    <row r="1039" ht="15.75"/>
    <row r="1040" ht="15.75" customHeight="1"/>
    <row r="1041" ht="15.75"/>
    <row r="1042" ht="15.75" customHeight="1"/>
    <row r="1043" ht="15.75" customHeight="1"/>
    <row r="1044" ht="15.75"/>
    <row r="1045" ht="15.75"/>
    <row r="1046" ht="15.75" customHeight="1"/>
    <row r="1047" ht="15.75" customHeight="1"/>
    <row r="1048" ht="15.75"/>
    <row r="1049" ht="15.75"/>
    <row r="1050" ht="15.75"/>
    <row r="1051" ht="15.75"/>
    <row r="1052" ht="15.75"/>
    <row r="1053" ht="15.75"/>
    <row r="1054" ht="15.75"/>
    <row r="1055" ht="15.75" customHeight="1"/>
    <row r="1056" ht="15.75"/>
    <row r="1057" ht="15.75"/>
    <row r="1058" ht="15.75" customHeight="1"/>
    <row r="1059" ht="15.75"/>
    <row r="1060" ht="15.75"/>
    <row r="1061" ht="15.75" customHeight="1"/>
    <row r="1062" ht="15.75" customHeight="1"/>
    <row r="1063" ht="15.75"/>
    <row r="1064" ht="15.75" customHeight="1"/>
    <row r="1065" ht="15.75" customHeight="1"/>
    <row r="1066" ht="15.75"/>
    <row r="1067" ht="15.75"/>
    <row r="1068" ht="15.75"/>
    <row r="1069" ht="15.75" customHeight="1"/>
    <row r="1070" ht="15.75"/>
    <row r="1071" ht="15.75" customHeight="1"/>
    <row r="1072" ht="15.75"/>
    <row r="1073" ht="15.75"/>
    <row r="1074" ht="15.75"/>
    <row r="1075" ht="15.75"/>
    <row r="1076" ht="15.75" customHeight="1"/>
    <row r="1077" ht="15.75"/>
    <row r="1078" ht="15.75"/>
    <row r="1079" ht="15.75"/>
    <row r="1080" ht="15.75"/>
    <row r="1081" ht="15.75" customHeight="1"/>
    <row r="1082" ht="15.75"/>
    <row r="1083" ht="15.75"/>
    <row r="1084" ht="15.75"/>
    <row r="1085" ht="15.75"/>
    <row r="1086" ht="15.75" customHeight="1"/>
    <row r="1087" ht="15.75"/>
    <row r="1088" ht="15.75"/>
    <row r="1089" ht="15.75"/>
    <row r="1090" ht="15.75"/>
    <row r="1091" ht="15.75"/>
    <row r="1092" ht="15.75"/>
    <row r="1093" ht="15.75"/>
    <row r="1094" ht="15.75"/>
    <row r="1095" ht="15.75"/>
    <row r="1096" ht="15.75"/>
    <row r="1097" ht="15.75"/>
    <row r="1098" ht="15.75"/>
    <row r="1099" ht="15.75"/>
    <row r="1100" ht="15.75"/>
    <row r="1101" ht="15.75"/>
    <row r="1102" ht="15.75"/>
    <row r="1103" ht="15.75"/>
    <row r="1104" ht="15.75"/>
    <row r="1105" ht="15.75"/>
    <row r="1106" ht="15.75"/>
    <row r="1107" ht="15.75"/>
    <row r="1108" ht="15.75"/>
    <row r="1109" ht="15.75"/>
    <row r="1110" ht="15.75"/>
    <row r="1111" ht="15.75"/>
    <row r="1112" ht="15.75"/>
    <row r="1113" ht="15.75"/>
    <row r="1114" ht="15.75"/>
    <row r="1115" ht="15.75"/>
    <row r="1116" ht="15.75"/>
    <row r="1117" ht="15.75"/>
    <row r="1118" ht="15.75"/>
    <row r="1119" ht="15.75"/>
    <row r="1120" ht="15.75"/>
    <row r="1121" ht="15.75"/>
    <row r="1122" ht="15.75"/>
    <row r="1123" ht="15.75"/>
    <row r="1124" ht="15.75"/>
    <row r="1125" ht="15.75"/>
    <row r="1126" ht="15.75"/>
    <row r="1127" ht="15.75"/>
    <row r="1128" ht="15.75"/>
    <row r="1129" ht="15.75"/>
    <row r="1130" ht="15.75"/>
    <row r="1131" ht="15.75"/>
    <row r="1132" ht="15.75"/>
    <row r="1133" ht="15.75"/>
    <row r="1134" ht="15.75"/>
    <row r="1135" ht="15.75"/>
    <row r="1136" ht="15.75"/>
    <row r="1137" ht="15.75"/>
    <row r="1138" ht="15.75"/>
    <row r="1139" ht="15.75"/>
    <row r="1140" ht="15.75"/>
    <row r="1141" ht="15.75"/>
    <row r="1142" ht="15.75"/>
    <row r="1143" ht="15.75"/>
    <row r="1144" ht="15.75"/>
    <row r="1145" ht="15.75"/>
    <row r="1146" ht="15.75"/>
    <row r="1147" ht="15.75"/>
    <row r="1148" ht="15.75"/>
    <row r="1149" ht="15.75"/>
    <row r="1150" ht="15.75"/>
    <row r="1151" ht="15.75"/>
    <row r="1152" ht="15.75"/>
    <row r="1153" ht="15.75"/>
    <row r="1154" ht="15.75"/>
    <row r="1155" ht="15.75"/>
    <row r="1156" ht="15.75"/>
    <row r="1157" ht="15.75"/>
    <row r="1158" ht="15.75"/>
    <row r="1159" ht="15.75"/>
    <row r="1160" ht="15.75"/>
    <row r="1161" ht="15.75"/>
    <row r="1162" ht="15.75"/>
    <row r="1163" ht="15.75"/>
    <row r="1164" ht="15.75"/>
    <row r="1165" ht="15.75"/>
    <row r="1166" ht="15.75"/>
    <row r="1167" ht="15.75"/>
    <row r="1168" ht="15.75"/>
    <row r="1169" ht="15.75"/>
    <row r="1170" ht="15.75"/>
    <row r="1171" ht="15.75"/>
    <row r="1172" ht="15.75"/>
    <row r="1173" ht="15.75"/>
    <row r="1174" ht="15.75"/>
    <row r="1175" ht="15.75"/>
    <row r="1176" ht="15.75"/>
    <row r="1177" ht="15.75"/>
    <row r="1178" ht="15.75"/>
    <row r="1179" ht="15.75"/>
    <row r="1180" ht="15.75"/>
    <row r="1181" ht="15.75"/>
    <row r="1182" ht="15.75"/>
    <row r="1183" ht="15.75"/>
    <row r="1184" ht="15.75"/>
    <row r="1185" ht="15.75"/>
    <row r="1186" ht="15.75"/>
    <row r="1187" ht="15.75"/>
    <row r="1188" ht="15.75"/>
    <row r="1189" ht="15.75"/>
    <row r="1190" ht="15.75"/>
    <row r="1191" ht="15.75"/>
    <row r="1192" ht="15.75"/>
    <row r="1193" ht="15.75"/>
    <row r="1194" ht="15.75"/>
    <row r="1195" ht="15.75"/>
    <row r="1196" ht="15.75"/>
    <row r="1197" ht="15.75"/>
    <row r="1198" ht="15.75"/>
    <row r="1199" ht="15.75"/>
    <row r="1200" ht="15.75"/>
    <row r="1201" ht="15.75"/>
    <row r="1202" ht="15.75"/>
    <row r="1203" ht="15.75"/>
    <row r="1204" ht="15.75"/>
    <row r="1205" ht="15.75"/>
    <row r="1206" ht="15.75"/>
    <row r="1207" ht="15.75"/>
    <row r="1208" ht="15.75"/>
    <row r="1209" ht="15.75"/>
    <row r="1210" ht="15.75"/>
    <row r="1211" ht="15.75"/>
    <row r="1212" ht="15.75"/>
    <row r="1213" ht="15.75"/>
    <row r="1214" ht="15.75"/>
    <row r="1215" ht="15.75"/>
    <row r="1216" ht="15.75"/>
    <row r="1217" ht="15.75"/>
    <row r="1218" ht="15.75"/>
    <row r="1219" ht="15.75"/>
    <row r="1220" ht="15.75"/>
    <row r="1221" ht="15.75"/>
    <row r="1222" ht="15.75"/>
    <row r="1223" ht="15.75"/>
    <row r="1224" ht="15.75"/>
    <row r="1225" ht="15.75"/>
    <row r="1226" ht="15.75"/>
    <row r="1227" ht="15.75"/>
    <row r="1228" ht="15.75"/>
    <row r="1229" ht="15.75"/>
    <row r="1230" ht="15.75"/>
    <row r="1231" ht="15.75"/>
    <row r="1232" ht="15.75"/>
    <row r="1233" ht="15.75"/>
    <row r="1234" ht="15.75"/>
    <row r="1235" ht="15.75"/>
    <row r="1236" ht="15.75"/>
    <row r="1237" ht="15.75"/>
    <row r="1238" ht="15.75"/>
    <row r="1239" ht="15.75"/>
    <row r="1240" ht="15.75"/>
    <row r="1241" ht="15.75"/>
    <row r="1242" ht="15.75"/>
    <row r="1243" ht="15.75"/>
    <row r="1244" ht="15.75"/>
    <row r="1245" ht="15.75"/>
    <row r="1246" ht="15.75"/>
    <row r="1247" ht="15.75"/>
    <row r="1248" ht="15.75"/>
    <row r="1249" ht="15.75"/>
    <row r="1250" ht="15.75"/>
    <row r="1251" ht="15.7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155CC"/>
    <outlinePr summaryBelow="0" summaryRight="0"/>
  </sheetPr>
  <dimension ref="A1:P5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6.375" customWidth="1"/>
    <col min="2" max="2" width="6.125" customWidth="1"/>
    <col min="3" max="3" width="9" customWidth="1"/>
    <col min="4" max="4" width="7.125" customWidth="1"/>
    <col min="5" max="5" width="8.625" customWidth="1"/>
    <col min="6" max="11" width="10.5" customWidth="1"/>
    <col min="12" max="12" width="6.625" customWidth="1"/>
    <col min="13" max="13" width="7.375" customWidth="1"/>
    <col min="14" max="14" width="10.75" customWidth="1"/>
    <col min="15" max="15" width="3.5" customWidth="1"/>
    <col min="16" max="16" width="44.75" customWidth="1"/>
  </cols>
  <sheetData>
    <row r="1" spans="1:16" ht="15.75">
      <c r="A1" s="66" t="s">
        <v>22</v>
      </c>
      <c r="B1" s="67" t="s">
        <v>23</v>
      </c>
      <c r="C1" s="68" t="s">
        <v>24</v>
      </c>
      <c r="D1" s="36" t="s">
        <v>90</v>
      </c>
      <c r="E1" s="36" t="s">
        <v>72</v>
      </c>
      <c r="F1" s="70" t="s">
        <v>73</v>
      </c>
      <c r="G1" s="70" t="s">
        <v>74</v>
      </c>
      <c r="H1" s="70" t="s">
        <v>26</v>
      </c>
      <c r="I1" s="70" t="s">
        <v>75</v>
      </c>
      <c r="J1" s="70" t="s">
        <v>76</v>
      </c>
      <c r="K1" s="70" t="s">
        <v>27</v>
      </c>
      <c r="L1" s="67" t="s">
        <v>77</v>
      </c>
      <c r="M1" s="67" t="s">
        <v>29</v>
      </c>
      <c r="N1" s="67" t="s">
        <v>30</v>
      </c>
      <c r="O1" s="34" t="s">
        <v>78</v>
      </c>
      <c r="P1" s="34" t="s">
        <v>79</v>
      </c>
    </row>
    <row r="2" spans="1:16" ht="15.75" customHeight="1">
      <c r="A2" s="103">
        <v>2498</v>
      </c>
      <c r="B2" s="103" t="s">
        <v>35</v>
      </c>
      <c r="C2" s="101">
        <v>41829</v>
      </c>
      <c r="D2" s="43" t="s">
        <v>90</v>
      </c>
      <c r="E2" s="43"/>
      <c r="F2" s="43" t="s">
        <v>37</v>
      </c>
      <c r="G2" s="43"/>
      <c r="H2" s="43"/>
      <c r="I2" s="43" t="s">
        <v>80</v>
      </c>
      <c r="J2" s="43" t="s">
        <v>81</v>
      </c>
      <c r="K2" s="43"/>
      <c r="L2" s="100">
        <v>2105</v>
      </c>
      <c r="M2" s="100" t="s">
        <v>84</v>
      </c>
      <c r="N2" s="100"/>
      <c r="O2" s="104" t="s">
        <v>43</v>
      </c>
      <c r="P2" s="73" t="str">
        <f t="shared" ref="P2:P3" si="0">(IF(ISTEXT(D2),D2&amp;"; ","")&amp;$E$1&amp;"("&amp;E2&amp;"); "&amp;IF(ISTEXT(G2),$F$1&amp;"("&amp;F2&amp;G2&amp;"); ",$F$1&amp;"("&amp;F2&amp;"); ")&amp;$H$1&amp;"("&amp;H2&amp;"); "&amp;IF(ISTEXT(I2),I2&amp;"; ","")&amp;IF(ISTEXT(J2),J2&amp;"",""))</f>
        <v>Myc; Brca1(); p53(fl/fl); PTEN(); Pax; Tet</v>
      </c>
    </row>
    <row r="3" spans="1:16" ht="15.75" customHeight="1">
      <c r="A3" s="100">
        <v>2500</v>
      </c>
      <c r="B3" s="100" t="s">
        <v>35</v>
      </c>
      <c r="C3" s="101">
        <v>41829</v>
      </c>
      <c r="D3" s="43" t="s">
        <v>90</v>
      </c>
      <c r="E3" s="43" t="s">
        <v>37</v>
      </c>
      <c r="F3" s="43" t="s">
        <v>37</v>
      </c>
      <c r="G3" s="43"/>
      <c r="H3" s="43" t="s">
        <v>48</v>
      </c>
      <c r="I3" s="43" t="s">
        <v>80</v>
      </c>
      <c r="J3" s="43" t="s">
        <v>83</v>
      </c>
      <c r="K3" s="43" t="s">
        <v>36</v>
      </c>
      <c r="L3" s="100">
        <v>2105</v>
      </c>
      <c r="M3" s="100" t="s">
        <v>84</v>
      </c>
      <c r="N3" s="100"/>
      <c r="O3" s="104" t="s">
        <v>43</v>
      </c>
      <c r="P3" s="73" t="str">
        <f t="shared" si="0"/>
        <v>Myc; Brca1(fl/fl); p53(fl/fl); PTEN(fl/+); Pax; Tet (faint)</v>
      </c>
    </row>
    <row r="4" spans="1:16" ht="15.75" customHeight="1">
      <c r="A4" s="100">
        <v>2566</v>
      </c>
      <c r="B4" s="100" t="s">
        <v>35</v>
      </c>
      <c r="C4" s="101">
        <v>41838</v>
      </c>
      <c r="D4" s="43" t="s">
        <v>90</v>
      </c>
      <c r="E4" s="43" t="s">
        <v>37</v>
      </c>
      <c r="F4" s="43" t="s">
        <v>37</v>
      </c>
      <c r="G4" s="43"/>
      <c r="H4" s="43" t="s">
        <v>48</v>
      </c>
      <c r="I4" s="43" t="s">
        <v>80</v>
      </c>
      <c r="J4" s="43" t="s">
        <v>81</v>
      </c>
      <c r="K4" s="43" t="s">
        <v>27</v>
      </c>
      <c r="L4" s="100">
        <v>2061</v>
      </c>
      <c r="M4" s="100">
        <v>2041</v>
      </c>
      <c r="N4" s="100"/>
      <c r="O4" s="104" t="s">
        <v>43</v>
      </c>
      <c r="P4" s="73" t="str">
        <f t="shared" ref="P4:P5" si="1">(IF(ISTEXT(D4),D4&amp;"; ","")&amp;$E$1&amp;"("&amp;E4&amp;"); "&amp;IF(ISTEXT(G4),$F$1&amp;"("&amp;F4&amp;G4&amp;"); ",$F$1&amp;"("&amp;F4&amp;"); ")&amp;$H$1&amp;"("&amp;H4&amp;"); "&amp;IF(ISTEXT(I4),I4&amp;"; ","")&amp;IF(ISTEXT(J4),J4&amp;"",""))</f>
        <v>Myc; Brca1(fl/fl); p53(fl/fl); PTEN(fl/+); Pax; Tet</v>
      </c>
    </row>
    <row r="5" spans="1:16" ht="15.75" customHeight="1">
      <c r="A5" s="107">
        <v>3093</v>
      </c>
      <c r="B5" s="108" t="s">
        <v>35</v>
      </c>
      <c r="C5" s="105">
        <v>41927</v>
      </c>
      <c r="D5" s="38" t="s">
        <v>90</v>
      </c>
      <c r="E5" s="38" t="s">
        <v>37</v>
      </c>
      <c r="F5" s="38" t="s">
        <v>48</v>
      </c>
      <c r="G5" s="38" t="s">
        <v>74</v>
      </c>
      <c r="H5" s="43" t="s">
        <v>48</v>
      </c>
      <c r="I5" s="43" t="s">
        <v>80</v>
      </c>
      <c r="J5" s="38" t="s">
        <v>81</v>
      </c>
      <c r="K5" s="55" t="s">
        <v>27</v>
      </c>
      <c r="L5" s="106">
        <v>2585</v>
      </c>
      <c r="M5" s="100">
        <v>2577</v>
      </c>
      <c r="N5" s="100" t="s">
        <v>85</v>
      </c>
      <c r="O5" s="104" t="s">
        <v>43</v>
      </c>
      <c r="P5" s="73" t="str">
        <f t="shared" si="1"/>
        <v>Myc; Brca1(fl/fl); p53(fl/+R270); PTEN(fl/+); Pax; Tet</v>
      </c>
    </row>
    <row r="6" spans="1:16" ht="15.75" customHeight="1">
      <c r="A6" s="109">
        <v>3389</v>
      </c>
      <c r="B6" s="113" t="s">
        <v>33</v>
      </c>
      <c r="C6" s="105">
        <v>41980</v>
      </c>
      <c r="D6" s="111" t="s">
        <v>90</v>
      </c>
      <c r="E6" s="74" t="s">
        <v>37</v>
      </c>
      <c r="F6" s="43"/>
      <c r="G6" s="43" t="s">
        <v>39</v>
      </c>
      <c r="H6" s="74" t="s">
        <v>37</v>
      </c>
      <c r="I6" s="74"/>
      <c r="J6" s="43" t="s">
        <v>39</v>
      </c>
      <c r="K6" s="43" t="s">
        <v>27</v>
      </c>
      <c r="L6" s="106">
        <v>2500</v>
      </c>
      <c r="M6" s="106">
        <v>2590</v>
      </c>
      <c r="N6" s="106"/>
      <c r="O6" s="114" t="s">
        <v>43</v>
      </c>
      <c r="P6" s="110" t="str">
        <f t="shared" ref="P6:P16" si="2">(IF(ISTEXT(D6),D6&amp;"; ","")&amp;$E$1&amp;"("&amp;E6&amp;"); "&amp;IF(ISTEXT(G6),$F$1&amp;"("&amp;F6&amp;G6&amp;"); ",$F$1&amp;"("&amp;F6&amp;"); ")&amp;$H$1&amp;"("&amp;H6&amp;"); "&amp;IF(ISTEXT(I6),I6&amp;"; ","")&amp;IF(ISTEXT(J6),J6&amp;"",""))</f>
        <v>Myc; Brca1(fl/fl); p53(x); PTEN(fl/fl); x</v>
      </c>
    </row>
    <row r="7" spans="1:16" ht="15.75" customHeight="1">
      <c r="A7" s="65">
        <v>4011</v>
      </c>
      <c r="B7" s="65" t="s">
        <v>33</v>
      </c>
      <c r="C7" s="115">
        <v>42220</v>
      </c>
      <c r="D7" s="48"/>
      <c r="E7" s="48"/>
      <c r="F7" s="43"/>
      <c r="G7" s="43"/>
      <c r="H7" s="43"/>
      <c r="I7" s="55"/>
      <c r="J7" s="55"/>
      <c r="K7" s="79"/>
      <c r="L7" s="56">
        <v>3794</v>
      </c>
      <c r="M7" s="56">
        <v>3825</v>
      </c>
      <c r="N7" s="42"/>
      <c r="O7" s="117" t="s">
        <v>43</v>
      </c>
      <c r="P7" s="23" t="str">
        <f t="shared" si="2"/>
        <v xml:space="preserve">Brca1(); p53(); PTEN(); </v>
      </c>
    </row>
    <row r="8" spans="1:16" ht="15.75" customHeight="1">
      <c r="A8" s="65">
        <v>4012</v>
      </c>
      <c r="B8" s="65" t="s">
        <v>33</v>
      </c>
      <c r="C8" s="115">
        <v>42220</v>
      </c>
      <c r="D8" s="48"/>
      <c r="E8" s="48"/>
      <c r="F8" s="43"/>
      <c r="G8" s="43"/>
      <c r="H8" s="43"/>
      <c r="I8" s="55"/>
      <c r="J8" s="55"/>
      <c r="K8" s="79"/>
      <c r="L8" s="56">
        <v>3794</v>
      </c>
      <c r="M8" s="56">
        <v>3825</v>
      </c>
      <c r="N8" s="42"/>
      <c r="O8" s="117" t="s">
        <v>43</v>
      </c>
      <c r="P8" s="23" t="str">
        <f t="shared" si="2"/>
        <v xml:space="preserve">Brca1(); p53(); PTEN(); </v>
      </c>
    </row>
    <row r="9" spans="1:16" ht="15.75" customHeight="1">
      <c r="A9" s="65">
        <v>4013</v>
      </c>
      <c r="B9" s="65" t="s">
        <v>33</v>
      </c>
      <c r="C9" s="115">
        <v>42220</v>
      </c>
      <c r="D9" s="48"/>
      <c r="E9" s="48"/>
      <c r="F9" s="43"/>
      <c r="G9" s="43"/>
      <c r="H9" s="43"/>
      <c r="I9" s="55"/>
      <c r="J9" s="55"/>
      <c r="K9" s="79"/>
      <c r="L9" s="56">
        <v>3794</v>
      </c>
      <c r="M9" s="56">
        <v>3825</v>
      </c>
      <c r="N9" s="42"/>
      <c r="O9" s="117" t="s">
        <v>43</v>
      </c>
      <c r="P9" s="23" t="str">
        <f t="shared" si="2"/>
        <v xml:space="preserve">Brca1(); p53(); PTEN(); </v>
      </c>
    </row>
    <row r="10" spans="1:16" ht="15.75" customHeight="1">
      <c r="A10" s="65">
        <v>4014</v>
      </c>
      <c r="B10" s="65" t="s">
        <v>33</v>
      </c>
      <c r="C10" s="115">
        <v>42220</v>
      </c>
      <c r="D10" s="48"/>
      <c r="E10" s="48"/>
      <c r="F10" s="43"/>
      <c r="G10" s="43"/>
      <c r="H10" s="43"/>
      <c r="I10" s="55"/>
      <c r="J10" s="55"/>
      <c r="K10" s="79"/>
      <c r="L10" s="56">
        <v>3794</v>
      </c>
      <c r="M10" s="56">
        <v>3825</v>
      </c>
      <c r="N10" s="42"/>
      <c r="O10" s="117" t="s">
        <v>43</v>
      </c>
      <c r="P10" s="23" t="str">
        <f t="shared" si="2"/>
        <v xml:space="preserve">Brca1(); p53(); PTEN(); </v>
      </c>
    </row>
    <row r="11" spans="1:16" ht="15.75" customHeight="1">
      <c r="A11" s="65">
        <v>4015</v>
      </c>
      <c r="B11" s="65" t="s">
        <v>35</v>
      </c>
      <c r="C11" s="115">
        <v>42220</v>
      </c>
      <c r="D11" s="48"/>
      <c r="E11" s="48"/>
      <c r="F11" s="43"/>
      <c r="G11" s="43"/>
      <c r="H11" s="43"/>
      <c r="I11" s="55"/>
      <c r="J11" s="55"/>
      <c r="K11" s="79"/>
      <c r="L11" s="56">
        <v>3794</v>
      </c>
      <c r="M11" s="56">
        <v>3825</v>
      </c>
      <c r="N11" s="42"/>
      <c r="O11" s="117" t="s">
        <v>43</v>
      </c>
      <c r="P11" s="23" t="str">
        <f t="shared" si="2"/>
        <v xml:space="preserve">Brca1(); p53(); PTEN(); </v>
      </c>
    </row>
    <row r="12" spans="1:16" ht="15.75" customHeight="1">
      <c r="A12" s="65">
        <v>4016</v>
      </c>
      <c r="B12" s="65" t="s">
        <v>35</v>
      </c>
      <c r="C12" s="115">
        <v>42220</v>
      </c>
      <c r="D12" s="48"/>
      <c r="E12" s="48"/>
      <c r="F12" s="43"/>
      <c r="G12" s="43"/>
      <c r="H12" s="43"/>
      <c r="I12" s="55"/>
      <c r="J12" s="55"/>
      <c r="K12" s="79"/>
      <c r="L12" s="56">
        <v>3794</v>
      </c>
      <c r="M12" s="56">
        <v>3825</v>
      </c>
      <c r="N12" s="42"/>
      <c r="O12" s="117" t="s">
        <v>43</v>
      </c>
      <c r="P12" s="23" t="str">
        <f t="shared" si="2"/>
        <v xml:space="preserve">Brca1(); p53(); PTEN(); </v>
      </c>
    </row>
    <row r="13" spans="1:16" ht="15.75" customHeight="1">
      <c r="A13" s="65">
        <v>4017</v>
      </c>
      <c r="B13" s="65" t="s">
        <v>35</v>
      </c>
      <c r="C13" s="115">
        <v>42220</v>
      </c>
      <c r="D13" s="48"/>
      <c r="E13" s="48"/>
      <c r="F13" s="43"/>
      <c r="G13" s="43"/>
      <c r="H13" s="43"/>
      <c r="I13" s="55"/>
      <c r="J13" s="55"/>
      <c r="K13" s="79"/>
      <c r="L13" s="56">
        <v>3794</v>
      </c>
      <c r="M13" s="56">
        <v>3825</v>
      </c>
      <c r="N13" s="42"/>
      <c r="O13" s="117" t="s">
        <v>43</v>
      </c>
      <c r="P13" s="23" t="str">
        <f t="shared" si="2"/>
        <v xml:space="preserve">Brca1(); p53(); PTEN(); </v>
      </c>
    </row>
    <row r="14" spans="1:16" ht="15.75" customHeight="1">
      <c r="A14" s="65">
        <v>4018</v>
      </c>
      <c r="B14" s="65" t="s">
        <v>35</v>
      </c>
      <c r="C14" s="115">
        <v>42220</v>
      </c>
      <c r="D14" s="48"/>
      <c r="E14" s="48"/>
      <c r="F14" s="43"/>
      <c r="G14" s="43"/>
      <c r="H14" s="43"/>
      <c r="I14" s="55"/>
      <c r="J14" s="55"/>
      <c r="K14" s="79"/>
      <c r="L14" s="56">
        <v>3794</v>
      </c>
      <c r="M14" s="56">
        <v>3825</v>
      </c>
      <c r="N14" s="42"/>
      <c r="O14" s="117" t="s">
        <v>43</v>
      </c>
      <c r="P14" s="23" t="str">
        <f t="shared" si="2"/>
        <v xml:space="preserve">Brca1(); p53(); PTEN(); </v>
      </c>
    </row>
    <row r="15" spans="1:16" ht="15.75" customHeight="1">
      <c r="A15" s="65">
        <v>4019</v>
      </c>
      <c r="B15" s="65" t="s">
        <v>35</v>
      </c>
      <c r="C15" s="115">
        <v>42220</v>
      </c>
      <c r="D15" s="48"/>
      <c r="E15" s="48"/>
      <c r="F15" s="43"/>
      <c r="G15" s="43"/>
      <c r="H15" s="43"/>
      <c r="I15" s="55"/>
      <c r="J15" s="55"/>
      <c r="K15" s="79"/>
      <c r="L15" s="56">
        <v>3794</v>
      </c>
      <c r="M15" s="56">
        <v>3825</v>
      </c>
      <c r="N15" s="42"/>
      <c r="O15" s="117" t="s">
        <v>43</v>
      </c>
      <c r="P15" s="23" t="str">
        <f t="shared" si="2"/>
        <v xml:space="preserve">Brca1(); p53(); PTEN(); </v>
      </c>
    </row>
    <row r="16" spans="1:16" ht="15.75" customHeight="1">
      <c r="A16" s="65">
        <v>4020</v>
      </c>
      <c r="B16" s="65" t="s">
        <v>35</v>
      </c>
      <c r="C16" s="115">
        <v>42220</v>
      </c>
      <c r="D16" s="48"/>
      <c r="E16" s="48"/>
      <c r="F16" s="43"/>
      <c r="G16" s="43"/>
      <c r="H16" s="43"/>
      <c r="I16" s="55"/>
      <c r="J16" s="55"/>
      <c r="K16" s="79"/>
      <c r="L16" s="56">
        <v>3794</v>
      </c>
      <c r="M16" s="56">
        <v>3825</v>
      </c>
      <c r="N16" s="42"/>
      <c r="O16" s="117" t="s">
        <v>43</v>
      </c>
      <c r="P16" s="23" t="str">
        <f t="shared" si="2"/>
        <v xml:space="preserve">Brca1(); p53(); PTEN(); 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/>
    <row r="313" ht="15.75" customHeight="1"/>
    <row r="314" ht="15.75" customHeight="1"/>
    <row r="315" ht="15.75" customHeight="1"/>
    <row r="316" ht="15.75" customHeight="1"/>
    <row r="317" ht="15.75"/>
    <row r="318" ht="15.75" customHeight="1"/>
    <row r="319" ht="15.75" customHeight="1"/>
    <row r="320" ht="15.75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/>
    <row r="342" ht="15.75" customHeight="1"/>
    <row r="343" ht="15.75" customHeight="1"/>
    <row r="344" ht="15.75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/>
    <row r="358" ht="15.75" customHeight="1"/>
    <row r="359" ht="15.75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/>
    <row r="389" ht="15.75" customHeight="1"/>
    <row r="390" ht="15.75"/>
    <row r="391" ht="15.75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/>
    <row r="421" ht="15.75" customHeight="1"/>
    <row r="422" ht="15.75" customHeight="1"/>
    <row r="423" ht="15.75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/>
    <row r="445" ht="15.75" customHeight="1"/>
    <row r="446" ht="15.75" customHeight="1"/>
    <row r="447" ht="15.75" customHeight="1"/>
    <row r="448" ht="15.75" customHeight="1"/>
    <row r="449" ht="15.75"/>
    <row r="450" ht="15.75" customHeight="1"/>
    <row r="451" ht="15.75"/>
    <row r="452" ht="15.75"/>
    <row r="453" ht="15.75" customHeight="1"/>
    <row r="454" ht="15.75" customHeight="1"/>
    <row r="455" ht="15.75"/>
    <row r="456" ht="15.75" customHeight="1"/>
    <row r="457" ht="15.75" customHeight="1"/>
    <row r="458" ht="15.75"/>
    <row r="459" ht="1.5" customHeight="1"/>
    <row r="460" ht="15.75"/>
    <row r="461" ht="15.75"/>
    <row r="462" ht="15.75" customHeight="1"/>
    <row r="463" ht="15.75"/>
    <row r="464" ht="15.75" customHeight="1"/>
    <row r="465" ht="15.75" customHeight="1"/>
    <row r="466" ht="15.75"/>
    <row r="467" ht="15.75"/>
    <row r="468" ht="15.75" customHeight="1"/>
    <row r="469" ht="15.75"/>
    <row r="470" ht="15.75" customHeight="1"/>
    <row r="471" ht="15.75" customHeight="1"/>
    <row r="472" ht="15.75"/>
    <row r="473" ht="15.75"/>
    <row r="474" ht="15.75" customHeight="1"/>
    <row r="475" ht="15.75" customHeight="1"/>
    <row r="476" ht="15.75"/>
    <row r="477" ht="15.75" customHeight="1"/>
    <row r="478" ht="15.75" customHeight="1"/>
    <row r="479" ht="15.75"/>
    <row r="480" ht="15.75" customHeight="1"/>
    <row r="481" ht="15.75" customHeight="1"/>
    <row r="482" ht="15.75"/>
    <row r="483" ht="15.75" customHeight="1"/>
    <row r="484" ht="15.75" customHeight="1"/>
    <row r="485" ht="15.75" customHeight="1"/>
    <row r="486" ht="15.75" customHeight="1"/>
    <row r="487" ht="15.75"/>
    <row r="488" ht="15.75"/>
    <row r="489" ht="15.75"/>
    <row r="490" ht="15.75" customHeight="1"/>
    <row r="491" ht="15.75" customHeight="1"/>
    <row r="492" ht="15.75" customHeight="1"/>
    <row r="493" ht="15.75" customHeight="1"/>
    <row r="494" ht="15.75"/>
    <row r="495" ht="15.75"/>
    <row r="496" ht="15.75"/>
    <row r="497" ht="15.75"/>
    <row r="498" ht="15.75"/>
    <row r="499" ht="15.75"/>
    <row r="500" ht="15.75"/>
    <row r="501" ht="15.75"/>
    <row r="502" ht="15.75"/>
    <row r="503" ht="15.75"/>
    <row r="504" ht="15.75"/>
    <row r="505" ht="15.75"/>
    <row r="506" ht="15.75"/>
    <row r="507" ht="15.75"/>
    <row r="508" ht="15.75"/>
    <row r="509" ht="15.75"/>
    <row r="510" ht="15.75"/>
    <row r="511" ht="15.75"/>
    <row r="512" ht="15.75"/>
    <row r="513" ht="15.7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FA8DC"/>
    <outlinePr summaryBelow="0" summaryRight="0"/>
  </sheetPr>
  <dimension ref="A1:P5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875" customWidth="1"/>
    <col min="2" max="2" width="5.5" customWidth="1"/>
    <col min="3" max="3" width="8.75" customWidth="1"/>
    <col min="4" max="4" width="5.375" customWidth="1"/>
    <col min="5" max="5" width="7.625" customWidth="1"/>
    <col min="6" max="6" width="6.375" customWidth="1"/>
    <col min="7" max="7" width="9.625" customWidth="1"/>
    <col min="8" max="8" width="7.75" customWidth="1"/>
    <col min="9" max="9" width="6.375" customWidth="1"/>
    <col min="10" max="10" width="6.125" customWidth="1"/>
    <col min="11" max="11" width="5.625" customWidth="1"/>
    <col min="12" max="12" width="7.125" customWidth="1"/>
    <col min="13" max="13" width="6.125" customWidth="1"/>
    <col min="14" max="14" width="12.625" customWidth="1"/>
    <col min="15" max="15" width="3.375" customWidth="1"/>
    <col min="16" max="16" width="46.5" customWidth="1"/>
  </cols>
  <sheetData>
    <row r="1" spans="1:16" ht="15.75">
      <c r="A1" s="67" t="s">
        <v>22</v>
      </c>
      <c r="B1" s="67" t="s">
        <v>23</v>
      </c>
      <c r="C1" s="68" t="s">
        <v>24</v>
      </c>
      <c r="D1" s="118" t="s">
        <v>90</v>
      </c>
      <c r="E1" s="69" t="s">
        <v>92</v>
      </c>
      <c r="F1" s="69" t="s">
        <v>73</v>
      </c>
      <c r="G1" s="69" t="s">
        <v>74</v>
      </c>
      <c r="H1" s="69" t="s">
        <v>26</v>
      </c>
      <c r="I1" s="69" t="s">
        <v>75</v>
      </c>
      <c r="J1" s="69" t="s">
        <v>76</v>
      </c>
      <c r="K1" s="69" t="s">
        <v>27</v>
      </c>
      <c r="L1" s="67" t="s">
        <v>77</v>
      </c>
      <c r="M1" s="67" t="s">
        <v>29</v>
      </c>
      <c r="N1" s="66" t="s">
        <v>30</v>
      </c>
      <c r="O1" s="69" t="s">
        <v>78</v>
      </c>
      <c r="P1" s="69" t="s">
        <v>79</v>
      </c>
    </row>
    <row r="2" spans="1:16" ht="15.75" customHeight="1">
      <c r="A2" s="102">
        <v>2487</v>
      </c>
      <c r="B2" s="102"/>
      <c r="C2" s="120"/>
      <c r="D2" s="55"/>
      <c r="E2" s="55"/>
      <c r="F2" s="55"/>
      <c r="G2" s="55"/>
      <c r="H2" s="55"/>
      <c r="I2" s="55"/>
      <c r="J2" s="55"/>
      <c r="K2" s="55"/>
      <c r="L2" s="116"/>
      <c r="M2" s="116"/>
      <c r="N2" s="102"/>
      <c r="O2" s="90"/>
      <c r="P2" s="30" t="str">
        <f t="shared" ref="P2:P30" si="0">(IF(ISTEXT(D2),D2&amp;"; ","")&amp;$E$1&amp;"("&amp;E2&amp;"); "&amp;IF(ISTEXT(G2),$F$1&amp;"("&amp;F2&amp;G2&amp;"); ",$F$1&amp;"("&amp;F2&amp;"); ")&amp;$H$1&amp;"("&amp;H2&amp;"); "&amp;IF(ISTEXT(I2),I2&amp;"; ","")&amp;IF(ISTEXT(J2),J2&amp;"",""))</f>
        <v xml:space="preserve">Brca2(); p53(); PTEN(); </v>
      </c>
    </row>
    <row r="3" spans="1:16" ht="15.75" customHeight="1">
      <c r="A3" s="122">
        <v>2846</v>
      </c>
      <c r="B3" s="123" t="s">
        <v>35</v>
      </c>
      <c r="C3" s="124">
        <v>41903</v>
      </c>
      <c r="D3" s="119" t="s">
        <v>90</v>
      </c>
      <c r="E3" s="43" t="s">
        <v>48</v>
      </c>
      <c r="F3" s="38" t="s">
        <v>37</v>
      </c>
      <c r="G3" s="43"/>
      <c r="H3" s="43" t="s">
        <v>48</v>
      </c>
      <c r="I3" s="38" t="s">
        <v>80</v>
      </c>
      <c r="J3" s="43" t="s">
        <v>83</v>
      </c>
      <c r="K3" s="55" t="s">
        <v>39</v>
      </c>
      <c r="L3" s="106">
        <v>2203</v>
      </c>
      <c r="M3" s="106">
        <v>2450</v>
      </c>
      <c r="N3" s="106"/>
      <c r="O3" s="41" t="s">
        <v>43</v>
      </c>
      <c r="P3" s="30" t="str">
        <f t="shared" si="0"/>
        <v>Myc; Brca2(fl/+); p53(fl/fl); PTEN(fl/+); Pax; Tet (faint)</v>
      </c>
    </row>
    <row r="4" spans="1:16" ht="15.75" customHeight="1">
      <c r="A4" s="121">
        <v>3197</v>
      </c>
      <c r="B4" s="113" t="s">
        <v>35</v>
      </c>
      <c r="C4" s="124">
        <v>41938</v>
      </c>
      <c r="D4" s="119" t="s">
        <v>90</v>
      </c>
      <c r="E4" s="43" t="s">
        <v>37</v>
      </c>
      <c r="F4" s="43" t="s">
        <v>37</v>
      </c>
      <c r="G4" s="43" t="s">
        <v>39</v>
      </c>
      <c r="H4" s="43" t="s">
        <v>48</v>
      </c>
      <c r="I4" s="43" t="s">
        <v>80</v>
      </c>
      <c r="J4" s="38" t="s">
        <v>81</v>
      </c>
      <c r="K4" s="55" t="s">
        <v>39</v>
      </c>
      <c r="L4" s="106">
        <v>2912</v>
      </c>
      <c r="M4" s="106">
        <v>2902</v>
      </c>
      <c r="N4" s="100"/>
      <c r="O4" s="41" t="s">
        <v>43</v>
      </c>
      <c r="P4" s="30" t="str">
        <f t="shared" si="0"/>
        <v>Myc; Brca2(fl/fl); p53(fl/flx); PTEN(fl/+); Pax; Tet</v>
      </c>
    </row>
    <row r="5" spans="1:16" ht="15.75" customHeight="1">
      <c r="A5" s="121">
        <v>3289</v>
      </c>
      <c r="B5" s="113" t="s">
        <v>33</v>
      </c>
      <c r="C5" s="124">
        <v>41982</v>
      </c>
      <c r="D5" s="119" t="s">
        <v>90</v>
      </c>
      <c r="E5" s="43" t="s">
        <v>37</v>
      </c>
      <c r="F5" s="43" t="s">
        <v>37</v>
      </c>
      <c r="G5" s="43"/>
      <c r="H5" s="43" t="s">
        <v>37</v>
      </c>
      <c r="I5" s="43" t="s">
        <v>80</v>
      </c>
      <c r="J5" s="43" t="s">
        <v>81</v>
      </c>
      <c r="K5" s="55" t="s">
        <v>39</v>
      </c>
      <c r="L5" s="106">
        <v>3013</v>
      </c>
      <c r="M5" s="100">
        <v>2226</v>
      </c>
      <c r="N5" s="100" t="s">
        <v>56</v>
      </c>
      <c r="O5" s="41" t="s">
        <v>43</v>
      </c>
      <c r="P5" s="30" t="str">
        <f t="shared" si="0"/>
        <v>Myc; Brca2(fl/fl); p53(fl/fl); PTEN(fl/fl); Pax; Tet</v>
      </c>
    </row>
    <row r="6" spans="1:16" ht="15.75" customHeight="1">
      <c r="A6" s="121">
        <v>3304</v>
      </c>
      <c r="B6" s="113" t="s">
        <v>33</v>
      </c>
      <c r="C6" s="124">
        <v>41974</v>
      </c>
      <c r="D6" s="119" t="s">
        <v>90</v>
      </c>
      <c r="E6" s="43" t="s">
        <v>37</v>
      </c>
      <c r="F6" s="43" t="s">
        <v>37</v>
      </c>
      <c r="G6" s="43"/>
      <c r="H6" s="43" t="s">
        <v>37</v>
      </c>
      <c r="I6" s="43" t="s">
        <v>80</v>
      </c>
      <c r="J6" s="43" t="s">
        <v>81</v>
      </c>
      <c r="K6" s="55" t="s">
        <v>39</v>
      </c>
      <c r="L6" s="106">
        <v>2848</v>
      </c>
      <c r="M6" s="100">
        <v>2226</v>
      </c>
      <c r="N6" s="100"/>
      <c r="O6" s="41" t="s">
        <v>43</v>
      </c>
      <c r="P6" s="30" t="str">
        <f t="shared" si="0"/>
        <v>Myc; Brca2(fl/fl); p53(fl/fl); PTEN(fl/fl); Pax; Tet</v>
      </c>
    </row>
    <row r="7" spans="1:16" ht="15.75" customHeight="1">
      <c r="A7" s="125">
        <v>3306</v>
      </c>
      <c r="B7" s="126" t="s">
        <v>33</v>
      </c>
      <c r="C7" s="101">
        <v>41974</v>
      </c>
      <c r="D7" s="119" t="s">
        <v>90</v>
      </c>
      <c r="E7" s="43" t="s">
        <v>37</v>
      </c>
      <c r="F7" s="43" t="s">
        <v>37</v>
      </c>
      <c r="G7" s="43"/>
      <c r="H7" s="43" t="s">
        <v>48</v>
      </c>
      <c r="I7" s="43" t="s">
        <v>80</v>
      </c>
      <c r="J7" s="43" t="s">
        <v>81</v>
      </c>
      <c r="K7" s="55" t="s">
        <v>39</v>
      </c>
      <c r="L7" s="100">
        <v>2848</v>
      </c>
      <c r="M7" s="100">
        <v>2226</v>
      </c>
      <c r="N7" s="100"/>
      <c r="O7" s="41" t="s">
        <v>43</v>
      </c>
      <c r="P7" s="30" t="str">
        <f t="shared" si="0"/>
        <v>Myc; Brca2(fl/fl); p53(fl/fl); PTEN(fl/+); Pax; Tet</v>
      </c>
    </row>
    <row r="8" spans="1:16" ht="15.75" customHeight="1">
      <c r="A8" s="112">
        <v>3761</v>
      </c>
      <c r="B8" s="102" t="s">
        <v>35</v>
      </c>
      <c r="C8" s="120">
        <v>42117</v>
      </c>
      <c r="D8" s="55" t="s">
        <v>90</v>
      </c>
      <c r="E8" s="55" t="s">
        <v>48</v>
      </c>
      <c r="F8" s="55" t="s">
        <v>48</v>
      </c>
      <c r="G8" s="55" t="s">
        <v>74</v>
      </c>
      <c r="H8" s="55" t="s">
        <v>48</v>
      </c>
      <c r="I8" s="55" t="s">
        <v>80</v>
      </c>
      <c r="J8" s="55" t="s">
        <v>81</v>
      </c>
      <c r="K8" s="55" t="s">
        <v>39</v>
      </c>
      <c r="L8" s="116">
        <v>3198</v>
      </c>
      <c r="M8" s="116">
        <v>3289</v>
      </c>
      <c r="N8" s="102"/>
      <c r="O8" s="90" t="s">
        <v>43</v>
      </c>
      <c r="P8" s="30" t="str">
        <f t="shared" si="0"/>
        <v>Myc; Brca2(fl/+); p53(fl/+R270); PTEN(fl/+); Pax; Tet</v>
      </c>
    </row>
    <row r="9" spans="1:16" ht="15.75" customHeight="1">
      <c r="A9" s="127">
        <v>3762</v>
      </c>
      <c r="B9" s="102" t="s">
        <v>35</v>
      </c>
      <c r="C9" s="120">
        <v>42117</v>
      </c>
      <c r="D9" s="55" t="s">
        <v>90</v>
      </c>
      <c r="E9" s="55" t="s">
        <v>37</v>
      </c>
      <c r="F9" s="55" t="s">
        <v>48</v>
      </c>
      <c r="G9" s="55" t="s">
        <v>74</v>
      </c>
      <c r="H9" s="55" t="s">
        <v>48</v>
      </c>
      <c r="I9" s="55" t="s">
        <v>80</v>
      </c>
      <c r="J9" s="55" t="s">
        <v>81</v>
      </c>
      <c r="K9" s="55" t="s">
        <v>39</v>
      </c>
      <c r="L9" s="116">
        <v>3198</v>
      </c>
      <c r="M9" s="116">
        <v>3289</v>
      </c>
      <c r="N9" s="100"/>
      <c r="O9" s="90" t="s">
        <v>43</v>
      </c>
      <c r="P9" s="30" t="str">
        <f t="shared" si="0"/>
        <v>Myc; Brca2(fl/fl); p53(fl/+R270); PTEN(fl/+); Pax; Tet</v>
      </c>
    </row>
    <row r="10" spans="1:16" ht="15.75" customHeight="1">
      <c r="A10" s="128">
        <v>3794</v>
      </c>
      <c r="B10" s="128" t="s">
        <v>35</v>
      </c>
      <c r="C10" s="47">
        <v>42130</v>
      </c>
      <c r="D10" s="55" t="s">
        <v>90</v>
      </c>
      <c r="E10" s="55" t="s">
        <v>48</v>
      </c>
      <c r="F10" s="55" t="s">
        <v>37</v>
      </c>
      <c r="G10" s="43"/>
      <c r="H10" s="43" t="s">
        <v>38</v>
      </c>
      <c r="I10" s="55" t="s">
        <v>80</v>
      </c>
      <c r="J10" s="55" t="s">
        <v>81</v>
      </c>
      <c r="K10" s="55" t="s">
        <v>39</v>
      </c>
      <c r="L10" s="56">
        <v>2817</v>
      </c>
      <c r="M10" s="56">
        <v>2408</v>
      </c>
      <c r="N10" s="42"/>
      <c r="O10" s="90" t="s">
        <v>43</v>
      </c>
      <c r="P10" s="30" t="str">
        <f t="shared" si="0"/>
        <v>Myc; Brca2(fl/+); p53(fl/fl); PTEN(+); Pax; Tet</v>
      </c>
    </row>
    <row r="11" spans="1:16" ht="15.75" customHeight="1">
      <c r="A11" s="59">
        <v>3805</v>
      </c>
      <c r="B11" s="59" t="s">
        <v>35</v>
      </c>
      <c r="C11" s="92">
        <v>42131</v>
      </c>
      <c r="D11" s="55" t="s">
        <v>90</v>
      </c>
      <c r="E11" s="55" t="s">
        <v>37</v>
      </c>
      <c r="F11" s="55" t="s">
        <v>37</v>
      </c>
      <c r="G11" s="43"/>
      <c r="H11" s="55" t="s">
        <v>37</v>
      </c>
      <c r="I11" s="55" t="s">
        <v>80</v>
      </c>
      <c r="J11" s="55" t="s">
        <v>39</v>
      </c>
      <c r="K11" s="55" t="s">
        <v>39</v>
      </c>
      <c r="L11" s="93">
        <v>3197</v>
      </c>
      <c r="M11" s="93">
        <v>3430</v>
      </c>
      <c r="N11" s="50" t="s">
        <v>94</v>
      </c>
      <c r="O11" s="45" t="s">
        <v>43</v>
      </c>
      <c r="P11" s="30" t="str">
        <f t="shared" si="0"/>
        <v>Myc; Brca2(fl/fl); p53(fl/fl); PTEN(fl/fl); Pax; x</v>
      </c>
    </row>
    <row r="12" spans="1:16" ht="15.75" customHeight="1">
      <c r="A12" s="89">
        <v>3806</v>
      </c>
      <c r="B12" s="89" t="s">
        <v>35</v>
      </c>
      <c r="C12" s="87">
        <v>42131</v>
      </c>
      <c r="D12" s="65" t="s">
        <v>39</v>
      </c>
      <c r="E12" s="55" t="s">
        <v>37</v>
      </c>
      <c r="F12" s="55" t="s">
        <v>37</v>
      </c>
      <c r="G12" s="43"/>
      <c r="H12" s="55" t="s">
        <v>37</v>
      </c>
      <c r="I12" s="55" t="s">
        <v>80</v>
      </c>
      <c r="J12" s="55" t="s">
        <v>81</v>
      </c>
      <c r="K12" s="55" t="s">
        <v>39</v>
      </c>
      <c r="L12" s="88">
        <v>3197</v>
      </c>
      <c r="M12" s="88">
        <v>3430</v>
      </c>
      <c r="N12" s="50" t="s">
        <v>94</v>
      </c>
      <c r="O12" s="45" t="s">
        <v>43</v>
      </c>
      <c r="P12" s="30" t="str">
        <f t="shared" si="0"/>
        <v>x; Brca2(fl/fl); p53(fl/fl); PTEN(fl/fl); Pax; Tet</v>
      </c>
    </row>
    <row r="13" spans="1:16" ht="15.75" customHeight="1">
      <c r="A13" s="82">
        <v>3809</v>
      </c>
      <c r="B13" s="82" t="s">
        <v>35</v>
      </c>
      <c r="C13" s="87">
        <v>42136</v>
      </c>
      <c r="D13" s="76" t="s">
        <v>39</v>
      </c>
      <c r="E13" s="55" t="s">
        <v>37</v>
      </c>
      <c r="F13" s="55" t="s">
        <v>37</v>
      </c>
      <c r="G13" s="55"/>
      <c r="H13" s="55" t="s">
        <v>37</v>
      </c>
      <c r="I13" s="55" t="s">
        <v>80</v>
      </c>
      <c r="J13" s="55" t="s">
        <v>81</v>
      </c>
      <c r="K13" s="55"/>
      <c r="L13" s="88">
        <v>3510</v>
      </c>
      <c r="M13" s="88">
        <v>3430</v>
      </c>
      <c r="N13" s="50"/>
      <c r="O13" s="90" t="s">
        <v>43</v>
      </c>
      <c r="P13" s="30" t="str">
        <f t="shared" si="0"/>
        <v>x; Brca2(fl/fl); p53(fl/fl); PTEN(fl/fl); Pax; Tet</v>
      </c>
    </row>
    <row r="14" spans="1:16" ht="15.75" customHeight="1">
      <c r="A14" s="82">
        <v>3810</v>
      </c>
      <c r="B14" s="82" t="s">
        <v>35</v>
      </c>
      <c r="C14" s="87">
        <v>42136</v>
      </c>
      <c r="D14" s="76" t="s">
        <v>39</v>
      </c>
      <c r="E14" s="55" t="s">
        <v>37</v>
      </c>
      <c r="F14" s="55" t="s">
        <v>37</v>
      </c>
      <c r="G14" s="55"/>
      <c r="H14" s="55" t="s">
        <v>37</v>
      </c>
      <c r="I14" s="55" t="s">
        <v>80</v>
      </c>
      <c r="J14" s="55" t="s">
        <v>39</v>
      </c>
      <c r="K14" s="55" t="s">
        <v>39</v>
      </c>
      <c r="L14" s="88">
        <v>3510</v>
      </c>
      <c r="M14" s="88">
        <v>3430</v>
      </c>
      <c r="N14" s="50"/>
      <c r="O14" s="90" t="s">
        <v>43</v>
      </c>
      <c r="P14" s="30" t="str">
        <f t="shared" si="0"/>
        <v>x; Brca2(fl/fl); p53(fl/fl); PTEN(fl/fl); Pax; x</v>
      </c>
    </row>
    <row r="15" spans="1:16" ht="15.75" customHeight="1">
      <c r="A15" s="82">
        <v>3811</v>
      </c>
      <c r="B15" s="82" t="s">
        <v>35</v>
      </c>
      <c r="C15" s="87">
        <v>42136</v>
      </c>
      <c r="D15" s="76" t="s">
        <v>39</v>
      </c>
      <c r="E15" s="55"/>
      <c r="F15" s="55" t="s">
        <v>48</v>
      </c>
      <c r="G15" s="55" t="s">
        <v>93</v>
      </c>
      <c r="H15" s="55" t="s">
        <v>37</v>
      </c>
      <c r="I15" s="55" t="s">
        <v>52</v>
      </c>
      <c r="J15" s="55" t="s">
        <v>52</v>
      </c>
      <c r="K15" s="55" t="s">
        <v>39</v>
      </c>
      <c r="L15" s="88">
        <v>3510</v>
      </c>
      <c r="M15" s="88">
        <v>3430</v>
      </c>
      <c r="N15" s="59" t="s">
        <v>95</v>
      </c>
      <c r="O15" s="90" t="s">
        <v>43</v>
      </c>
      <c r="P15" s="30" t="str">
        <f t="shared" si="0"/>
        <v>x; Brca2(); p53(fl/+R270?); PTEN(fl/fl); x?; x?</v>
      </c>
    </row>
    <row r="16" spans="1:16" ht="15.75" customHeight="1">
      <c r="A16" s="82">
        <v>3812</v>
      </c>
      <c r="B16" s="82" t="s">
        <v>35</v>
      </c>
      <c r="C16" s="87">
        <v>42136</v>
      </c>
      <c r="D16" s="76" t="s">
        <v>39</v>
      </c>
      <c r="E16" s="55" t="s">
        <v>37</v>
      </c>
      <c r="F16" s="55" t="s">
        <v>37</v>
      </c>
      <c r="G16" s="55"/>
      <c r="H16" s="55" t="s">
        <v>37</v>
      </c>
      <c r="I16" s="55" t="s">
        <v>80</v>
      </c>
      <c r="J16" s="55" t="s">
        <v>81</v>
      </c>
      <c r="K16" s="55" t="s">
        <v>39</v>
      </c>
      <c r="L16" s="88">
        <v>3510</v>
      </c>
      <c r="M16" s="88">
        <v>3430</v>
      </c>
      <c r="N16" s="102"/>
      <c r="O16" s="90" t="s">
        <v>43</v>
      </c>
      <c r="P16" s="30" t="str">
        <f t="shared" si="0"/>
        <v>x; Brca2(fl/fl); p53(fl/fl); PTEN(fl/fl); Pax; Tet</v>
      </c>
    </row>
    <row r="17" spans="1:16" ht="15.75" customHeight="1">
      <c r="A17" s="82">
        <v>3892</v>
      </c>
      <c r="B17" s="82" t="s">
        <v>35</v>
      </c>
      <c r="C17" s="87">
        <v>42158</v>
      </c>
      <c r="D17" s="55" t="s">
        <v>90</v>
      </c>
      <c r="E17" s="55" t="s">
        <v>37</v>
      </c>
      <c r="F17" s="55" t="s">
        <v>37</v>
      </c>
      <c r="G17" s="55"/>
      <c r="H17" s="55" t="s">
        <v>37</v>
      </c>
      <c r="I17" s="55" t="s">
        <v>80</v>
      </c>
      <c r="J17" s="55" t="s">
        <v>81</v>
      </c>
      <c r="K17" s="55" t="s">
        <v>39</v>
      </c>
      <c r="L17" s="88">
        <v>3683</v>
      </c>
      <c r="M17" s="88">
        <v>3631</v>
      </c>
      <c r="N17" s="102"/>
      <c r="O17" s="90" t="s">
        <v>43</v>
      </c>
      <c r="P17" s="30" t="str">
        <f t="shared" si="0"/>
        <v>Myc; Brca2(fl/fl); p53(fl/fl); PTEN(fl/fl); Pax; Tet</v>
      </c>
    </row>
    <row r="18" spans="1:16" ht="15.75" customHeight="1">
      <c r="A18" s="82">
        <v>3893</v>
      </c>
      <c r="B18" s="82" t="s">
        <v>35</v>
      </c>
      <c r="C18" s="87">
        <v>42158</v>
      </c>
      <c r="D18" s="55" t="s">
        <v>39</v>
      </c>
      <c r="E18" s="55" t="s">
        <v>37</v>
      </c>
      <c r="F18" s="55" t="s">
        <v>37</v>
      </c>
      <c r="G18" s="55"/>
      <c r="H18" s="55" t="s">
        <v>37</v>
      </c>
      <c r="I18" s="55" t="s">
        <v>80</v>
      </c>
      <c r="J18" s="55" t="s">
        <v>81</v>
      </c>
      <c r="K18" s="55" t="s">
        <v>39</v>
      </c>
      <c r="L18" s="88">
        <v>3683</v>
      </c>
      <c r="M18" s="88">
        <v>3631</v>
      </c>
      <c r="N18" s="102"/>
      <c r="O18" s="90" t="s">
        <v>43</v>
      </c>
      <c r="P18" s="30" t="str">
        <f t="shared" si="0"/>
        <v>x; Brca2(fl/fl); p53(fl/fl); PTEN(fl/fl); Pax; Tet</v>
      </c>
    </row>
    <row r="19" spans="1:16" ht="15.75" customHeight="1">
      <c r="A19" s="82">
        <v>3895</v>
      </c>
      <c r="B19" s="82" t="s">
        <v>35</v>
      </c>
      <c r="C19" s="87">
        <v>42158</v>
      </c>
      <c r="D19" s="55" t="s">
        <v>39</v>
      </c>
      <c r="E19" s="55" t="s">
        <v>37</v>
      </c>
      <c r="F19" s="55" t="s">
        <v>37</v>
      </c>
      <c r="G19" s="55"/>
      <c r="H19" s="55" t="s">
        <v>37</v>
      </c>
      <c r="I19" s="55" t="s">
        <v>80</v>
      </c>
      <c r="J19" s="55" t="s">
        <v>81</v>
      </c>
      <c r="K19" s="55" t="s">
        <v>39</v>
      </c>
      <c r="L19" s="88">
        <v>3683</v>
      </c>
      <c r="M19" s="88">
        <v>3631</v>
      </c>
      <c r="N19" s="102"/>
      <c r="O19" s="90" t="s">
        <v>43</v>
      </c>
      <c r="P19" s="30" t="str">
        <f t="shared" si="0"/>
        <v>x; Brca2(fl/fl); p53(fl/fl); PTEN(fl/fl); Pax; Tet</v>
      </c>
    </row>
    <row r="20" spans="1:16" ht="15.75" customHeight="1">
      <c r="A20" s="82">
        <v>3926</v>
      </c>
      <c r="B20" s="82" t="s">
        <v>35</v>
      </c>
      <c r="C20" s="87">
        <v>42186</v>
      </c>
      <c r="D20" s="55" t="s">
        <v>90</v>
      </c>
      <c r="E20" s="55" t="s">
        <v>37</v>
      </c>
      <c r="F20" s="55" t="s">
        <v>37</v>
      </c>
      <c r="G20" s="43"/>
      <c r="H20" s="55" t="s">
        <v>37</v>
      </c>
      <c r="I20" s="55" t="s">
        <v>80</v>
      </c>
      <c r="J20" s="55" t="s">
        <v>81</v>
      </c>
      <c r="K20" s="55"/>
      <c r="L20" s="88">
        <v>3510</v>
      </c>
      <c r="M20" s="88">
        <v>3304</v>
      </c>
      <c r="N20" s="82"/>
      <c r="O20" s="45" t="s">
        <v>43</v>
      </c>
      <c r="P20" s="30" t="str">
        <f t="shared" si="0"/>
        <v>Myc; Brca2(fl/fl); p53(fl/fl); PTEN(fl/fl); Pax; Tet</v>
      </c>
    </row>
    <row r="21" spans="1:16" ht="15.75" customHeight="1">
      <c r="A21" s="59">
        <v>3928</v>
      </c>
      <c r="B21" s="59" t="s">
        <v>35</v>
      </c>
      <c r="C21" s="92">
        <v>42186</v>
      </c>
      <c r="D21" s="55" t="s">
        <v>90</v>
      </c>
      <c r="E21" s="55" t="s">
        <v>37</v>
      </c>
      <c r="F21" s="55" t="s">
        <v>37</v>
      </c>
      <c r="G21" s="43"/>
      <c r="H21" s="55" t="s">
        <v>37</v>
      </c>
      <c r="I21" s="55" t="s">
        <v>80</v>
      </c>
      <c r="J21" s="55" t="s">
        <v>81</v>
      </c>
      <c r="K21" s="55"/>
      <c r="L21" s="93">
        <v>3510</v>
      </c>
      <c r="M21" s="93">
        <v>3304</v>
      </c>
      <c r="N21" s="59"/>
      <c r="O21" s="45" t="s">
        <v>43</v>
      </c>
      <c r="P21" s="30" t="str">
        <f t="shared" si="0"/>
        <v>Myc; Brca2(fl/fl); p53(fl/fl); PTEN(fl/fl); Pax; Tet</v>
      </c>
    </row>
    <row r="22" spans="1:16" ht="15.75" customHeight="1">
      <c r="A22" s="59">
        <v>3929</v>
      </c>
      <c r="B22" s="59" t="s">
        <v>35</v>
      </c>
      <c r="C22" s="92">
        <v>42186</v>
      </c>
      <c r="D22" s="55" t="s">
        <v>91</v>
      </c>
      <c r="E22" s="55" t="s">
        <v>37</v>
      </c>
      <c r="F22" s="55" t="s">
        <v>37</v>
      </c>
      <c r="G22" s="43"/>
      <c r="H22" s="55" t="s">
        <v>37</v>
      </c>
      <c r="I22" s="55" t="s">
        <v>80</v>
      </c>
      <c r="J22" s="55" t="s">
        <v>81</v>
      </c>
      <c r="K22" s="55"/>
      <c r="L22" s="93">
        <v>3510</v>
      </c>
      <c r="M22" s="93">
        <v>3304</v>
      </c>
      <c r="N22" s="59"/>
      <c r="O22" s="45" t="s">
        <v>43</v>
      </c>
      <c r="P22" s="30" t="str">
        <f t="shared" si="0"/>
        <v>Myc?; Brca2(fl/fl); p53(fl/fl); PTEN(fl/fl); Pax; Tet</v>
      </c>
    </row>
    <row r="23" spans="1:16" ht="15.75" customHeight="1">
      <c r="A23" s="59">
        <v>3930</v>
      </c>
      <c r="B23" s="59" t="s">
        <v>35</v>
      </c>
      <c r="C23" s="92">
        <v>42186</v>
      </c>
      <c r="D23" s="55" t="s">
        <v>90</v>
      </c>
      <c r="E23" s="55" t="s">
        <v>37</v>
      </c>
      <c r="F23" s="55" t="s">
        <v>37</v>
      </c>
      <c r="G23" s="43"/>
      <c r="H23" s="55" t="s">
        <v>37</v>
      </c>
      <c r="I23" s="55" t="s">
        <v>80</v>
      </c>
      <c r="J23" s="65" t="s">
        <v>52</v>
      </c>
      <c r="K23" s="55"/>
      <c r="L23" s="93">
        <v>3510</v>
      </c>
      <c r="M23" s="93">
        <v>3304</v>
      </c>
      <c r="N23" s="59"/>
      <c r="O23" s="45" t="s">
        <v>43</v>
      </c>
      <c r="P23" s="30" t="str">
        <f t="shared" si="0"/>
        <v>Myc; Brca2(fl/fl); p53(fl/fl); PTEN(fl/fl); Pax; x?</v>
      </c>
    </row>
    <row r="24" spans="1:16" ht="15.75" customHeight="1">
      <c r="A24" s="59">
        <v>3931</v>
      </c>
      <c r="B24" s="59" t="s">
        <v>33</v>
      </c>
      <c r="C24" s="92">
        <v>42186</v>
      </c>
      <c r="D24" s="55" t="s">
        <v>90</v>
      </c>
      <c r="E24" s="55" t="s">
        <v>37</v>
      </c>
      <c r="F24" s="55" t="s">
        <v>37</v>
      </c>
      <c r="G24" s="43"/>
      <c r="H24" s="55" t="s">
        <v>37</v>
      </c>
      <c r="I24" s="55" t="s">
        <v>80</v>
      </c>
      <c r="J24" s="65" t="s">
        <v>52</v>
      </c>
      <c r="K24" s="55"/>
      <c r="L24" s="93">
        <v>3510</v>
      </c>
      <c r="M24" s="93">
        <v>3304</v>
      </c>
      <c r="N24" s="59"/>
      <c r="O24" s="45" t="s">
        <v>43</v>
      </c>
      <c r="P24" s="30" t="str">
        <f t="shared" si="0"/>
        <v>Myc; Brca2(fl/fl); p53(fl/fl); PTEN(fl/fl); Pax; x?</v>
      </c>
    </row>
    <row r="25" spans="1:16" ht="15.75" customHeight="1">
      <c r="A25" s="59">
        <v>3932</v>
      </c>
      <c r="B25" s="59" t="s">
        <v>33</v>
      </c>
      <c r="C25" s="92">
        <v>42186</v>
      </c>
      <c r="D25" s="55" t="s">
        <v>90</v>
      </c>
      <c r="E25" s="55" t="s">
        <v>37</v>
      </c>
      <c r="F25" s="55" t="s">
        <v>37</v>
      </c>
      <c r="G25" s="43"/>
      <c r="H25" s="55" t="s">
        <v>37</v>
      </c>
      <c r="I25" s="55" t="s">
        <v>80</v>
      </c>
      <c r="J25" s="55" t="s">
        <v>81</v>
      </c>
      <c r="K25" s="55"/>
      <c r="L25" s="93">
        <v>3510</v>
      </c>
      <c r="M25" s="93">
        <v>3304</v>
      </c>
      <c r="N25" s="59"/>
      <c r="O25" s="45" t="s">
        <v>43</v>
      </c>
      <c r="P25" s="30" t="str">
        <f t="shared" si="0"/>
        <v>Myc; Brca2(fl/fl); p53(fl/fl); PTEN(fl/fl); Pax; Tet</v>
      </c>
    </row>
    <row r="26" spans="1:16" ht="15.75" customHeight="1">
      <c r="A26" s="129">
        <v>3966</v>
      </c>
      <c r="B26" s="129" t="s">
        <v>35</v>
      </c>
      <c r="C26" s="92">
        <v>42198</v>
      </c>
      <c r="D26" s="55" t="s">
        <v>90</v>
      </c>
      <c r="E26" s="55" t="s">
        <v>37</v>
      </c>
      <c r="F26" s="55" t="s">
        <v>37</v>
      </c>
      <c r="G26" s="43"/>
      <c r="H26" s="65" t="s">
        <v>48</v>
      </c>
      <c r="I26" s="55" t="s">
        <v>80</v>
      </c>
      <c r="J26" s="65" t="s">
        <v>39</v>
      </c>
      <c r="K26" s="55"/>
      <c r="L26" s="59">
        <v>3197</v>
      </c>
      <c r="M26" s="93">
        <v>3304</v>
      </c>
      <c r="N26" s="59"/>
      <c r="O26" s="45" t="s">
        <v>43</v>
      </c>
      <c r="P26" s="30" t="str">
        <f t="shared" si="0"/>
        <v>Myc; Brca2(fl/fl); p53(fl/fl); PTEN(fl/+); Pax; x</v>
      </c>
    </row>
    <row r="27" spans="1:16" ht="15.75" customHeight="1">
      <c r="A27" s="129">
        <v>3967</v>
      </c>
      <c r="B27" s="129" t="s">
        <v>35</v>
      </c>
      <c r="C27" s="92">
        <v>42198</v>
      </c>
      <c r="D27" s="55" t="s">
        <v>90</v>
      </c>
      <c r="E27" s="55" t="s">
        <v>37</v>
      </c>
      <c r="F27" s="55" t="s">
        <v>37</v>
      </c>
      <c r="G27" s="43"/>
      <c r="H27" s="65" t="s">
        <v>48</v>
      </c>
      <c r="I27" s="55" t="s">
        <v>80</v>
      </c>
      <c r="J27" s="65" t="s">
        <v>39</v>
      </c>
      <c r="K27" s="55"/>
      <c r="L27" s="59">
        <v>3197</v>
      </c>
      <c r="M27" s="93">
        <v>3304</v>
      </c>
      <c r="N27" s="59"/>
      <c r="O27" s="45" t="s">
        <v>43</v>
      </c>
      <c r="P27" s="30" t="str">
        <f t="shared" si="0"/>
        <v>Myc; Brca2(fl/fl); p53(fl/fl); PTEN(fl/+); Pax; x</v>
      </c>
    </row>
    <row r="28" spans="1:16" ht="15.75" customHeight="1">
      <c r="A28" s="129">
        <v>3968</v>
      </c>
      <c r="B28" s="129" t="s">
        <v>35</v>
      </c>
      <c r="C28" s="92">
        <v>42198</v>
      </c>
      <c r="D28" s="55" t="s">
        <v>90</v>
      </c>
      <c r="E28" s="55" t="s">
        <v>37</v>
      </c>
      <c r="F28" s="55" t="s">
        <v>37</v>
      </c>
      <c r="G28" s="43"/>
      <c r="H28" s="65" t="s">
        <v>48</v>
      </c>
      <c r="I28" s="55" t="s">
        <v>80</v>
      </c>
      <c r="J28" s="65" t="s">
        <v>39</v>
      </c>
      <c r="K28" s="55"/>
      <c r="L28" s="59">
        <v>3197</v>
      </c>
      <c r="M28" s="93">
        <v>3304</v>
      </c>
      <c r="N28" s="59"/>
      <c r="O28" s="45" t="s">
        <v>43</v>
      </c>
      <c r="P28" s="30" t="str">
        <f t="shared" si="0"/>
        <v>Myc; Brca2(fl/fl); p53(fl/fl); PTEN(fl/+); Pax; x</v>
      </c>
    </row>
    <row r="29" spans="1:16" ht="15.75" customHeight="1">
      <c r="A29" s="59">
        <v>3969</v>
      </c>
      <c r="B29" s="59" t="s">
        <v>35</v>
      </c>
      <c r="C29" s="92">
        <v>42198</v>
      </c>
      <c r="D29" s="55" t="s">
        <v>90</v>
      </c>
      <c r="E29" s="55" t="s">
        <v>37</v>
      </c>
      <c r="F29" s="55" t="s">
        <v>37</v>
      </c>
      <c r="G29" s="43"/>
      <c r="H29" s="55" t="s">
        <v>37</v>
      </c>
      <c r="I29" s="55" t="s">
        <v>80</v>
      </c>
      <c r="J29" s="55" t="s">
        <v>81</v>
      </c>
      <c r="K29" s="55"/>
      <c r="L29" s="59">
        <v>3197</v>
      </c>
      <c r="M29" s="93">
        <v>3304</v>
      </c>
      <c r="N29" s="59"/>
      <c r="O29" s="45" t="s">
        <v>43</v>
      </c>
      <c r="P29" s="30" t="str">
        <f t="shared" si="0"/>
        <v>Myc; Brca2(fl/fl); p53(fl/fl); PTEN(fl/fl); Pax; Tet</v>
      </c>
    </row>
    <row r="30" spans="1:16" ht="15.75" customHeight="1">
      <c r="A30" s="50" t="s">
        <v>96</v>
      </c>
      <c r="B30" s="50"/>
      <c r="C30" s="47"/>
      <c r="D30" s="55"/>
      <c r="E30" s="55"/>
      <c r="F30" s="55"/>
      <c r="G30" s="55"/>
      <c r="H30" s="55"/>
      <c r="I30" s="55"/>
      <c r="J30" s="55"/>
      <c r="K30" s="55"/>
      <c r="L30" s="56"/>
      <c r="M30" s="56"/>
      <c r="N30" s="50"/>
      <c r="O30" s="90"/>
      <c r="P30" s="30" t="str">
        <f t="shared" si="0"/>
        <v xml:space="preserve">Brca2(); p53(); PTEN(); </v>
      </c>
    </row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/>
    <row r="342" ht="15.75" customHeight="1"/>
    <row r="343" ht="15.75" customHeight="1"/>
    <row r="344" ht="15.75"/>
    <row r="345" ht="15.75" customHeight="1"/>
    <row r="346" ht="15.75"/>
    <row r="347" ht="15.75"/>
    <row r="348" ht="15.75" customHeight="1"/>
    <row r="349" ht="15.75"/>
    <row r="350" ht="15.75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/>
    <row r="370" ht="15.75" customHeight="1"/>
    <row r="371" ht="15.75" customHeight="1"/>
    <row r="372" ht="15.75" customHeight="1"/>
    <row r="373" ht="15.75" customHeight="1"/>
    <row r="374" ht="15.75" customHeight="1"/>
    <row r="375" ht="15.75"/>
    <row r="376" ht="15.75"/>
    <row r="377" ht="15.75"/>
    <row r="378" ht="15.75" customHeight="1"/>
    <row r="379" ht="15.75" customHeight="1"/>
    <row r="380" ht="15.75" customHeight="1"/>
    <row r="381" ht="15.75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/>
    <row r="389" ht="15.75" customHeight="1"/>
    <row r="390" ht="15.75" customHeight="1"/>
    <row r="391" ht="15.75" customHeight="1"/>
    <row r="392" ht="15.75"/>
    <row r="393" ht="15.75" customHeight="1"/>
    <row r="394" ht="15.75" customHeight="1"/>
    <row r="395" ht="15.75" customHeight="1"/>
    <row r="396" ht="15.75" customHeight="1"/>
    <row r="397" ht="15.75"/>
    <row r="398" ht="15.75"/>
    <row r="399" ht="15.75"/>
    <row r="400" ht="15.75" customHeight="1"/>
    <row r="401" ht="15.75"/>
    <row r="402" ht="15.75"/>
    <row r="403" ht="15.75" customHeight="1"/>
    <row r="404" ht="15.75"/>
    <row r="405" ht="15.75"/>
    <row r="406" ht="15.75"/>
    <row r="407" ht="15.75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/>
    <row r="418" ht="15.75"/>
    <row r="419" ht="15.75" customHeight="1"/>
    <row r="420" ht="15.75" customHeight="1"/>
    <row r="421" ht="15.75"/>
    <row r="422" ht="15.75" customHeight="1"/>
    <row r="423" ht="15.75" customHeight="1"/>
    <row r="424" ht="15.75" customHeight="1"/>
    <row r="425" ht="15.75" customHeight="1"/>
    <row r="426" ht="15.75" customHeight="1"/>
    <row r="427" ht="15.75"/>
    <row r="428" ht="15.75" customHeight="1"/>
    <row r="429" ht="15.75"/>
    <row r="430" ht="15.75" customHeight="1"/>
    <row r="431" ht="15.75"/>
    <row r="432" ht="15.75"/>
    <row r="433" ht="15.75" customHeight="1"/>
    <row r="434" ht="15.75" customHeight="1"/>
    <row r="435" ht="15.75" customHeight="1"/>
    <row r="436" ht="15.75" customHeight="1"/>
    <row r="437" ht="15.75" customHeight="1"/>
    <row r="438" ht="15.75"/>
    <row r="439" ht="15.75"/>
    <row r="440" ht="15.75"/>
    <row r="441" ht="15.75" customHeight="1"/>
    <row r="442" ht="15.75" customHeight="1"/>
    <row r="443" ht="15.75" customHeight="1"/>
    <row r="444" ht="15.75" customHeight="1"/>
    <row r="445" ht="15.75" customHeight="1"/>
    <row r="446" ht="15.75"/>
    <row r="447" ht="15.75"/>
    <row r="448" ht="15.75" customHeight="1"/>
    <row r="449" ht="15.75" customHeight="1"/>
    <row r="450" ht="15.75" customHeight="1"/>
    <row r="451" ht="15.75" customHeight="1"/>
    <row r="452" ht="15.75"/>
    <row r="453" ht="15.75"/>
    <row r="454" ht="15.75" customHeight="1"/>
    <row r="455" ht="15.75"/>
    <row r="456" ht="15.75"/>
    <row r="457" ht="15.75"/>
    <row r="458" ht="15.75" customHeight="1"/>
    <row r="459" ht="15.75"/>
    <row r="460" ht="15.75"/>
    <row r="461" ht="15.75"/>
    <row r="462" ht="15.75" customHeight="1"/>
    <row r="463" ht="15.75"/>
    <row r="464" ht="15.75" customHeight="1"/>
    <row r="465" ht="15.75" customHeight="1"/>
    <row r="466" ht="15.75"/>
    <row r="467" ht="15.75"/>
    <row r="468" ht="15.75" customHeight="1"/>
    <row r="469" ht="15.75" customHeight="1"/>
    <row r="470" ht="15.75" customHeight="1"/>
    <row r="471" ht="15.75"/>
    <row r="472" ht="15.75"/>
    <row r="473" ht="15.75"/>
    <row r="474" ht="15.75" customHeight="1"/>
    <row r="475" ht="15.75" customHeight="1"/>
    <row r="476" ht="15.75"/>
    <row r="477" ht="15.75"/>
    <row r="478" ht="15.75"/>
    <row r="479" ht="15.75" customHeight="1"/>
    <row r="480" ht="15.75"/>
    <row r="481" ht="15.75" customHeight="1"/>
    <row r="482" ht="15.75"/>
    <row r="483" ht="15.75"/>
    <row r="484" ht="15.75"/>
    <row r="485" ht="15.75"/>
    <row r="486" ht="15.75" customHeight="1"/>
    <row r="487" ht="15.75"/>
    <row r="488" ht="15.75"/>
    <row r="489" ht="15.75" customHeight="1"/>
    <row r="490" ht="15.75" customHeight="1"/>
    <row r="491" ht="15.75"/>
    <row r="492" ht="15.75"/>
    <row r="493" ht="15.75"/>
    <row r="494" ht="15.75"/>
    <row r="495" ht="15.75" customHeight="1"/>
    <row r="496" ht="15.75" customHeight="1"/>
    <row r="497" ht="15.75"/>
    <row r="498" ht="15.75"/>
    <row r="499" ht="15.75"/>
    <row r="500" ht="15.75"/>
    <row r="501" ht="15.75"/>
    <row r="502" ht="15.75" customHeight="1"/>
    <row r="503" ht="15.75"/>
    <row r="504" ht="15.75"/>
    <row r="505" ht="15.75" customHeight="1"/>
    <row r="506" ht="15.75"/>
    <row r="507" ht="15.75"/>
    <row r="508" ht="15.75"/>
    <row r="509" ht="15.75"/>
    <row r="510" ht="15.75"/>
    <row r="511" ht="15.75"/>
    <row r="512" ht="15.75"/>
    <row r="513" ht="15.75"/>
    <row r="514" ht="15.75"/>
    <row r="515" ht="15.75"/>
    <row r="516" ht="15.75"/>
    <row r="517" ht="15.75"/>
    <row r="518" ht="15.75"/>
    <row r="519" ht="15.75"/>
    <row r="520" ht="15.75"/>
    <row r="521" ht="15.75"/>
    <row r="522" ht="15.75"/>
    <row r="523" ht="15.75"/>
    <row r="524" ht="15.75"/>
    <row r="525" ht="15.75"/>
    <row r="526" ht="15.75"/>
    <row r="527" ht="15.75"/>
    <row r="528" ht="15.75"/>
    <row r="529" ht="15.75"/>
    <row r="530" ht="15.75"/>
    <row r="531" ht="15.75"/>
    <row r="532" ht="15.75"/>
    <row r="533" ht="15.75"/>
    <row r="534" ht="15.75"/>
    <row r="535" ht="15.75"/>
    <row r="536" ht="15.75"/>
    <row r="537" ht="15.75"/>
    <row r="538" ht="15.75"/>
    <row r="539" ht="15.75"/>
    <row r="540" ht="15.75"/>
    <row r="541" ht="15.75"/>
    <row r="542" ht="15.75"/>
    <row r="543" ht="15.75"/>
    <row r="544" ht="15.75"/>
    <row r="545" ht="15.75"/>
    <row r="546" ht="15.75"/>
    <row r="547" ht="15.75"/>
    <row r="548" ht="15.75"/>
    <row r="549" ht="15.75"/>
    <row r="550" ht="15.75"/>
    <row r="551" ht="15.75"/>
    <row r="552" ht="15.75"/>
    <row r="553" ht="15.75"/>
    <row r="554" ht="15.75"/>
    <row r="555" ht="15.75"/>
    <row r="556" ht="15.75"/>
    <row r="557" ht="15.75"/>
    <row r="558" ht="15.75"/>
    <row r="559" ht="15.75"/>
    <row r="560" ht="15.75"/>
    <row r="561" ht="15.75"/>
    <row r="562" ht="15.75"/>
    <row r="563" ht="15.75"/>
    <row r="564" ht="15.75"/>
    <row r="565" ht="15.75"/>
    <row r="566" ht="15.75"/>
    <row r="567" ht="15.75"/>
    <row r="568" ht="15.75"/>
    <row r="569" ht="15.75"/>
    <row r="570" ht="15.75"/>
    <row r="571" ht="15.75"/>
    <row r="572" ht="15.75"/>
    <row r="573" ht="15.75"/>
    <row r="574" ht="15.75"/>
    <row r="575" ht="15.75"/>
    <row r="576" ht="15.75"/>
    <row r="577" ht="15.75"/>
    <row r="578" ht="15.7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0000"/>
    <outlinePr summaryBelow="0" summaryRight="0"/>
  </sheetPr>
  <dimension ref="A1:O1289"/>
  <sheetViews>
    <sheetView workbookViewId="0">
      <pane xSplit="1" ySplit="1" topLeftCell="B118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6.125" customWidth="1"/>
    <col min="2" max="2" width="5.75" customWidth="1"/>
    <col min="3" max="3" width="10.5" customWidth="1"/>
    <col min="4" max="4" width="8.125" customWidth="1"/>
    <col min="5" max="6" width="7.625" customWidth="1"/>
    <col min="7" max="7" width="10.5" customWidth="1"/>
    <col min="8" max="8" width="7.5" customWidth="1"/>
    <col min="9" max="9" width="7.125" customWidth="1"/>
    <col min="10" max="10" width="6.125" customWidth="1"/>
    <col min="11" max="11" width="7.5" customWidth="1"/>
    <col min="12" max="12" width="6.5" customWidth="1"/>
    <col min="13" max="13" width="11.125" customWidth="1"/>
    <col min="14" max="14" width="3.25" customWidth="1"/>
    <col min="15" max="15" width="39.75" customWidth="1"/>
  </cols>
  <sheetData>
    <row r="1" spans="1:15" ht="15.75">
      <c r="A1" s="67" t="s">
        <v>22</v>
      </c>
      <c r="B1" s="67" t="s">
        <v>23</v>
      </c>
      <c r="C1" s="68" t="s">
        <v>24</v>
      </c>
      <c r="D1" s="69" t="s">
        <v>92</v>
      </c>
      <c r="E1" s="69" t="s">
        <v>73</v>
      </c>
      <c r="F1" s="69" t="s">
        <v>74</v>
      </c>
      <c r="G1" s="69" t="s">
        <v>26</v>
      </c>
      <c r="H1" s="69" t="s">
        <v>75</v>
      </c>
      <c r="I1" s="69" t="s">
        <v>76</v>
      </c>
      <c r="J1" s="69" t="s">
        <v>27</v>
      </c>
      <c r="K1" s="67" t="s">
        <v>77</v>
      </c>
      <c r="L1" s="67" t="s">
        <v>29</v>
      </c>
      <c r="M1" s="67" t="s">
        <v>30</v>
      </c>
      <c r="N1" s="70" t="s">
        <v>78</v>
      </c>
      <c r="O1" s="69" t="s">
        <v>79</v>
      </c>
    </row>
    <row r="2" spans="1:15" ht="15.75" customHeight="1">
      <c r="A2" s="80">
        <v>3254</v>
      </c>
      <c r="B2" s="81" t="s">
        <v>35</v>
      </c>
      <c r="C2" s="72">
        <v>41973</v>
      </c>
      <c r="D2" s="43" t="s">
        <v>48</v>
      </c>
      <c r="E2" s="43" t="s">
        <v>48</v>
      </c>
      <c r="F2" s="43" t="s">
        <v>74</v>
      </c>
      <c r="G2" s="43" t="s">
        <v>37</v>
      </c>
      <c r="H2" s="43" t="s">
        <v>80</v>
      </c>
      <c r="I2" s="43" t="s">
        <v>81</v>
      </c>
      <c r="J2" s="75" t="s">
        <v>39</v>
      </c>
      <c r="K2" s="71">
        <v>2671</v>
      </c>
      <c r="L2" s="71">
        <v>2868</v>
      </c>
      <c r="M2" s="82" t="s">
        <v>97</v>
      </c>
      <c r="N2" s="41" t="s">
        <v>43</v>
      </c>
      <c r="O2" s="30" t="str">
        <f t="shared" ref="O2:O8" si="0">($D$1&amp;"("&amp;D2&amp;"); "&amp;IF(ISTEXT(F2),$E$1&amp;"("&amp;E2&amp;F2&amp;"); ",$E$1&amp;"("&amp;E2&amp;"); ")&amp;$G$1&amp;"("&amp;G2&amp;"); "&amp;IF(ISTEXT(H2),H2&amp;"; ","")&amp;IF(ISTEXT(I2),I2&amp;"; ","")&amp;IF(ISTEXT(J2),J2,""))</f>
        <v>Brca2(fl/+); p53(fl/+R270); PTEN(fl/fl); Pax; Tet; x</v>
      </c>
    </row>
    <row r="3" spans="1:15" ht="15.75" customHeight="1">
      <c r="A3" s="77">
        <v>3626</v>
      </c>
      <c r="B3" s="78" t="s">
        <v>35</v>
      </c>
      <c r="C3" s="72">
        <v>42078</v>
      </c>
      <c r="D3" s="43" t="s">
        <v>37</v>
      </c>
      <c r="E3" s="43" t="s">
        <v>37</v>
      </c>
      <c r="F3" s="43"/>
      <c r="G3" s="83" t="s">
        <v>48</v>
      </c>
      <c r="H3" s="43" t="s">
        <v>80</v>
      </c>
      <c r="I3" s="43" t="s">
        <v>81</v>
      </c>
      <c r="J3" s="86" t="s">
        <v>39</v>
      </c>
      <c r="K3" s="71">
        <v>3403</v>
      </c>
      <c r="L3" s="71">
        <v>3366</v>
      </c>
      <c r="M3" s="82"/>
      <c r="N3" s="41" t="s">
        <v>43</v>
      </c>
      <c r="O3" s="30" t="str">
        <f t="shared" si="0"/>
        <v>Brca2(fl/fl); p53(fl/fl); PTEN(fl/+); Pax; Tet; x</v>
      </c>
    </row>
    <row r="4" spans="1:15" ht="15.75" customHeight="1">
      <c r="A4" s="84">
        <v>3627</v>
      </c>
      <c r="B4" s="85" t="s">
        <v>35</v>
      </c>
      <c r="C4" s="72">
        <v>42078</v>
      </c>
      <c r="D4" s="43" t="s">
        <v>48</v>
      </c>
      <c r="E4" s="43" t="s">
        <v>48</v>
      </c>
      <c r="F4" s="55" t="s">
        <v>74</v>
      </c>
      <c r="G4" s="43" t="s">
        <v>37</v>
      </c>
      <c r="H4" s="43" t="s">
        <v>80</v>
      </c>
      <c r="I4" s="43" t="s">
        <v>81</v>
      </c>
      <c r="J4" s="86" t="s">
        <v>39</v>
      </c>
      <c r="K4" s="71">
        <v>3403</v>
      </c>
      <c r="L4" s="71">
        <v>3366</v>
      </c>
      <c r="M4" s="82" t="s">
        <v>98</v>
      </c>
      <c r="N4" s="41" t="s">
        <v>43</v>
      </c>
      <c r="O4" s="30" t="str">
        <f t="shared" si="0"/>
        <v>Brca2(fl/+); p53(fl/+R270); PTEN(fl/fl); Pax; Tet; x</v>
      </c>
    </row>
    <row r="5" spans="1:15" ht="15.75" customHeight="1">
      <c r="A5" s="77">
        <v>3630</v>
      </c>
      <c r="B5" s="78" t="s">
        <v>33</v>
      </c>
      <c r="C5" s="72">
        <v>42078</v>
      </c>
      <c r="D5" s="43" t="s">
        <v>48</v>
      </c>
      <c r="E5" s="43" t="s">
        <v>37</v>
      </c>
      <c r="F5" s="43"/>
      <c r="G5" s="43" t="s">
        <v>37</v>
      </c>
      <c r="H5" s="43" t="s">
        <v>80</v>
      </c>
      <c r="I5" s="43" t="s">
        <v>81</v>
      </c>
      <c r="J5" s="86" t="s">
        <v>39</v>
      </c>
      <c r="K5" s="71">
        <v>3403</v>
      </c>
      <c r="L5" s="71">
        <v>3366</v>
      </c>
      <c r="M5" s="82" t="s">
        <v>99</v>
      </c>
      <c r="N5" s="41" t="s">
        <v>43</v>
      </c>
      <c r="O5" s="30" t="str">
        <f t="shared" si="0"/>
        <v>Brca2(fl/+); p53(fl/fl); PTEN(fl/fl); Pax; Tet; x</v>
      </c>
    </row>
    <row r="6" spans="1:15" ht="15.75" customHeight="1">
      <c r="A6" s="77">
        <v>3632</v>
      </c>
      <c r="B6" s="78" t="s">
        <v>33</v>
      </c>
      <c r="C6" s="72">
        <v>42078</v>
      </c>
      <c r="D6" s="55" t="s">
        <v>48</v>
      </c>
      <c r="E6" s="43" t="s">
        <v>37</v>
      </c>
      <c r="F6" s="43"/>
      <c r="G6" s="43" t="s">
        <v>37</v>
      </c>
      <c r="H6" s="43" t="s">
        <v>80</v>
      </c>
      <c r="I6" s="43" t="s">
        <v>81</v>
      </c>
      <c r="J6" s="86" t="s">
        <v>39</v>
      </c>
      <c r="K6" s="71">
        <v>3403</v>
      </c>
      <c r="L6" s="71">
        <v>3366</v>
      </c>
      <c r="M6" s="82" t="s">
        <v>98</v>
      </c>
      <c r="N6" s="41" t="s">
        <v>43</v>
      </c>
      <c r="O6" s="30" t="str">
        <f t="shared" si="0"/>
        <v>Brca2(fl/+); p53(fl/fl); PTEN(fl/fl); Pax; Tet; x</v>
      </c>
    </row>
    <row r="7" spans="1:15" ht="15.75" customHeight="1">
      <c r="A7" s="82">
        <v>3774</v>
      </c>
      <c r="B7" s="82" t="s">
        <v>35</v>
      </c>
      <c r="C7" s="87">
        <v>42122</v>
      </c>
      <c r="D7" s="55" t="s">
        <v>50</v>
      </c>
      <c r="E7" s="55" t="s">
        <v>50</v>
      </c>
      <c r="F7" s="55" t="s">
        <v>39</v>
      </c>
      <c r="G7" s="55" t="s">
        <v>37</v>
      </c>
      <c r="H7" s="55" t="s">
        <v>80</v>
      </c>
      <c r="I7" s="55" t="s">
        <v>82</v>
      </c>
      <c r="J7" s="55" t="s">
        <v>39</v>
      </c>
      <c r="K7" s="88">
        <v>3254</v>
      </c>
      <c r="L7" s="88">
        <v>3397</v>
      </c>
      <c r="M7" s="82" t="s">
        <v>100</v>
      </c>
      <c r="N7" s="45" t="s">
        <v>43</v>
      </c>
      <c r="O7" s="30" t="str">
        <f t="shared" si="0"/>
        <v>Brca2(fl/fl?); p53(fl/fl?x); PTEN(fl/fl); Pax; Tet?; x</v>
      </c>
    </row>
    <row r="8" spans="1:15" ht="15.75" customHeight="1">
      <c r="A8" s="82">
        <v>3787</v>
      </c>
      <c r="B8" s="82" t="s">
        <v>35</v>
      </c>
      <c r="C8" s="87">
        <v>42150</v>
      </c>
      <c r="D8" s="55" t="s">
        <v>48</v>
      </c>
      <c r="E8" s="55" t="s">
        <v>48</v>
      </c>
      <c r="F8" s="55" t="s">
        <v>74</v>
      </c>
      <c r="G8" s="65" t="s">
        <v>48</v>
      </c>
      <c r="H8" s="55" t="s">
        <v>80</v>
      </c>
      <c r="I8" s="55" t="s">
        <v>81</v>
      </c>
      <c r="J8" s="55" t="s">
        <v>27</v>
      </c>
      <c r="K8" s="88">
        <v>3360</v>
      </c>
      <c r="L8" s="88">
        <v>3397</v>
      </c>
      <c r="M8" s="82" t="s">
        <v>98</v>
      </c>
      <c r="N8" s="45" t="s">
        <v>43</v>
      </c>
      <c r="O8" s="30" t="str">
        <f t="shared" si="0"/>
        <v>Brca2(fl/+); p53(fl/+R270); PTEN(fl/+); Pax; Tet; luc</v>
      </c>
    </row>
    <row r="9" spans="1:15" ht="15.75" customHeight="1">
      <c r="A9" s="89">
        <v>3816</v>
      </c>
      <c r="B9" s="89" t="s">
        <v>33</v>
      </c>
      <c r="C9" s="87">
        <v>42142</v>
      </c>
      <c r="D9" s="55" t="s">
        <v>37</v>
      </c>
      <c r="E9" s="55" t="s">
        <v>37</v>
      </c>
      <c r="F9" s="43"/>
      <c r="G9" s="55" t="s">
        <v>37</v>
      </c>
      <c r="H9" s="55" t="s">
        <v>80</v>
      </c>
      <c r="I9" s="65" t="s">
        <v>39</v>
      </c>
      <c r="J9" s="55" t="s">
        <v>39</v>
      </c>
      <c r="K9" s="88">
        <v>3267</v>
      </c>
      <c r="L9" s="88">
        <v>3398</v>
      </c>
      <c r="M9" s="50"/>
      <c r="N9" s="45" t="s">
        <v>43</v>
      </c>
      <c r="O9" s="30" t="str">
        <f t="shared" ref="O9:O43" si="1">($D$1&amp;"("&amp;D9&amp;"); "&amp;IF(ISTEXT(F9),$E$1&amp;"("&amp;E9&amp;F9&amp;"); ",$E$1&amp;"("&amp;E9&amp;"); ")&amp;$G$1&amp;"("&amp;G9&amp;"); "&amp;IF(ISTEXT(H9),H9&amp;"; ","")&amp;IF(ISTEXT(I9),I9&amp;"; ","")&amp;IF(ISTEXT(J9),J9,""))</f>
        <v>Brca2(fl/fl); p53(fl/fl); PTEN(fl/fl); Pax; x; x</v>
      </c>
    </row>
    <row r="10" spans="1:15" ht="15.75" customHeight="1">
      <c r="A10" s="82">
        <v>3817</v>
      </c>
      <c r="B10" s="82" t="s">
        <v>33</v>
      </c>
      <c r="C10" s="87">
        <v>42142</v>
      </c>
      <c r="D10" s="55" t="s">
        <v>48</v>
      </c>
      <c r="E10" s="55" t="s">
        <v>48</v>
      </c>
      <c r="F10" s="55" t="s">
        <v>74</v>
      </c>
      <c r="G10" s="55" t="s">
        <v>37</v>
      </c>
      <c r="H10" s="55" t="s">
        <v>80</v>
      </c>
      <c r="I10" s="55" t="s">
        <v>81</v>
      </c>
      <c r="J10" s="55" t="s">
        <v>39</v>
      </c>
      <c r="K10" s="88">
        <v>3267</v>
      </c>
      <c r="L10" s="88">
        <v>3398</v>
      </c>
      <c r="M10" s="50"/>
      <c r="N10" s="45" t="s">
        <v>43</v>
      </c>
      <c r="O10" s="30" t="str">
        <f t="shared" si="1"/>
        <v>Brca2(fl/+); p53(fl/+R270); PTEN(fl/fl); Pax; Tet; x</v>
      </c>
    </row>
    <row r="11" spans="1:15" ht="15.75" customHeight="1">
      <c r="A11" s="89">
        <v>3859</v>
      </c>
      <c r="B11" s="89" t="s">
        <v>33</v>
      </c>
      <c r="C11" s="87">
        <v>42152</v>
      </c>
      <c r="D11" s="55" t="s">
        <v>37</v>
      </c>
      <c r="E11" s="55" t="s">
        <v>48</v>
      </c>
      <c r="F11" s="55" t="s">
        <v>74</v>
      </c>
      <c r="G11" s="65" t="s">
        <v>48</v>
      </c>
      <c r="H11" s="55" t="s">
        <v>80</v>
      </c>
      <c r="I11" s="55" t="s">
        <v>81</v>
      </c>
      <c r="J11" s="55" t="s">
        <v>39</v>
      </c>
      <c r="K11" s="82">
        <v>3402</v>
      </c>
      <c r="L11" s="88">
        <v>3667</v>
      </c>
      <c r="M11" s="82"/>
      <c r="N11" s="45" t="s">
        <v>43</v>
      </c>
      <c r="O11" s="30" t="str">
        <f t="shared" si="1"/>
        <v>Brca2(fl/fl); p53(fl/+R270); PTEN(fl/+); Pax; Tet; x</v>
      </c>
    </row>
    <row r="12" spans="1:15" ht="15.75" customHeight="1">
      <c r="A12" s="82">
        <v>3860</v>
      </c>
      <c r="B12" s="82" t="s">
        <v>33</v>
      </c>
      <c r="C12" s="87">
        <v>42152</v>
      </c>
      <c r="D12" s="55" t="s">
        <v>48</v>
      </c>
      <c r="E12" s="55" t="s">
        <v>37</v>
      </c>
      <c r="F12" s="43"/>
      <c r="G12" s="55" t="s">
        <v>37</v>
      </c>
      <c r="H12" s="55" t="s">
        <v>80</v>
      </c>
      <c r="I12" s="55" t="s">
        <v>81</v>
      </c>
      <c r="J12" s="55" t="s">
        <v>39</v>
      </c>
      <c r="K12" s="82">
        <v>3402</v>
      </c>
      <c r="L12" s="88">
        <v>3667</v>
      </c>
      <c r="M12" s="82"/>
      <c r="N12" s="45" t="s">
        <v>43</v>
      </c>
      <c r="O12" s="30" t="str">
        <f t="shared" si="1"/>
        <v>Brca2(fl/+); p53(fl/fl); PTEN(fl/fl); Pax; Tet; x</v>
      </c>
    </row>
    <row r="13" spans="1:15" ht="15.75" customHeight="1">
      <c r="A13" s="59">
        <v>3979</v>
      </c>
      <c r="B13" s="59" t="s">
        <v>33</v>
      </c>
      <c r="C13" s="92">
        <v>42208</v>
      </c>
      <c r="D13" s="55" t="s">
        <v>37</v>
      </c>
      <c r="E13" s="55" t="s">
        <v>37</v>
      </c>
      <c r="F13" s="55"/>
      <c r="G13" s="55" t="s">
        <v>37</v>
      </c>
      <c r="H13" s="55" t="s">
        <v>80</v>
      </c>
      <c r="I13" s="55" t="s">
        <v>81</v>
      </c>
      <c r="J13" s="55"/>
      <c r="K13" s="59">
        <v>3775</v>
      </c>
      <c r="L13" s="93">
        <v>3631</v>
      </c>
      <c r="M13" s="59"/>
      <c r="N13" s="45" t="s">
        <v>43</v>
      </c>
      <c r="O13" s="30" t="str">
        <f t="shared" si="1"/>
        <v xml:space="preserve">Brca2(fl/fl); p53(fl/fl); PTEN(fl/fl); Pax; Tet; </v>
      </c>
    </row>
    <row r="14" spans="1:15" ht="15.75" customHeight="1">
      <c r="A14" s="59">
        <v>3980</v>
      </c>
      <c r="B14" s="59" t="s">
        <v>33</v>
      </c>
      <c r="C14" s="92">
        <v>42208</v>
      </c>
      <c r="D14" s="55" t="s">
        <v>48</v>
      </c>
      <c r="E14" s="55" t="s">
        <v>37</v>
      </c>
      <c r="F14" s="55"/>
      <c r="G14" s="55" t="s">
        <v>37</v>
      </c>
      <c r="H14" s="55" t="s">
        <v>80</v>
      </c>
      <c r="I14" s="55" t="s">
        <v>81</v>
      </c>
      <c r="J14" s="55"/>
      <c r="K14" s="59">
        <v>3775</v>
      </c>
      <c r="L14" s="93">
        <v>3631</v>
      </c>
      <c r="M14" s="59"/>
      <c r="N14" s="45" t="s">
        <v>43</v>
      </c>
      <c r="O14" s="30" t="str">
        <f t="shared" si="1"/>
        <v xml:space="preserve">Brca2(fl/+); p53(fl/fl); PTEN(fl/fl); Pax; Tet; </v>
      </c>
    </row>
    <row r="15" spans="1:15" ht="15.75" customHeight="1">
      <c r="A15" s="59">
        <v>3981</v>
      </c>
      <c r="B15" s="59" t="s">
        <v>33</v>
      </c>
      <c r="C15" s="92">
        <v>42208</v>
      </c>
      <c r="D15" s="55" t="s">
        <v>37</v>
      </c>
      <c r="E15" s="55" t="s">
        <v>37</v>
      </c>
      <c r="F15" s="55"/>
      <c r="G15" s="55" t="s">
        <v>37</v>
      </c>
      <c r="H15" s="55" t="s">
        <v>80</v>
      </c>
      <c r="I15" s="55" t="s">
        <v>81</v>
      </c>
      <c r="J15" s="55"/>
      <c r="K15" s="59">
        <v>3775</v>
      </c>
      <c r="L15" s="93">
        <v>3631</v>
      </c>
      <c r="M15" s="59"/>
      <c r="N15" s="45" t="s">
        <v>43</v>
      </c>
      <c r="O15" s="30" t="str">
        <f t="shared" si="1"/>
        <v xml:space="preserve">Brca2(fl/fl); p53(fl/fl); PTEN(fl/fl); Pax; Tet; </v>
      </c>
    </row>
    <row r="16" spans="1:15" ht="15.75" customHeight="1">
      <c r="A16" s="129">
        <v>3982</v>
      </c>
      <c r="B16" s="129" t="s">
        <v>33</v>
      </c>
      <c r="C16" s="92">
        <v>42208</v>
      </c>
      <c r="D16" s="55" t="s">
        <v>50</v>
      </c>
      <c r="E16" s="55" t="s">
        <v>37</v>
      </c>
      <c r="F16" s="55"/>
      <c r="G16" s="55" t="s">
        <v>37</v>
      </c>
      <c r="H16" s="55" t="s">
        <v>80</v>
      </c>
      <c r="I16" s="55" t="s">
        <v>39</v>
      </c>
      <c r="J16" s="55"/>
      <c r="K16" s="59">
        <v>3775</v>
      </c>
      <c r="L16" s="93">
        <v>3631</v>
      </c>
      <c r="M16" s="59"/>
      <c r="N16" s="45" t="s">
        <v>43</v>
      </c>
      <c r="O16" s="30" t="str">
        <f t="shared" si="1"/>
        <v xml:space="preserve">Brca2(fl/fl?); p53(fl/fl); PTEN(fl/fl); Pax; x; </v>
      </c>
    </row>
    <row r="17" spans="1:15" ht="15.75" customHeight="1">
      <c r="A17" s="129">
        <v>3983</v>
      </c>
      <c r="B17" s="129" t="s">
        <v>33</v>
      </c>
      <c r="C17" s="92">
        <v>42208</v>
      </c>
      <c r="D17" s="55" t="s">
        <v>48</v>
      </c>
      <c r="E17" s="55" t="s">
        <v>48</v>
      </c>
      <c r="F17" s="55" t="s">
        <v>51</v>
      </c>
      <c r="G17" s="55"/>
      <c r="H17" s="55" t="s">
        <v>80</v>
      </c>
      <c r="I17" s="55" t="s">
        <v>39</v>
      </c>
      <c r="J17" s="55"/>
      <c r="K17" s="59">
        <v>3775</v>
      </c>
      <c r="L17" s="93">
        <v>3631</v>
      </c>
      <c r="M17" s="59"/>
      <c r="N17" s="45" t="s">
        <v>43</v>
      </c>
      <c r="O17" s="30" t="str">
        <f t="shared" si="1"/>
        <v xml:space="preserve">Brca2(fl/+); p53(fl/+?); PTEN(); Pax; x; </v>
      </c>
    </row>
    <row r="18" spans="1:15" ht="15.75" customHeight="1">
      <c r="A18" s="130">
        <v>3984</v>
      </c>
      <c r="B18" s="130" t="s">
        <v>35</v>
      </c>
      <c r="C18" s="92">
        <v>42208</v>
      </c>
      <c r="D18" s="55" t="s">
        <v>37</v>
      </c>
      <c r="E18" s="55" t="s">
        <v>37</v>
      </c>
      <c r="F18" s="55"/>
      <c r="G18" s="55"/>
      <c r="H18" s="55" t="s">
        <v>80</v>
      </c>
      <c r="I18" s="55" t="s">
        <v>81</v>
      </c>
      <c r="J18" s="55"/>
      <c r="K18" s="59">
        <v>3775</v>
      </c>
      <c r="L18" s="93">
        <v>3631</v>
      </c>
      <c r="M18" s="59"/>
      <c r="N18" s="45"/>
      <c r="O18" s="30" t="str">
        <f t="shared" si="1"/>
        <v xml:space="preserve">Brca2(fl/fl); p53(fl/fl); PTEN(); Pax; Tet; </v>
      </c>
    </row>
    <row r="19" spans="1:15" ht="15.75" customHeight="1">
      <c r="A19" s="130">
        <v>3985</v>
      </c>
      <c r="B19" s="130" t="s">
        <v>35</v>
      </c>
      <c r="C19" s="92">
        <v>42208</v>
      </c>
      <c r="D19" s="55" t="s">
        <v>48</v>
      </c>
      <c r="E19" s="55" t="s">
        <v>48</v>
      </c>
      <c r="F19" s="55" t="s">
        <v>74</v>
      </c>
      <c r="G19" s="55" t="s">
        <v>37</v>
      </c>
      <c r="H19" s="55" t="s">
        <v>80</v>
      </c>
      <c r="I19" s="55" t="s">
        <v>81</v>
      </c>
      <c r="J19" s="55"/>
      <c r="K19" s="59">
        <v>3775</v>
      </c>
      <c r="L19" s="93">
        <v>3631</v>
      </c>
      <c r="M19" s="59"/>
      <c r="N19" s="45"/>
      <c r="O19" s="30" t="str">
        <f t="shared" si="1"/>
        <v xml:space="preserve">Brca2(fl/+); p53(fl/+R270); PTEN(fl/fl); Pax; Tet; </v>
      </c>
    </row>
    <row r="20" spans="1:15" ht="15.75" customHeight="1">
      <c r="A20" s="130">
        <v>3986</v>
      </c>
      <c r="B20" s="130" t="s">
        <v>35</v>
      </c>
      <c r="C20" s="92">
        <v>42208</v>
      </c>
      <c r="D20" s="55" t="s">
        <v>37</v>
      </c>
      <c r="E20" s="55" t="s">
        <v>37</v>
      </c>
      <c r="F20" s="55"/>
      <c r="G20" s="55" t="s">
        <v>37</v>
      </c>
      <c r="H20" s="55" t="s">
        <v>80</v>
      </c>
      <c r="I20" s="55" t="s">
        <v>81</v>
      </c>
      <c r="J20" s="55"/>
      <c r="K20" s="59">
        <v>3775</v>
      </c>
      <c r="L20" s="93">
        <v>3631</v>
      </c>
      <c r="M20" s="59"/>
      <c r="N20" s="45" t="s">
        <v>43</v>
      </c>
      <c r="O20" s="30" t="str">
        <f t="shared" si="1"/>
        <v xml:space="preserve">Brca2(fl/fl); p53(fl/fl); PTEN(fl/fl); Pax; Tet; </v>
      </c>
    </row>
    <row r="21" spans="1:15" ht="15.75" customHeight="1">
      <c r="A21" s="129">
        <v>4035</v>
      </c>
      <c r="B21" s="129" t="s">
        <v>35</v>
      </c>
      <c r="C21" s="92">
        <v>42195</v>
      </c>
      <c r="D21" s="55" t="s">
        <v>51</v>
      </c>
      <c r="E21" s="55" t="s">
        <v>37</v>
      </c>
      <c r="F21" s="55"/>
      <c r="G21" s="55" t="s">
        <v>48</v>
      </c>
      <c r="H21" s="55" t="s">
        <v>80</v>
      </c>
      <c r="I21" s="55" t="s">
        <v>39</v>
      </c>
      <c r="J21" s="55"/>
      <c r="K21" s="59">
        <v>3420</v>
      </c>
      <c r="L21" s="93">
        <v>3631</v>
      </c>
      <c r="M21" s="59"/>
      <c r="N21" s="45" t="s">
        <v>43</v>
      </c>
      <c r="O21" s="30" t="str">
        <f t="shared" si="1"/>
        <v xml:space="preserve">Brca2(?); p53(fl/fl); PTEN(fl/+); Pax; x; </v>
      </c>
    </row>
    <row r="22" spans="1:15" ht="15.75" customHeight="1">
      <c r="A22" s="59">
        <v>4036</v>
      </c>
      <c r="B22" s="59" t="s">
        <v>35</v>
      </c>
      <c r="C22" s="92">
        <v>42195</v>
      </c>
      <c r="D22" s="55" t="s">
        <v>51</v>
      </c>
      <c r="E22" s="55" t="s">
        <v>37</v>
      </c>
      <c r="F22" s="55"/>
      <c r="G22" s="55" t="s">
        <v>37</v>
      </c>
      <c r="H22" s="55" t="s">
        <v>80</v>
      </c>
      <c r="I22" s="55" t="s">
        <v>39</v>
      </c>
      <c r="J22" s="55"/>
      <c r="K22" s="59">
        <v>3420</v>
      </c>
      <c r="L22" s="93">
        <v>3631</v>
      </c>
      <c r="M22" s="59"/>
      <c r="N22" s="45" t="s">
        <v>43</v>
      </c>
      <c r="O22" s="30" t="str">
        <f t="shared" si="1"/>
        <v xml:space="preserve">Brca2(?); p53(fl/fl); PTEN(fl/fl); Pax; x; </v>
      </c>
    </row>
    <row r="23" spans="1:15" ht="15.75" customHeight="1">
      <c r="A23" s="129">
        <v>4037</v>
      </c>
      <c r="B23" s="129" t="s">
        <v>33</v>
      </c>
      <c r="C23" s="92">
        <v>42195</v>
      </c>
      <c r="D23" s="55" t="s">
        <v>51</v>
      </c>
      <c r="E23" s="55" t="s">
        <v>37</v>
      </c>
      <c r="F23" s="55"/>
      <c r="G23" s="55" t="s">
        <v>51</v>
      </c>
      <c r="H23" s="55" t="s">
        <v>80</v>
      </c>
      <c r="I23" s="55" t="s">
        <v>39</v>
      </c>
      <c r="J23" s="55"/>
      <c r="K23" s="59">
        <v>3420</v>
      </c>
      <c r="L23" s="93">
        <v>3631</v>
      </c>
      <c r="M23" s="59"/>
      <c r="N23" s="45" t="s">
        <v>43</v>
      </c>
      <c r="O23" s="30" t="str">
        <f t="shared" si="1"/>
        <v xml:space="preserve">Brca2(?); p53(fl/fl); PTEN(?); Pax; x; </v>
      </c>
    </row>
    <row r="24" spans="1:15" ht="15.75" customHeight="1">
      <c r="A24" s="59">
        <v>4045</v>
      </c>
      <c r="B24" s="59" t="s">
        <v>33</v>
      </c>
      <c r="C24" s="92">
        <v>42248</v>
      </c>
      <c r="D24" s="55" t="s">
        <v>48</v>
      </c>
      <c r="E24" s="55" t="s">
        <v>37</v>
      </c>
      <c r="F24" s="55"/>
      <c r="G24" s="55" t="s">
        <v>37</v>
      </c>
      <c r="H24" s="55" t="s">
        <v>80</v>
      </c>
      <c r="I24" s="55" t="s">
        <v>81</v>
      </c>
      <c r="J24" s="55"/>
      <c r="K24" s="59">
        <v>3420</v>
      </c>
      <c r="L24" s="93">
        <v>3631</v>
      </c>
      <c r="M24" s="59"/>
      <c r="N24" s="45" t="s">
        <v>43</v>
      </c>
      <c r="O24" s="30" t="str">
        <f t="shared" si="1"/>
        <v xml:space="preserve">Brca2(fl/+); p53(fl/fl); PTEN(fl/fl); Pax; Tet; </v>
      </c>
    </row>
    <row r="25" spans="1:15" ht="15.75" customHeight="1">
      <c r="A25" s="59">
        <v>4047</v>
      </c>
      <c r="B25" s="59" t="s">
        <v>35</v>
      </c>
      <c r="C25" s="92">
        <v>42248</v>
      </c>
      <c r="D25" s="55" t="s">
        <v>48</v>
      </c>
      <c r="E25" s="55" t="s">
        <v>37</v>
      </c>
      <c r="F25" s="55"/>
      <c r="G25" s="55" t="s">
        <v>37</v>
      </c>
      <c r="H25" s="55" t="s">
        <v>80</v>
      </c>
      <c r="I25" s="55" t="s">
        <v>81</v>
      </c>
      <c r="J25" s="55"/>
      <c r="K25" s="59">
        <v>3420</v>
      </c>
      <c r="L25" s="93">
        <v>3631</v>
      </c>
      <c r="M25" s="59"/>
      <c r="N25" s="45" t="s">
        <v>43</v>
      </c>
      <c r="O25" s="30" t="str">
        <f t="shared" si="1"/>
        <v xml:space="preserve">Brca2(fl/+); p53(fl/fl); PTEN(fl/fl); Pax; Tet; </v>
      </c>
    </row>
    <row r="26" spans="1:15" ht="15.75" customHeight="1">
      <c r="A26" s="59">
        <v>4095</v>
      </c>
      <c r="B26" s="59" t="s">
        <v>33</v>
      </c>
      <c r="C26" s="92">
        <v>42262</v>
      </c>
      <c r="D26" s="55" t="s">
        <v>48</v>
      </c>
      <c r="E26" s="55" t="s">
        <v>48</v>
      </c>
      <c r="F26" s="55"/>
      <c r="G26" s="55" t="s">
        <v>37</v>
      </c>
      <c r="H26" s="55" t="s">
        <v>80</v>
      </c>
      <c r="I26" s="55" t="s">
        <v>81</v>
      </c>
      <c r="J26" s="55"/>
      <c r="K26" s="59">
        <v>3896</v>
      </c>
      <c r="L26" s="93">
        <v>3860</v>
      </c>
      <c r="M26" s="59"/>
      <c r="N26" s="45" t="s">
        <v>43</v>
      </c>
      <c r="O26" s="30" t="str">
        <f t="shared" si="1"/>
        <v xml:space="preserve">Brca2(fl/+); p53(fl/+); PTEN(fl/fl); Pax; Tet; </v>
      </c>
    </row>
    <row r="27" spans="1:15" ht="15.75" customHeight="1">
      <c r="A27" s="59">
        <v>4096</v>
      </c>
      <c r="B27" s="59" t="s">
        <v>33</v>
      </c>
      <c r="C27" s="92">
        <v>42262</v>
      </c>
      <c r="D27" s="55" t="s">
        <v>37</v>
      </c>
      <c r="E27" s="55" t="s">
        <v>48</v>
      </c>
      <c r="F27" s="55"/>
      <c r="G27" s="55" t="s">
        <v>37</v>
      </c>
      <c r="H27" s="55" t="s">
        <v>80</v>
      </c>
      <c r="I27" s="55" t="s">
        <v>81</v>
      </c>
      <c r="J27" s="55"/>
      <c r="K27" s="59">
        <v>3896</v>
      </c>
      <c r="L27" s="93">
        <v>3860</v>
      </c>
      <c r="M27" s="59"/>
      <c r="N27" s="45" t="s">
        <v>43</v>
      </c>
      <c r="O27" s="30" t="str">
        <f t="shared" si="1"/>
        <v xml:space="preserve">Brca2(fl/fl); p53(fl/+); PTEN(fl/fl); Pax; Tet; </v>
      </c>
    </row>
    <row r="28" spans="1:15" ht="15.75" customHeight="1">
      <c r="A28" s="59">
        <v>4097</v>
      </c>
      <c r="B28" s="59" t="s">
        <v>33</v>
      </c>
      <c r="C28" s="92">
        <v>42262</v>
      </c>
      <c r="D28" s="55" t="s">
        <v>37</v>
      </c>
      <c r="E28" s="55" t="s">
        <v>37</v>
      </c>
      <c r="F28" s="55"/>
      <c r="G28" s="55" t="s">
        <v>37</v>
      </c>
      <c r="H28" s="55" t="s">
        <v>80</v>
      </c>
      <c r="I28" s="55" t="s">
        <v>81</v>
      </c>
      <c r="J28" s="55"/>
      <c r="K28" s="59">
        <v>3896</v>
      </c>
      <c r="L28" s="93">
        <v>3860</v>
      </c>
      <c r="M28" s="59"/>
      <c r="N28" s="45" t="s">
        <v>43</v>
      </c>
      <c r="O28" s="30" t="str">
        <f t="shared" si="1"/>
        <v xml:space="preserve">Brca2(fl/fl); p53(fl/fl); PTEN(fl/fl); Pax; Tet; </v>
      </c>
    </row>
    <row r="29" spans="1:15" ht="15.75" customHeight="1">
      <c r="A29" s="59">
        <v>4098</v>
      </c>
      <c r="B29" s="59" t="s">
        <v>35</v>
      </c>
      <c r="C29" s="92">
        <v>42262</v>
      </c>
      <c r="D29" s="55" t="s">
        <v>37</v>
      </c>
      <c r="E29" s="55" t="s">
        <v>48</v>
      </c>
      <c r="F29" s="55"/>
      <c r="G29" s="55" t="s">
        <v>37</v>
      </c>
      <c r="H29" s="55" t="s">
        <v>80</v>
      </c>
      <c r="I29" s="55" t="s">
        <v>81</v>
      </c>
      <c r="J29" s="55"/>
      <c r="K29" s="59">
        <v>3896</v>
      </c>
      <c r="L29" s="93">
        <v>3860</v>
      </c>
      <c r="M29" s="59"/>
      <c r="N29" s="45" t="s">
        <v>43</v>
      </c>
      <c r="O29" s="30" t="str">
        <f t="shared" si="1"/>
        <v xml:space="preserve">Brca2(fl/fl); p53(fl/+); PTEN(fl/fl); Pax; Tet; </v>
      </c>
    </row>
    <row r="30" spans="1:15" ht="15.75" customHeight="1">
      <c r="A30" s="129">
        <v>4099</v>
      </c>
      <c r="B30" s="129" t="s">
        <v>35</v>
      </c>
      <c r="C30" s="92">
        <v>42262</v>
      </c>
      <c r="D30" s="55" t="s">
        <v>37</v>
      </c>
      <c r="E30" s="55" t="s">
        <v>37</v>
      </c>
      <c r="F30" s="55"/>
      <c r="G30" s="55" t="s">
        <v>37</v>
      </c>
      <c r="H30" s="55" t="s">
        <v>80</v>
      </c>
      <c r="I30" s="55" t="s">
        <v>39</v>
      </c>
      <c r="J30" s="55"/>
      <c r="K30" s="59">
        <v>3896</v>
      </c>
      <c r="L30" s="93">
        <v>3860</v>
      </c>
      <c r="M30" s="59"/>
      <c r="N30" s="45" t="s">
        <v>43</v>
      </c>
      <c r="O30" s="30" t="str">
        <f t="shared" si="1"/>
        <v xml:space="preserve">Brca2(fl/fl); p53(fl/fl); PTEN(fl/fl); Pax; x; </v>
      </c>
    </row>
    <row r="31" spans="1:15" ht="15.75" customHeight="1">
      <c r="A31" s="59">
        <v>4100</v>
      </c>
      <c r="B31" s="59" t="s">
        <v>35</v>
      </c>
      <c r="C31" s="92">
        <v>42262</v>
      </c>
      <c r="D31" s="55" t="s">
        <v>37</v>
      </c>
      <c r="E31" s="55" t="s">
        <v>48</v>
      </c>
      <c r="F31" s="55"/>
      <c r="G31" s="55" t="s">
        <v>37</v>
      </c>
      <c r="H31" s="55" t="s">
        <v>80</v>
      </c>
      <c r="I31" s="55" t="s">
        <v>81</v>
      </c>
      <c r="J31" s="55"/>
      <c r="K31" s="59">
        <v>3896</v>
      </c>
      <c r="L31" s="93">
        <v>3860</v>
      </c>
      <c r="M31" s="59"/>
      <c r="N31" s="45" t="s">
        <v>43</v>
      </c>
      <c r="O31" s="30" t="str">
        <f t="shared" si="1"/>
        <v xml:space="preserve">Brca2(fl/fl); p53(fl/+); PTEN(fl/fl); Pax; Tet; </v>
      </c>
    </row>
    <row r="32" spans="1:15" ht="15.75" customHeight="1">
      <c r="A32" s="59">
        <v>4101</v>
      </c>
      <c r="B32" s="59" t="s">
        <v>35</v>
      </c>
      <c r="C32" s="92">
        <v>42262</v>
      </c>
      <c r="D32" s="55" t="s">
        <v>37</v>
      </c>
      <c r="E32" s="55" t="s">
        <v>37</v>
      </c>
      <c r="F32" s="55"/>
      <c r="G32" s="55" t="s">
        <v>37</v>
      </c>
      <c r="H32" s="55" t="s">
        <v>80</v>
      </c>
      <c r="I32" s="55" t="s">
        <v>81</v>
      </c>
      <c r="J32" s="55"/>
      <c r="K32" s="59">
        <v>3896</v>
      </c>
      <c r="L32" s="93">
        <v>3860</v>
      </c>
      <c r="M32" s="59"/>
      <c r="N32" s="45" t="s">
        <v>43</v>
      </c>
      <c r="O32" s="30" t="str">
        <f t="shared" si="1"/>
        <v xml:space="preserve">Brca2(fl/fl); p53(fl/fl); PTEN(fl/fl); Pax; Tet; </v>
      </c>
    </row>
    <row r="33" spans="1:15" ht="15.75" customHeight="1">
      <c r="A33" s="59">
        <v>4102</v>
      </c>
      <c r="B33" s="59" t="s">
        <v>35</v>
      </c>
      <c r="C33" s="92">
        <v>42262</v>
      </c>
      <c r="D33" s="55" t="s">
        <v>37</v>
      </c>
      <c r="E33" s="55" t="s">
        <v>37</v>
      </c>
      <c r="F33" s="55"/>
      <c r="G33" s="55" t="s">
        <v>37</v>
      </c>
      <c r="H33" s="55" t="s">
        <v>80</v>
      </c>
      <c r="I33" s="55" t="s">
        <v>81</v>
      </c>
      <c r="J33" s="55"/>
      <c r="K33" s="59">
        <v>3896</v>
      </c>
      <c r="L33" s="93">
        <v>3860</v>
      </c>
      <c r="M33" s="59"/>
      <c r="N33" s="45" t="s">
        <v>43</v>
      </c>
      <c r="O33" s="30" t="str">
        <f t="shared" si="1"/>
        <v xml:space="preserve">Brca2(fl/fl); p53(fl/fl); PTEN(fl/fl); Pax; Tet; </v>
      </c>
    </row>
    <row r="34" spans="1:15" ht="15.75" customHeight="1">
      <c r="A34" s="59">
        <v>4103</v>
      </c>
      <c r="B34" s="59" t="s">
        <v>35</v>
      </c>
      <c r="C34" s="92">
        <v>42262</v>
      </c>
      <c r="D34" s="55" t="s">
        <v>48</v>
      </c>
      <c r="E34" s="55" t="s">
        <v>37</v>
      </c>
      <c r="F34" s="55"/>
      <c r="G34" s="55" t="s">
        <v>37</v>
      </c>
      <c r="H34" s="55" t="s">
        <v>80</v>
      </c>
      <c r="I34" s="55" t="s">
        <v>81</v>
      </c>
      <c r="J34" s="55"/>
      <c r="K34" s="59">
        <v>3896</v>
      </c>
      <c r="L34" s="93">
        <v>3860</v>
      </c>
      <c r="M34" s="59"/>
      <c r="N34" s="45" t="s">
        <v>43</v>
      </c>
      <c r="O34" s="30" t="str">
        <f t="shared" si="1"/>
        <v xml:space="preserve">Brca2(fl/+); p53(fl/fl); PTEN(fl/fl); Pax; Tet; </v>
      </c>
    </row>
    <row r="35" spans="1:15" ht="15.75" customHeight="1">
      <c r="A35" s="59">
        <v>4104</v>
      </c>
      <c r="B35" s="59" t="s">
        <v>35</v>
      </c>
      <c r="C35" s="92">
        <v>42262</v>
      </c>
      <c r="D35" s="55" t="s">
        <v>48</v>
      </c>
      <c r="E35" s="55" t="s">
        <v>37</v>
      </c>
      <c r="F35" s="55"/>
      <c r="G35" s="55" t="s">
        <v>37</v>
      </c>
      <c r="H35" s="55" t="s">
        <v>80</v>
      </c>
      <c r="I35" s="55" t="s">
        <v>81</v>
      </c>
      <c r="J35" s="55"/>
      <c r="K35" s="59">
        <v>3896</v>
      </c>
      <c r="L35" s="93">
        <v>3860</v>
      </c>
      <c r="M35" s="59"/>
      <c r="N35" s="45" t="s">
        <v>43</v>
      </c>
      <c r="O35" s="30" t="str">
        <f t="shared" si="1"/>
        <v xml:space="preserve">Brca2(fl/+); p53(fl/fl); PTEN(fl/fl); Pax; Tet; </v>
      </c>
    </row>
    <row r="36" spans="1:15" ht="15.75" customHeight="1">
      <c r="A36" s="59">
        <v>4105</v>
      </c>
      <c r="B36" s="59" t="s">
        <v>35</v>
      </c>
      <c r="C36" s="92">
        <v>42262</v>
      </c>
      <c r="D36" s="55" t="s">
        <v>48</v>
      </c>
      <c r="E36" s="55" t="s">
        <v>48</v>
      </c>
      <c r="F36" s="55"/>
      <c r="G36" s="55" t="s">
        <v>37</v>
      </c>
      <c r="H36" s="55" t="s">
        <v>80</v>
      </c>
      <c r="I36" s="55" t="s">
        <v>81</v>
      </c>
      <c r="J36" s="55"/>
      <c r="K36" s="59">
        <v>3896</v>
      </c>
      <c r="L36" s="93">
        <v>3860</v>
      </c>
      <c r="M36" s="59"/>
      <c r="N36" s="45" t="s">
        <v>43</v>
      </c>
      <c r="O36" s="30" t="str">
        <f t="shared" si="1"/>
        <v xml:space="preserve">Brca2(fl/+); p53(fl/+); PTEN(fl/fl); Pax; Tet; </v>
      </c>
    </row>
    <row r="37" spans="1:15" ht="15.75" customHeight="1">
      <c r="A37" s="59">
        <v>4124</v>
      </c>
      <c r="B37" s="59" t="s">
        <v>35</v>
      </c>
      <c r="C37" s="92">
        <v>42257</v>
      </c>
      <c r="D37" s="55" t="s">
        <v>48</v>
      </c>
      <c r="E37" s="55" t="s">
        <v>48</v>
      </c>
      <c r="F37" s="55"/>
      <c r="G37" s="55" t="s">
        <v>37</v>
      </c>
      <c r="H37" s="55" t="s">
        <v>80</v>
      </c>
      <c r="I37" s="55" t="s">
        <v>81</v>
      </c>
      <c r="J37" s="55"/>
      <c r="K37" s="59">
        <v>3775</v>
      </c>
      <c r="L37" s="93">
        <v>3631</v>
      </c>
      <c r="M37" s="59"/>
      <c r="N37" s="45" t="s">
        <v>43</v>
      </c>
      <c r="O37" s="30" t="str">
        <f t="shared" si="1"/>
        <v xml:space="preserve">Brca2(fl/+); p53(fl/+); PTEN(fl/fl); Pax; Tet; </v>
      </c>
    </row>
    <row r="38" spans="1:15" ht="15.75" customHeight="1">
      <c r="A38" s="59">
        <v>4125</v>
      </c>
      <c r="B38" s="59" t="s">
        <v>35</v>
      </c>
      <c r="C38" s="92">
        <v>42257</v>
      </c>
      <c r="D38" s="55" t="s">
        <v>37</v>
      </c>
      <c r="E38" s="55" t="s">
        <v>48</v>
      </c>
      <c r="F38" s="55"/>
      <c r="G38" s="55" t="s">
        <v>37</v>
      </c>
      <c r="H38" s="55" t="s">
        <v>80</v>
      </c>
      <c r="I38" s="55" t="s">
        <v>81</v>
      </c>
      <c r="J38" s="55"/>
      <c r="K38" s="59">
        <v>3775</v>
      </c>
      <c r="L38" s="93">
        <v>3631</v>
      </c>
      <c r="M38" s="59"/>
      <c r="N38" s="45" t="s">
        <v>43</v>
      </c>
      <c r="O38" s="30" t="str">
        <f t="shared" si="1"/>
        <v xml:space="preserve">Brca2(fl/fl); p53(fl/+); PTEN(fl/fl); Pax; Tet; </v>
      </c>
    </row>
    <row r="39" spans="1:15" ht="15.75" customHeight="1">
      <c r="A39" s="59">
        <v>4126</v>
      </c>
      <c r="B39" s="59" t="s">
        <v>35</v>
      </c>
      <c r="C39" s="92">
        <v>42257</v>
      </c>
      <c r="D39" s="55" t="s">
        <v>37</v>
      </c>
      <c r="E39" s="55" t="s">
        <v>48</v>
      </c>
      <c r="F39" s="55"/>
      <c r="G39" s="55" t="s">
        <v>37</v>
      </c>
      <c r="H39" s="55" t="s">
        <v>80</v>
      </c>
      <c r="I39" s="55" t="s">
        <v>81</v>
      </c>
      <c r="J39" s="55"/>
      <c r="K39" s="59">
        <v>3775</v>
      </c>
      <c r="L39" s="93">
        <v>3631</v>
      </c>
      <c r="M39" s="59"/>
      <c r="N39" s="45" t="s">
        <v>43</v>
      </c>
      <c r="O39" s="30" t="str">
        <f t="shared" si="1"/>
        <v xml:space="preserve">Brca2(fl/fl); p53(fl/+); PTEN(fl/fl); Pax; Tet; </v>
      </c>
    </row>
    <row r="40" spans="1:15" ht="15.75" customHeight="1">
      <c r="A40" s="59">
        <v>4127</v>
      </c>
      <c r="B40" s="59" t="s">
        <v>35</v>
      </c>
      <c r="C40" s="92">
        <v>42257</v>
      </c>
      <c r="D40" s="55" t="s">
        <v>37</v>
      </c>
      <c r="E40" s="55" t="s">
        <v>48</v>
      </c>
      <c r="F40" s="55"/>
      <c r="G40" s="55" t="s">
        <v>37</v>
      </c>
      <c r="H40" s="55" t="s">
        <v>80</v>
      </c>
      <c r="I40" s="55" t="s">
        <v>81</v>
      </c>
      <c r="J40" s="55"/>
      <c r="K40" s="59">
        <v>3775</v>
      </c>
      <c r="L40" s="93">
        <v>3631</v>
      </c>
      <c r="M40" s="59"/>
      <c r="N40" s="45" t="s">
        <v>43</v>
      </c>
      <c r="O40" s="30" t="str">
        <f t="shared" si="1"/>
        <v xml:space="preserve">Brca2(fl/fl); p53(fl/+); PTEN(fl/fl); Pax; Tet; </v>
      </c>
    </row>
    <row r="41" spans="1:15" ht="15.75" customHeight="1">
      <c r="A41" s="59">
        <v>4128</v>
      </c>
      <c r="B41" s="59" t="s">
        <v>35</v>
      </c>
      <c r="C41" s="92">
        <v>42257</v>
      </c>
      <c r="D41" s="55" t="s">
        <v>48</v>
      </c>
      <c r="E41" s="55" t="s">
        <v>48</v>
      </c>
      <c r="F41" s="55"/>
      <c r="G41" s="55" t="s">
        <v>37</v>
      </c>
      <c r="H41" s="55" t="s">
        <v>80</v>
      </c>
      <c r="I41" s="55" t="s">
        <v>81</v>
      </c>
      <c r="J41" s="55"/>
      <c r="K41" s="59">
        <v>3775</v>
      </c>
      <c r="L41" s="93">
        <v>3631</v>
      </c>
      <c r="M41" s="59"/>
      <c r="N41" s="45" t="s">
        <v>43</v>
      </c>
      <c r="O41" s="30" t="str">
        <f t="shared" si="1"/>
        <v xml:space="preserve">Brca2(fl/+); p53(fl/+); PTEN(fl/fl); Pax; Tet; </v>
      </c>
    </row>
    <row r="42" spans="1:15" ht="15.75" customHeight="1">
      <c r="A42" s="59">
        <v>4131</v>
      </c>
      <c r="B42" s="59" t="s">
        <v>33</v>
      </c>
      <c r="C42" s="92">
        <v>42257</v>
      </c>
      <c r="D42" s="55" t="s">
        <v>48</v>
      </c>
      <c r="E42" s="55" t="s">
        <v>37</v>
      </c>
      <c r="F42" s="55"/>
      <c r="G42" s="55" t="s">
        <v>37</v>
      </c>
      <c r="H42" s="55" t="s">
        <v>80</v>
      </c>
      <c r="I42" s="55" t="s">
        <v>81</v>
      </c>
      <c r="J42" s="55"/>
      <c r="K42" s="59">
        <v>3775</v>
      </c>
      <c r="L42" s="93">
        <v>3631</v>
      </c>
      <c r="M42" s="59"/>
      <c r="N42" s="45" t="s">
        <v>43</v>
      </c>
      <c r="O42" s="30" t="str">
        <f t="shared" si="1"/>
        <v xml:space="preserve">Brca2(fl/+); p53(fl/fl); PTEN(fl/fl); Pax; Tet; </v>
      </c>
    </row>
    <row r="43" spans="1:15" ht="15.75" customHeight="1">
      <c r="A43" s="59">
        <v>4132</v>
      </c>
      <c r="B43" s="59" t="s">
        <v>33</v>
      </c>
      <c r="C43" s="92">
        <v>42257</v>
      </c>
      <c r="D43" s="55" t="s">
        <v>37</v>
      </c>
      <c r="E43" s="55" t="s">
        <v>48</v>
      </c>
      <c r="F43" s="55"/>
      <c r="G43" s="55" t="s">
        <v>37</v>
      </c>
      <c r="H43" s="55" t="s">
        <v>80</v>
      </c>
      <c r="I43" s="55" t="s">
        <v>81</v>
      </c>
      <c r="J43" s="55"/>
      <c r="K43" s="59">
        <v>3775</v>
      </c>
      <c r="L43" s="93">
        <v>3631</v>
      </c>
      <c r="M43" s="59"/>
      <c r="N43" s="45" t="s">
        <v>43</v>
      </c>
      <c r="O43" s="30" t="str">
        <f t="shared" si="1"/>
        <v xml:space="preserve">Brca2(fl/fl); p53(fl/+); PTEN(fl/fl); Pax; Tet; </v>
      </c>
    </row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/>
    <row r="716" ht="15.75"/>
    <row r="717" ht="15.75"/>
    <row r="718" ht="15.75"/>
    <row r="719" ht="15.75"/>
    <row r="720" ht="15.75" customHeight="1"/>
    <row r="721" ht="15.75" customHeight="1"/>
    <row r="722" ht="15.75"/>
    <row r="723" ht="15.75"/>
    <row r="724" ht="15.75"/>
    <row r="725" ht="15.75"/>
    <row r="726" ht="15.75"/>
    <row r="727" ht="15.75"/>
    <row r="728" ht="15.75"/>
    <row r="729" ht="15.75"/>
    <row r="730" ht="15.75" customHeight="1"/>
    <row r="731" ht="15.75"/>
    <row r="732" ht="15.75" customHeight="1"/>
    <row r="733" ht="15.75"/>
    <row r="734" ht="15.75" customHeight="1"/>
    <row r="735" ht="15.75"/>
    <row r="736" ht="15.75"/>
    <row r="737" ht="15.75" customHeight="1"/>
    <row r="738" ht="15.75"/>
    <row r="739" ht="15.75" customHeight="1"/>
    <row r="740" ht="15.75"/>
    <row r="741" ht="15.75"/>
    <row r="742" ht="15.75"/>
    <row r="743" ht="15.75"/>
    <row r="744" ht="15.75"/>
    <row r="745" ht="15.75"/>
    <row r="746" ht="15.75" customHeight="1"/>
    <row r="747" ht="15.75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/>
    <row r="1057" ht="15.75" customHeight="1"/>
    <row r="1058" ht="15.75" customHeight="1"/>
    <row r="1059" ht="15.75" customHeight="1"/>
    <row r="1060" ht="15.75" customHeight="1"/>
    <row r="1061" ht="15.75" customHeight="1"/>
    <row r="1062" ht="15.75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/>
    <row r="1071" ht="15.75"/>
    <row r="1072" ht="15.75"/>
    <row r="1073" ht="15.75" customHeight="1"/>
    <row r="1074" ht="15.75" customHeight="1"/>
    <row r="1075" ht="15.75"/>
    <row r="1076" ht="15.75" customHeight="1"/>
    <row r="1077" ht="15.75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/>
    <row r="1091" ht="15.75" customHeight="1"/>
    <row r="1092" ht="15.75" customHeight="1"/>
    <row r="1093" ht="15.75" customHeight="1"/>
    <row r="1094" ht="15.75" customHeight="1"/>
    <row r="1095" ht="15.75"/>
    <row r="1096" ht="15.75" customHeight="1"/>
    <row r="1097" ht="15.75"/>
    <row r="1098" ht="15.75" customHeight="1"/>
    <row r="1099" ht="15.75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/>
    <row r="1107" ht="15.75" customHeight="1"/>
    <row r="1108" ht="15.75" customHeight="1"/>
    <row r="1109" ht="15.75" customHeight="1"/>
    <row r="1110" ht="15.75" customHeight="1"/>
    <row r="1111" ht="15.75"/>
    <row r="1112" ht="15.75"/>
    <row r="1113" ht="15.75"/>
    <row r="1114" ht="15.75" customHeight="1"/>
    <row r="1115" ht="15.75"/>
    <row r="1116" ht="15.75" customHeight="1"/>
    <row r="1117" ht="15.75" customHeight="1"/>
    <row r="1118" ht="15.75" customHeight="1"/>
    <row r="1119" ht="15.75" customHeight="1"/>
    <row r="1120" ht="15.75"/>
    <row r="1121" ht="15.75" customHeight="1"/>
    <row r="1122" ht="15.75" customHeight="1"/>
    <row r="1123" ht="15.75" customHeight="1"/>
    <row r="1124" ht="15.75" customHeight="1"/>
    <row r="1125" ht="15.75" customHeight="1"/>
    <row r="1126" ht="15.75"/>
    <row r="1127" ht="15.75"/>
    <row r="1128" ht="15.75" customHeight="1"/>
    <row r="1129" ht="15.75"/>
    <row r="1130" ht="15.75" customHeight="1"/>
    <row r="1131" ht="15.75"/>
    <row r="1132" ht="15.75"/>
    <row r="1133" ht="15.75" customHeight="1"/>
    <row r="1134" ht="15.75"/>
    <row r="1135" ht="15.75" customHeight="1"/>
    <row r="1136" ht="15.75" customHeight="1"/>
    <row r="1137" ht="15.75"/>
    <row r="1138" ht="15.75" customHeight="1"/>
    <row r="1139" ht="15.75"/>
    <row r="1140" ht="15.75"/>
    <row r="1141" ht="15.75" customHeight="1"/>
    <row r="1142" ht="15.75" customHeight="1"/>
    <row r="1143" ht="15.75"/>
    <row r="1144" ht="15.75" customHeight="1"/>
    <row r="1145" ht="15.75" customHeight="1"/>
    <row r="1146" ht="15.75" customHeight="1"/>
    <row r="1147" ht="15.75" customHeight="1"/>
    <row r="1148" ht="15.75"/>
    <row r="1149" ht="15.75" customHeight="1"/>
    <row r="1150" ht="15.75" customHeight="1"/>
    <row r="1151" ht="15.75"/>
    <row r="1152" ht="15.75" customHeight="1"/>
    <row r="1153" ht="15.75" customHeight="1"/>
    <row r="1154" ht="15.75" customHeight="1"/>
    <row r="1155" ht="15.75" customHeight="1"/>
    <row r="1156" ht="15.75" customHeight="1"/>
    <row r="1157" ht="15.75"/>
    <row r="1158" ht="15.75" customHeight="1"/>
    <row r="1159" ht="15.75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/>
    <row r="1180" ht="15.75"/>
    <row r="1181" ht="16.5" customHeight="1"/>
    <row r="1182" ht="15.75"/>
    <row r="1183" ht="15.75"/>
    <row r="1184" ht="15.75"/>
    <row r="1185" ht="15.75"/>
    <row r="1186" ht="15.75"/>
    <row r="1187" ht="15.75"/>
    <row r="1188" ht="15.75"/>
    <row r="1189" ht="15.75"/>
    <row r="1190" ht="15.75"/>
    <row r="1191" ht="15.75"/>
    <row r="1192" ht="15.75"/>
    <row r="1193" ht="15.75"/>
    <row r="1194" ht="15.75" customHeight="1"/>
    <row r="1195" ht="15.75" customHeight="1"/>
    <row r="1196" ht="15.75"/>
    <row r="1197" ht="15.75"/>
    <row r="1198" ht="15.75"/>
    <row r="1199" ht="14.25" customHeight="1"/>
    <row r="1200" ht="15.75"/>
    <row r="1201" ht="15.75"/>
    <row r="1202" ht="15.75"/>
    <row r="1203" ht="15.75"/>
    <row r="1204" ht="15.75"/>
    <row r="1205" ht="15.75"/>
    <row r="1206" ht="15.75"/>
    <row r="1207" ht="15.75"/>
    <row r="1208" ht="15.75"/>
    <row r="1209" ht="15.75"/>
    <row r="1210" ht="15.75"/>
    <row r="1211" ht="15.75"/>
    <row r="1212" ht="15.75"/>
    <row r="1213" ht="15.75"/>
    <row r="1214" ht="15.75"/>
    <row r="1215" ht="15.75"/>
    <row r="1216" ht="15.75"/>
    <row r="1217" ht="15.75"/>
    <row r="1218" ht="15.75"/>
    <row r="1219" ht="15.75"/>
    <row r="1220" ht="15.75"/>
    <row r="1221" ht="15.75"/>
    <row r="1222" ht="15.75"/>
    <row r="1223" ht="15.75"/>
    <row r="1224" ht="15.75"/>
    <row r="1225" ht="15.75"/>
    <row r="1226" ht="15.75"/>
    <row r="1227" ht="15.75"/>
    <row r="1228" ht="15.75"/>
    <row r="1229" ht="15.75"/>
    <row r="1230" ht="15.75"/>
    <row r="1231" ht="15.75"/>
    <row r="1232" ht="15.75"/>
    <row r="1233" ht="15.75"/>
    <row r="1234" ht="15.75"/>
    <row r="1235" ht="15.75"/>
    <row r="1236" ht="15.75"/>
    <row r="1237" ht="15.75"/>
    <row r="1238" ht="15.75"/>
    <row r="1239" ht="15.75"/>
    <row r="1240" ht="15.75"/>
    <row r="1241" ht="15.75"/>
    <row r="1242" ht="15.75"/>
    <row r="1243" ht="15.75"/>
    <row r="1244" ht="15.75"/>
    <row r="1245" ht="15.75"/>
    <row r="1246" ht="15.75"/>
    <row r="1247" ht="15.75"/>
    <row r="1248" ht="15.75"/>
    <row r="1249" ht="15.75"/>
    <row r="1250" ht="15.75"/>
    <row r="1251" ht="15.75"/>
    <row r="1252" ht="15.75"/>
    <row r="1253" ht="15.75"/>
    <row r="1254" ht="15.75"/>
    <row r="1255" ht="15.75"/>
    <row r="1256" ht="15.75"/>
    <row r="1257" ht="15.75"/>
    <row r="1258" ht="15.75"/>
    <row r="1259" ht="15.75"/>
    <row r="1260" ht="15.75"/>
    <row r="1261" ht="15.75"/>
    <row r="1262" ht="15.75"/>
    <row r="1263" ht="15.75"/>
    <row r="1264" ht="15.75"/>
    <row r="1265" ht="15.75"/>
    <row r="1266" ht="15.75"/>
    <row r="1267" ht="15.75"/>
    <row r="1268" ht="15.75"/>
    <row r="1269" ht="15.75"/>
    <row r="1270" ht="15.75"/>
    <row r="1271" ht="15.75"/>
    <row r="1272" ht="15.75"/>
    <row r="1273" ht="15.75"/>
    <row r="1274" ht="15.75"/>
    <row r="1275" ht="15.75"/>
    <row r="1276" ht="15.75"/>
    <row r="1277" ht="15.75"/>
    <row r="1278" ht="15.75"/>
    <row r="1279" ht="15.75"/>
    <row r="1280" ht="15.75"/>
    <row r="1281" ht="15.75"/>
    <row r="1282" ht="15.75"/>
    <row r="1283" ht="15.75"/>
    <row r="1284" ht="15.75"/>
    <row r="1285" ht="15.75"/>
    <row r="1286" ht="15.75"/>
    <row r="1287" ht="15.75"/>
    <row r="1288" ht="15.75"/>
    <row r="1289" ht="15.7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3.5" defaultRowHeight="15" customHeight="1"/>
  <cols>
    <col min="1" max="1" width="6.5" customWidth="1"/>
    <col min="2" max="2" width="37.25" customWidth="1"/>
    <col min="6" max="6" width="4.875" customWidth="1"/>
    <col min="7" max="7" width="58.375" customWidth="1"/>
  </cols>
  <sheetData>
    <row r="1" spans="1:7" ht="15.75">
      <c r="A1" s="131" t="s">
        <v>22</v>
      </c>
      <c r="B1" s="131" t="s">
        <v>101</v>
      </c>
      <c r="C1" s="132" t="s">
        <v>102</v>
      </c>
      <c r="D1" s="132" t="s">
        <v>103</v>
      </c>
      <c r="E1" s="132" t="s">
        <v>104</v>
      </c>
      <c r="F1" s="76" t="s">
        <v>105</v>
      </c>
      <c r="G1" s="132" t="s">
        <v>30</v>
      </c>
    </row>
    <row r="2" spans="1:7" ht="15.75">
      <c r="A2" s="134">
        <v>3103</v>
      </c>
      <c r="B2" s="135" t="s">
        <v>106</v>
      </c>
      <c r="C2" s="133">
        <v>42145</v>
      </c>
      <c r="D2" s="133"/>
      <c r="G2" s="76" t="s">
        <v>0</v>
      </c>
    </row>
    <row r="3" spans="1:7" ht="15.75">
      <c r="A3" s="134">
        <v>3658</v>
      </c>
      <c r="B3" s="135" t="s">
        <v>107</v>
      </c>
      <c r="C3" s="133">
        <v>42145</v>
      </c>
      <c r="D3" s="133"/>
      <c r="G3" s="76" t="s">
        <v>0</v>
      </c>
    </row>
    <row r="4" spans="1:7" ht="15.75">
      <c r="A4" s="134">
        <v>3659</v>
      </c>
      <c r="B4" s="135" t="s">
        <v>107</v>
      </c>
      <c r="C4" s="133">
        <v>42145</v>
      </c>
      <c r="D4" s="133"/>
      <c r="G4" s="76" t="s">
        <v>0</v>
      </c>
    </row>
    <row r="5" spans="1:7" ht="15.75">
      <c r="A5" s="134">
        <v>3661</v>
      </c>
      <c r="B5" s="135" t="s">
        <v>107</v>
      </c>
      <c r="C5" s="133">
        <v>42145</v>
      </c>
      <c r="D5" s="133"/>
      <c r="G5" s="76" t="s">
        <v>0</v>
      </c>
    </row>
    <row r="6" spans="1:7" ht="15.75">
      <c r="A6" s="134">
        <v>3662</v>
      </c>
      <c r="B6" s="135" t="s">
        <v>107</v>
      </c>
      <c r="C6" s="133">
        <v>42145</v>
      </c>
      <c r="D6" s="133"/>
      <c r="G6" s="76" t="s">
        <v>0</v>
      </c>
    </row>
    <row r="7" spans="1:7" ht="15.75">
      <c r="A7" s="134">
        <v>3582</v>
      </c>
      <c r="B7" s="135" t="s">
        <v>108</v>
      </c>
      <c r="C7" s="133">
        <v>42145</v>
      </c>
      <c r="D7" s="133"/>
      <c r="G7" s="76" t="s">
        <v>0</v>
      </c>
    </row>
    <row r="8" spans="1:7" ht="15.75">
      <c r="A8" s="134">
        <v>3637</v>
      </c>
      <c r="B8" s="135" t="s">
        <v>109</v>
      </c>
      <c r="C8" s="133">
        <v>42145</v>
      </c>
      <c r="D8" s="133"/>
      <c r="G8" s="76" t="s">
        <v>0</v>
      </c>
    </row>
    <row r="9" spans="1:7" ht="15.75">
      <c r="A9" s="134">
        <v>3709</v>
      </c>
      <c r="B9" s="135" t="s">
        <v>110</v>
      </c>
      <c r="C9" s="133">
        <v>42145</v>
      </c>
      <c r="D9" s="133"/>
      <c r="G9" s="76" t="s">
        <v>0</v>
      </c>
    </row>
    <row r="10" spans="1:7" ht="15.75">
      <c r="A10" s="134">
        <v>3710</v>
      </c>
      <c r="B10" s="135" t="s">
        <v>111</v>
      </c>
      <c r="C10" s="133">
        <v>42145</v>
      </c>
      <c r="D10" s="133"/>
      <c r="G10" s="76" t="s">
        <v>0</v>
      </c>
    </row>
    <row r="11" spans="1:7" ht="15.75">
      <c r="A11" s="134">
        <v>3749</v>
      </c>
      <c r="B11" s="135" t="s">
        <v>112</v>
      </c>
      <c r="C11" s="133">
        <v>42145</v>
      </c>
      <c r="D11" s="133"/>
      <c r="G11" s="76" t="s">
        <v>0</v>
      </c>
    </row>
    <row r="12" spans="1:7" ht="15.75">
      <c r="A12" s="134">
        <v>3750</v>
      </c>
      <c r="B12" s="135" t="s">
        <v>113</v>
      </c>
      <c r="C12" s="133">
        <v>42160</v>
      </c>
      <c r="D12" s="133"/>
      <c r="G12" s="76" t="s">
        <v>0</v>
      </c>
    </row>
    <row r="13" spans="1:7" ht="15.75">
      <c r="A13" s="134">
        <v>3786</v>
      </c>
      <c r="B13" s="135" t="s">
        <v>114</v>
      </c>
      <c r="C13" s="133">
        <v>42160</v>
      </c>
      <c r="D13" s="133"/>
      <c r="G13" s="76" t="s">
        <v>0</v>
      </c>
    </row>
    <row r="14" spans="1:7" ht="15.75">
      <c r="A14" s="134">
        <v>3788</v>
      </c>
      <c r="B14" s="135" t="s">
        <v>115</v>
      </c>
      <c r="C14" s="133">
        <v>42160</v>
      </c>
      <c r="D14" s="133"/>
      <c r="G14" s="76" t="s">
        <v>0</v>
      </c>
    </row>
    <row r="15" spans="1:7" ht="15.75">
      <c r="A15" s="134">
        <v>3789</v>
      </c>
      <c r="B15" s="135" t="s">
        <v>116</v>
      </c>
      <c r="C15" s="133">
        <v>42160</v>
      </c>
      <c r="D15" s="133"/>
      <c r="G15" s="76" t="s">
        <v>0</v>
      </c>
    </row>
    <row r="16" spans="1:7" ht="15.75">
      <c r="A16" s="134">
        <v>3240</v>
      </c>
      <c r="B16" s="135" t="s">
        <v>117</v>
      </c>
      <c r="C16" s="133">
        <v>42167</v>
      </c>
      <c r="D16" s="76" t="s">
        <v>118</v>
      </c>
      <c r="G16" s="76" t="s">
        <v>0</v>
      </c>
    </row>
    <row r="17" spans="1:7" ht="15.75">
      <c r="A17" s="134">
        <v>3243</v>
      </c>
      <c r="B17" s="135" t="s">
        <v>119</v>
      </c>
      <c r="C17" s="133">
        <v>42167</v>
      </c>
      <c r="D17" s="76" t="s">
        <v>118</v>
      </c>
      <c r="G17" s="76" t="s">
        <v>0</v>
      </c>
    </row>
    <row r="18" spans="1:7" ht="15.75">
      <c r="A18" s="134">
        <v>3463</v>
      </c>
      <c r="B18" s="135" t="s">
        <v>120</v>
      </c>
      <c r="C18" s="133">
        <v>42167</v>
      </c>
      <c r="D18" s="76" t="s">
        <v>118</v>
      </c>
      <c r="G18" s="76" t="s">
        <v>0</v>
      </c>
    </row>
    <row r="19" spans="1:7" ht="15.75">
      <c r="A19" s="134">
        <v>3729</v>
      </c>
      <c r="B19" s="135" t="s">
        <v>121</v>
      </c>
      <c r="C19" s="133">
        <v>42167</v>
      </c>
      <c r="D19" s="76" t="s">
        <v>118</v>
      </c>
      <c r="G19" s="76" t="s">
        <v>0</v>
      </c>
    </row>
    <row r="20" spans="1:7" ht="15.75">
      <c r="A20" s="134">
        <v>3731</v>
      </c>
      <c r="B20" s="135" t="s">
        <v>117</v>
      </c>
      <c r="C20" s="133">
        <v>42167</v>
      </c>
      <c r="D20" s="76" t="s">
        <v>118</v>
      </c>
      <c r="G20" s="76" t="s">
        <v>0</v>
      </c>
    </row>
    <row r="21" spans="1:7" ht="15.75">
      <c r="A21" s="134">
        <v>3777</v>
      </c>
      <c r="B21" s="135" t="s">
        <v>122</v>
      </c>
      <c r="C21" s="133">
        <v>42181</v>
      </c>
      <c r="D21" s="133">
        <v>42181</v>
      </c>
      <c r="G21" s="76" t="s">
        <v>0</v>
      </c>
    </row>
    <row r="22" spans="1:7" ht="15.75">
      <c r="A22" s="134">
        <v>3778</v>
      </c>
      <c r="B22" s="135" t="s">
        <v>123</v>
      </c>
      <c r="C22" s="133">
        <v>42181</v>
      </c>
      <c r="D22" s="133">
        <v>42181</v>
      </c>
      <c r="G22" s="76" t="s">
        <v>0</v>
      </c>
    </row>
    <row r="23" spans="1:7" ht="15.75">
      <c r="A23" s="134">
        <v>3773</v>
      </c>
      <c r="B23" s="135" t="s">
        <v>124</v>
      </c>
      <c r="C23" s="133">
        <v>42181</v>
      </c>
      <c r="D23" s="133">
        <v>42181</v>
      </c>
      <c r="G23" s="76" t="s">
        <v>0</v>
      </c>
    </row>
    <row r="24" spans="1:7" ht="15.75">
      <c r="A24" s="134">
        <v>3781</v>
      </c>
      <c r="B24" s="135" t="s">
        <v>125</v>
      </c>
      <c r="C24" s="133">
        <v>42181</v>
      </c>
      <c r="D24" s="133">
        <v>42181</v>
      </c>
      <c r="G24" s="76" t="s">
        <v>0</v>
      </c>
    </row>
    <row r="25" spans="1:7" ht="15.75"/>
    <row r="26" spans="1:7" ht="15.75"/>
    <row r="27" spans="1:7" ht="15.75"/>
    <row r="28" spans="1:7" ht="15.75"/>
    <row r="29" spans="1:7" ht="15.75"/>
    <row r="30" spans="1:7" ht="15.75"/>
    <row r="31" spans="1:7" ht="15.75"/>
    <row r="32" spans="1:7" ht="15.7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Coversheet</vt:lpstr>
      <vt:lpstr>Data</vt:lpstr>
      <vt:lpstr>KPTEN luc</vt:lpstr>
      <vt:lpstr>KPTEN RCTR RAPT luc</vt:lpstr>
      <vt:lpstr>Br1 p53 PTEN PaxTet</vt:lpstr>
      <vt:lpstr>Br1 p53 Myc PaxTet</vt:lpstr>
      <vt:lpstr>Br2 p53 Myc PaxTet</vt:lpstr>
      <vt:lpstr>Br2 p53 PTEN PaxTet</vt:lpstr>
      <vt:lpstr>Thorn Transfers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Ohman</dc:creator>
  <cp:lastModifiedBy>Anders Ohman</cp:lastModifiedBy>
  <dcterms:created xsi:type="dcterms:W3CDTF">2022-03-28T20:24:14Z</dcterms:created>
  <dcterms:modified xsi:type="dcterms:W3CDTF">2022-03-28T21:08:03Z</dcterms:modified>
</cp:coreProperties>
</file>