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Portfolio_Excel\"/>
    </mc:Choice>
  </mc:AlternateContent>
  <xr:revisionPtr revIDLastSave="0" documentId="13_ncr:1_{B9724CF5-E367-4B22-985C-05B3B8931FBB}" xr6:coauthVersionLast="45" xr6:coauthVersionMax="45" xr10:uidLastSave="{00000000-0000-0000-0000-000000000000}"/>
  <bookViews>
    <workbookView xWindow="-120" yWindow="-120" windowWidth="29040" windowHeight="15840" activeTab="1" xr2:uid="{1B187807-C5DB-416C-8A0A-0440BB7E43FE}"/>
  </bookViews>
  <sheets>
    <sheet name="Data" sheetId="1" r:id="rId1"/>
    <sheet name="Solver" sheetId="2" r:id="rId2"/>
  </sheets>
  <definedNames>
    <definedName name="solver_adj" localSheetId="1" hidden="1">Solver!$H$11:$H$13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Solver!$H$15</definedName>
    <definedName name="solver_lhs2" localSheetId="1" hidden="1">Solver!$F$7</definedName>
    <definedName name="solver_lhs3" localSheetId="1" hidden="1">Solver!$M$7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Solver!$M$10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2</definedName>
    <definedName name="solver_rel3" localSheetId="1" hidden="1">2</definedName>
    <definedName name="solver_rhs1" localSheetId="1" hidden="1">1</definedName>
    <definedName name="solver_rhs2" localSheetId="1" hidden="1">1</definedName>
    <definedName name="solver_rhs3" localSheetId="1" hidden="1">Solver!$N$7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2" l="1"/>
  <c r="M10" i="2" a="1"/>
  <c r="M10" i="2" s="1"/>
  <c r="M11" i="2" s="1"/>
  <c r="M9" i="2" a="1"/>
  <c r="M9" i="2" s="1"/>
  <c r="C38" i="2"/>
  <c r="D38" i="2"/>
  <c r="B38" i="2"/>
  <c r="N4" i="2" l="1"/>
  <c r="N5" i="2"/>
  <c r="N3" i="2"/>
  <c r="M5" i="2"/>
  <c r="M4" i="2"/>
  <c r="M3" i="2"/>
  <c r="J4" i="2"/>
  <c r="I4" i="2"/>
  <c r="H6" i="2"/>
  <c r="J5" i="2"/>
  <c r="I6" i="2"/>
  <c r="I5" i="2"/>
  <c r="J6" i="2"/>
  <c r="H5" i="2"/>
  <c r="H4" i="2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</calcChain>
</file>

<file path=xl/sharedStrings.xml><?xml version="1.0" encoding="utf-8"?>
<sst xmlns="http://schemas.openxmlformats.org/spreadsheetml/2006/main" count="34" uniqueCount="20">
  <si>
    <t>Price</t>
  </si>
  <si>
    <t>Log Returns</t>
  </si>
  <si>
    <t>Date</t>
  </si>
  <si>
    <t>AMD Price</t>
  </si>
  <si>
    <t>INTC Price</t>
  </si>
  <si>
    <t>SP500</t>
  </si>
  <si>
    <t>AMD Log</t>
  </si>
  <si>
    <t>INTC Log</t>
  </si>
  <si>
    <t>SP500 Log</t>
  </si>
  <si>
    <t>AMD</t>
  </si>
  <si>
    <t>INTC</t>
  </si>
  <si>
    <t>COVARIANCE TABLE</t>
  </si>
  <si>
    <t>Weights</t>
  </si>
  <si>
    <t>RETURNS</t>
  </si>
  <si>
    <t>Monthly</t>
  </si>
  <si>
    <t>Annually</t>
  </si>
  <si>
    <t>Portfolio Return</t>
  </si>
  <si>
    <t>Portfolio Variance</t>
  </si>
  <si>
    <t>Portfolio SD</t>
  </si>
  <si>
    <t>Average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</si>
</sst>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166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0F09-D560-4384-A4F9-68C0292FA197}">
  <dimension ref="A1:G39"/>
  <sheetViews>
    <sheetView topLeftCell="A3" workbookViewId="0">
      <selection activeCell="E2" sqref="E2:G38"/>
    </sheetView>
  </sheetViews>
  <sheetFormatPr defaultRowHeight="15" x14ac:dyDescent="0.25"/>
  <cols>
    <col min="1" max="1" width="9.7109375" bestFit="1" customWidth="1"/>
    <col min="2" max="2" width="9.42578125" customWidth="1"/>
    <col min="3" max="3" width="10" bestFit="1" customWidth="1"/>
  </cols>
  <sheetData>
    <row r="1" spans="1:7" ht="15.75" thickBot="1" x14ac:dyDescent="0.3">
      <c r="B1" s="1" t="s">
        <v>0</v>
      </c>
      <c r="C1" s="2"/>
      <c r="D1" s="3"/>
      <c r="E1" s="1" t="s">
        <v>1</v>
      </c>
      <c r="F1" s="2"/>
      <c r="G1" s="3"/>
    </row>
    <row r="2" spans="1:7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x14ac:dyDescent="0.25">
      <c r="A3" s="6">
        <v>42370</v>
      </c>
      <c r="B3" s="7">
        <v>2.2000000000000002</v>
      </c>
      <c r="C3" s="7">
        <v>28.307226</v>
      </c>
      <c r="D3" s="7">
        <v>180.05</v>
      </c>
    </row>
    <row r="4" spans="1:7" x14ac:dyDescent="0.25">
      <c r="A4" s="6">
        <v>42401</v>
      </c>
      <c r="B4" s="7">
        <v>2.14</v>
      </c>
      <c r="C4" s="7">
        <v>27.002279000000001</v>
      </c>
      <c r="D4" s="7">
        <v>179.9</v>
      </c>
      <c r="E4" s="8">
        <f>LOG(B4/B3)</f>
        <v>-1.2008907473015428E-2</v>
      </c>
      <c r="F4" s="8">
        <f t="shared" ref="F4:G19" si="0">LOG(C4/C3)</f>
        <v>-2.0496891967031857E-2</v>
      </c>
      <c r="G4" s="8">
        <f t="shared" si="0"/>
        <v>-3.6196236175275391E-4</v>
      </c>
    </row>
    <row r="5" spans="1:7" x14ac:dyDescent="0.25">
      <c r="A5" s="6">
        <v>42430</v>
      </c>
      <c r="B5" s="7">
        <v>2.85</v>
      </c>
      <c r="C5" s="7">
        <v>29.780743000000001</v>
      </c>
      <c r="D5" s="7">
        <v>191.02</v>
      </c>
      <c r="E5" s="8">
        <f t="shared" ref="E5:G38" si="1">LOG(B5/B4)</f>
        <v>0.12443108665931936</v>
      </c>
      <c r="F5" s="8">
        <f t="shared" si="0"/>
        <v>4.2535108484641017E-2</v>
      </c>
      <c r="G5" s="8">
        <f t="shared" si="0"/>
        <v>2.6047677383386581E-2</v>
      </c>
    </row>
    <row r="6" spans="1:7" x14ac:dyDescent="0.25">
      <c r="A6" s="6">
        <v>42461</v>
      </c>
      <c r="B6" s="7">
        <v>3.55</v>
      </c>
      <c r="C6" s="7">
        <v>27.875143000000001</v>
      </c>
      <c r="D6" s="7">
        <v>192.76</v>
      </c>
      <c r="E6" s="8">
        <f t="shared" si="1"/>
        <v>9.5383493046583848E-2</v>
      </c>
      <c r="F6" s="8">
        <f t="shared" si="0"/>
        <v>-2.8718424767225057E-2</v>
      </c>
      <c r="G6" s="8">
        <f t="shared" si="0"/>
        <v>3.938076900232873E-3</v>
      </c>
    </row>
    <row r="7" spans="1:7" x14ac:dyDescent="0.25">
      <c r="A7" s="6">
        <v>42491</v>
      </c>
      <c r="B7" s="7">
        <v>4.57</v>
      </c>
      <c r="C7" s="7">
        <v>29.081102000000001</v>
      </c>
      <c r="D7" s="7">
        <v>196.04</v>
      </c>
      <c r="E7" s="8">
        <f t="shared" si="1"/>
        <v>0.10968784701475615</v>
      </c>
      <c r="F7" s="8">
        <f t="shared" si="0"/>
        <v>1.8393755664014348E-2</v>
      </c>
      <c r="G7" s="8">
        <f t="shared" si="0"/>
        <v>7.3277762114211838E-3</v>
      </c>
    </row>
    <row r="8" spans="1:7" x14ac:dyDescent="0.25">
      <c r="A8" s="6">
        <v>42522</v>
      </c>
      <c r="B8" s="7">
        <v>5.14</v>
      </c>
      <c r="C8" s="7">
        <v>30.455825999999998</v>
      </c>
      <c r="D8" s="7">
        <v>195.7</v>
      </c>
      <c r="E8" s="8">
        <f t="shared" si="1"/>
        <v>5.1046918925425469E-2</v>
      </c>
      <c r="F8" s="8">
        <f t="shared" si="0"/>
        <v>2.0059522940690477E-2</v>
      </c>
      <c r="G8" s="8">
        <f t="shared" si="0"/>
        <v>-7.5386818259086494E-4</v>
      </c>
    </row>
    <row r="9" spans="1:7" x14ac:dyDescent="0.25">
      <c r="A9" s="6">
        <v>42552</v>
      </c>
      <c r="B9" s="7">
        <v>6.86</v>
      </c>
      <c r="C9" s="7">
        <v>32.368594999999999</v>
      </c>
      <c r="D9" s="7">
        <v>203.9</v>
      </c>
      <c r="E9" s="8">
        <f t="shared" si="1"/>
        <v>0.12536099671147599</v>
      </c>
      <c r="F9" s="8">
        <f t="shared" si="0"/>
        <v>2.6453466102426222E-2</v>
      </c>
      <c r="G9" s="8">
        <f t="shared" si="0"/>
        <v>1.7826400120138884E-2</v>
      </c>
    </row>
    <row r="10" spans="1:7" x14ac:dyDescent="0.25">
      <c r="A10" s="6">
        <v>42583</v>
      </c>
      <c r="B10" s="7">
        <v>7.4</v>
      </c>
      <c r="C10" s="7">
        <v>33.324989000000002</v>
      </c>
      <c r="D10" s="7">
        <v>204.14</v>
      </c>
      <c r="E10" s="8">
        <f t="shared" si="1"/>
        <v>3.2907604024224504E-2</v>
      </c>
      <c r="F10" s="8">
        <f t="shared" si="0"/>
        <v>1.2646166025055243E-2</v>
      </c>
      <c r="G10" s="8">
        <f t="shared" si="0"/>
        <v>5.1088465678080018E-4</v>
      </c>
    </row>
    <row r="11" spans="1:7" x14ac:dyDescent="0.25">
      <c r="A11" s="6">
        <v>42614</v>
      </c>
      <c r="B11" s="7">
        <v>6.91</v>
      </c>
      <c r="C11" s="7">
        <v>35.31776</v>
      </c>
      <c r="D11" s="7">
        <v>203.13</v>
      </c>
      <c r="E11" s="8">
        <f t="shared" si="1"/>
        <v>-2.9753672356777779E-2</v>
      </c>
      <c r="F11" s="8">
        <f t="shared" si="0"/>
        <v>2.5223136274346778E-2</v>
      </c>
      <c r="G11" s="8">
        <f t="shared" si="0"/>
        <v>-2.1540419178338625E-3</v>
      </c>
    </row>
    <row r="12" spans="1:7" x14ac:dyDescent="0.25">
      <c r="A12" s="6">
        <v>42644</v>
      </c>
      <c r="B12" s="7">
        <v>7.23</v>
      </c>
      <c r="C12" s="7">
        <v>32.623305999999999</v>
      </c>
      <c r="D12" s="7">
        <v>200.61</v>
      </c>
      <c r="E12" s="8">
        <f t="shared" si="1"/>
        <v>1.966024992033245E-2</v>
      </c>
      <c r="F12" s="8">
        <f t="shared" si="0"/>
        <v>-3.4465181280110779E-2</v>
      </c>
      <c r="G12" s="8">
        <f t="shared" si="0"/>
        <v>-5.4214905975242473E-3</v>
      </c>
    </row>
    <row r="13" spans="1:7" x14ac:dyDescent="0.25">
      <c r="A13" s="6">
        <v>42675</v>
      </c>
      <c r="B13" s="7">
        <v>8.91</v>
      </c>
      <c r="C13" s="7">
        <v>32.464264</v>
      </c>
      <c r="D13" s="7">
        <v>208</v>
      </c>
      <c r="E13" s="8">
        <f t="shared" si="1"/>
        <v>9.0739406742343917E-2</v>
      </c>
      <c r="F13" s="8">
        <f t="shared" si="0"/>
        <v>-2.1224083326388267E-3</v>
      </c>
      <c r="G13" s="8">
        <f t="shared" si="0"/>
        <v>1.5710757043198961E-2</v>
      </c>
    </row>
    <row r="14" spans="1:7" x14ac:dyDescent="0.25">
      <c r="A14" s="6">
        <v>42705</v>
      </c>
      <c r="B14" s="7">
        <v>11.34</v>
      </c>
      <c r="C14" s="7">
        <v>34.190029000000003</v>
      </c>
      <c r="D14" s="7">
        <v>210.98</v>
      </c>
      <c r="E14" s="8">
        <f t="shared" si="1"/>
        <v>0.10473535052001298</v>
      </c>
      <c r="F14" s="8">
        <f t="shared" si="0"/>
        <v>2.2493907771098432E-2</v>
      </c>
      <c r="G14" s="8">
        <f t="shared" si="0"/>
        <v>6.1779530301082353E-3</v>
      </c>
    </row>
    <row r="15" spans="1:7" x14ac:dyDescent="0.25">
      <c r="A15" s="6">
        <v>42736</v>
      </c>
      <c r="B15" s="7">
        <v>10.37</v>
      </c>
      <c r="C15" s="7">
        <v>34.708488000000003</v>
      </c>
      <c r="D15" s="7">
        <v>216.02</v>
      </c>
      <c r="E15" s="8">
        <f t="shared" si="1"/>
        <v>-3.8834298167846851E-2</v>
      </c>
      <c r="F15" s="8">
        <f t="shared" si="0"/>
        <v>6.5362258207764595E-3</v>
      </c>
      <c r="G15" s="8">
        <f t="shared" si="0"/>
        <v>1.0252673748516463E-2</v>
      </c>
    </row>
    <row r="16" spans="1:7" x14ac:dyDescent="0.25">
      <c r="A16" s="6">
        <v>42767</v>
      </c>
      <c r="B16" s="7">
        <v>14.46</v>
      </c>
      <c r="C16" s="7">
        <v>34.124043</v>
      </c>
      <c r="D16" s="7">
        <v>224.5</v>
      </c>
      <c r="E16" s="8">
        <f t="shared" si="1"/>
        <v>0.14438953656947112</v>
      </c>
      <c r="F16" s="8">
        <f t="shared" si="0"/>
        <v>-7.3752144436577257E-3</v>
      </c>
      <c r="G16" s="8">
        <f t="shared" si="0"/>
        <v>1.6722383597955661E-2</v>
      </c>
    </row>
    <row r="17" spans="1:7" x14ac:dyDescent="0.25">
      <c r="A17" s="6">
        <v>42795</v>
      </c>
      <c r="B17" s="7">
        <v>14.55</v>
      </c>
      <c r="C17" s="7">
        <v>34.244231999999997</v>
      </c>
      <c r="D17" s="7">
        <v>223.81</v>
      </c>
      <c r="E17" s="8">
        <f t="shared" si="1"/>
        <v>2.6947003634140679E-3</v>
      </c>
      <c r="F17" s="8">
        <f t="shared" si="0"/>
        <v>1.5269501316670685E-3</v>
      </c>
      <c r="G17" s="8">
        <f t="shared" si="0"/>
        <v>-1.3368581077142173E-3</v>
      </c>
    </row>
    <row r="18" spans="1:7" x14ac:dyDescent="0.25">
      <c r="A18" s="6">
        <v>42826</v>
      </c>
      <c r="B18" s="7">
        <v>13.3</v>
      </c>
      <c r="C18" s="7">
        <v>34.320186999999997</v>
      </c>
      <c r="D18" s="7">
        <v>227.02</v>
      </c>
      <c r="E18" s="8">
        <f t="shared" si="1"/>
        <v>-3.9011352354840316E-2</v>
      </c>
      <c r="F18" s="8">
        <f t="shared" si="0"/>
        <v>9.622148440222994E-4</v>
      </c>
      <c r="G18" s="8">
        <f t="shared" si="0"/>
        <v>6.1846321069673332E-3</v>
      </c>
    </row>
    <row r="19" spans="1:7" x14ac:dyDescent="0.25">
      <c r="A19" s="6">
        <v>42856</v>
      </c>
      <c r="B19" s="7">
        <v>11.19</v>
      </c>
      <c r="C19" s="7">
        <v>34.282207</v>
      </c>
      <c r="D19" s="7">
        <v>230.22</v>
      </c>
      <c r="E19" s="8">
        <f t="shared" si="1"/>
        <v>-7.5021554438735802E-2</v>
      </c>
      <c r="F19" s="8">
        <f t="shared" si="0"/>
        <v>-4.808726094275138E-4</v>
      </c>
      <c r="G19" s="8">
        <f t="shared" si="0"/>
        <v>6.0789302433649252E-3</v>
      </c>
    </row>
    <row r="20" spans="1:7" x14ac:dyDescent="0.25">
      <c r="A20" s="6">
        <v>42887</v>
      </c>
      <c r="B20" s="7">
        <v>12.48</v>
      </c>
      <c r="C20" s="7">
        <v>32.270031000000003</v>
      </c>
      <c r="D20" s="7">
        <v>230.56</v>
      </c>
      <c r="E20" s="8">
        <f t="shared" si="1"/>
        <v>4.7384498818055169E-2</v>
      </c>
      <c r="F20" s="8">
        <f t="shared" si="1"/>
        <v>-2.6269390302595369E-2</v>
      </c>
      <c r="G20" s="8">
        <f t="shared" si="1"/>
        <v>6.409138879541385E-4</v>
      </c>
    </row>
    <row r="21" spans="1:7" x14ac:dyDescent="0.25">
      <c r="A21" s="6">
        <v>42917</v>
      </c>
      <c r="B21" s="7">
        <v>13.61</v>
      </c>
      <c r="C21" s="7">
        <v>33.924660000000003</v>
      </c>
      <c r="D21" s="7">
        <v>236.45</v>
      </c>
      <c r="E21" s="8">
        <f t="shared" si="1"/>
        <v>3.764353985692951E-2</v>
      </c>
      <c r="F21" s="8">
        <f t="shared" si="1"/>
        <v>2.1716121157603432E-2</v>
      </c>
      <c r="G21" s="8">
        <f t="shared" si="1"/>
        <v>1.0955354881530958E-2</v>
      </c>
    </row>
    <row r="22" spans="1:7" x14ac:dyDescent="0.25">
      <c r="A22" s="6">
        <v>42948</v>
      </c>
      <c r="B22" s="7">
        <v>13.02</v>
      </c>
      <c r="C22" s="7">
        <v>33.542084000000003</v>
      </c>
      <c r="D22" s="7">
        <v>237.14</v>
      </c>
      <c r="E22" s="8">
        <f t="shared" si="1"/>
        <v>-1.9247140971161536E-2</v>
      </c>
      <c r="F22" s="8">
        <f t="shared" si="1"/>
        <v>-4.9254615468457153E-3</v>
      </c>
      <c r="G22" s="8">
        <f t="shared" si="1"/>
        <v>1.2654971791947211E-3</v>
      </c>
    </row>
    <row r="23" spans="1:7" x14ac:dyDescent="0.25">
      <c r="A23" s="6">
        <v>42979</v>
      </c>
      <c r="B23" s="7">
        <v>12.75</v>
      </c>
      <c r="C23" s="7">
        <v>36.693851000000002</v>
      </c>
      <c r="D23" s="7">
        <v>240.72</v>
      </c>
      <c r="E23" s="8">
        <f t="shared" si="1"/>
        <v>-9.1007994621991519E-3</v>
      </c>
      <c r="F23" s="8">
        <f t="shared" si="1"/>
        <v>3.9003250903923571E-2</v>
      </c>
      <c r="G23" s="8">
        <f t="shared" si="1"/>
        <v>6.5073592013843986E-3</v>
      </c>
    </row>
    <row r="24" spans="1:7" x14ac:dyDescent="0.25">
      <c r="A24" s="6">
        <v>43009</v>
      </c>
      <c r="B24" s="7">
        <v>10.99</v>
      </c>
      <c r="C24" s="7">
        <v>43.834114</v>
      </c>
      <c r="D24" s="7">
        <v>247.62</v>
      </c>
      <c r="E24" s="8">
        <f t="shared" si="1"/>
        <v>-6.4512492346483416E-2</v>
      </c>
      <c r="F24" s="8">
        <f t="shared" si="1"/>
        <v>7.7218939651402946E-2</v>
      </c>
      <c r="G24" s="8">
        <f t="shared" si="1"/>
        <v>1.2273544529035474E-2</v>
      </c>
    </row>
    <row r="25" spans="1:7" x14ac:dyDescent="0.25">
      <c r="A25" s="6">
        <v>43040</v>
      </c>
      <c r="B25" s="7">
        <v>10.89</v>
      </c>
      <c r="C25" s="7">
        <v>43.207779000000002</v>
      </c>
      <c r="D25" s="7">
        <v>255.19</v>
      </c>
      <c r="E25" s="8">
        <f t="shared" si="1"/>
        <v>-3.9698126677155969E-3</v>
      </c>
      <c r="F25" s="8">
        <f t="shared" si="1"/>
        <v>-6.2502898315825494E-3</v>
      </c>
      <c r="G25" s="8">
        <f t="shared" si="1"/>
        <v>1.3077932645783386E-2</v>
      </c>
    </row>
    <row r="26" spans="1:7" x14ac:dyDescent="0.25">
      <c r="A26" s="6">
        <v>43070</v>
      </c>
      <c r="B26" s="7">
        <v>10.28</v>
      </c>
      <c r="C26" s="7">
        <v>44.743316999999998</v>
      </c>
      <c r="D26" s="7">
        <v>256.97000000000003</v>
      </c>
      <c r="E26" s="8">
        <f t="shared" si="1"/>
        <v>-2.5034765096518103E-2</v>
      </c>
      <c r="F26" s="8">
        <f t="shared" si="1"/>
        <v>1.5166233990047856E-2</v>
      </c>
      <c r="G26" s="8">
        <f t="shared" si="1"/>
        <v>3.0187726114006453E-3</v>
      </c>
    </row>
    <row r="27" spans="1:7" x14ac:dyDescent="0.25">
      <c r="A27" s="6">
        <v>43101</v>
      </c>
      <c r="B27" s="7">
        <v>13.74</v>
      </c>
      <c r="C27" s="7">
        <v>46.662551999999998</v>
      </c>
      <c r="D27" s="7">
        <v>272.83999999999997</v>
      </c>
      <c r="E27" s="8">
        <f t="shared" si="1"/>
        <v>0.12599361806427475</v>
      </c>
      <c r="F27" s="8">
        <f t="shared" si="1"/>
        <v>1.8240309974553583E-2</v>
      </c>
      <c r="G27" s="8">
        <f t="shared" si="1"/>
        <v>2.6025616340866847E-2</v>
      </c>
    </row>
    <row r="28" spans="1:7" x14ac:dyDescent="0.25">
      <c r="A28" s="6">
        <v>43132</v>
      </c>
      <c r="B28" s="7">
        <v>12.11</v>
      </c>
      <c r="C28" s="7">
        <v>47.777259999999998</v>
      </c>
      <c r="D28" s="7">
        <v>262.92</v>
      </c>
      <c r="E28" s="8">
        <f t="shared" si="1"/>
        <v>-5.4842589580479419E-2</v>
      </c>
      <c r="F28" s="8">
        <f t="shared" si="1"/>
        <v>1.0252752669119358E-2</v>
      </c>
      <c r="G28" s="8">
        <f t="shared" si="1"/>
        <v>-1.6084417250780293E-2</v>
      </c>
    </row>
    <row r="29" spans="1:7" x14ac:dyDescent="0.25">
      <c r="A29" s="6">
        <v>43160</v>
      </c>
      <c r="B29" s="7">
        <v>10.050000000000001</v>
      </c>
      <c r="C29" s="7">
        <v>50.824115999999997</v>
      </c>
      <c r="D29" s="7">
        <v>254.69</v>
      </c>
      <c r="E29" s="8">
        <f t="shared" si="1"/>
        <v>-8.097808138654454E-2</v>
      </c>
      <c r="F29" s="8">
        <f t="shared" si="1"/>
        <v>2.6848593979279297E-2</v>
      </c>
      <c r="G29" s="8">
        <f t="shared" si="1"/>
        <v>-1.3811730195862886E-2</v>
      </c>
    </row>
    <row r="30" spans="1:7" x14ac:dyDescent="0.25">
      <c r="A30" s="6">
        <v>43191</v>
      </c>
      <c r="B30" s="7">
        <v>10.88</v>
      </c>
      <c r="C30" s="7">
        <v>50.375202000000002</v>
      </c>
      <c r="D30" s="7">
        <v>257.02999999999997</v>
      </c>
      <c r="E30" s="8">
        <f t="shared" si="1"/>
        <v>3.4462833605653422E-2</v>
      </c>
      <c r="F30" s="8">
        <f t="shared" si="1"/>
        <v>-3.8530329196215705E-3</v>
      </c>
      <c r="G30" s="8">
        <f t="shared" si="1"/>
        <v>3.9719228140740852E-3</v>
      </c>
    </row>
    <row r="31" spans="1:7" x14ac:dyDescent="0.25">
      <c r="A31" s="6">
        <v>43221</v>
      </c>
      <c r="B31" s="7">
        <v>13.73</v>
      </c>
      <c r="C31" s="7">
        <v>53.868876999999998</v>
      </c>
      <c r="D31" s="7">
        <v>263.27999999999997</v>
      </c>
      <c r="E31" s="8">
        <f t="shared" si="1"/>
        <v>0.10104164187459401</v>
      </c>
      <c r="F31" s="8">
        <f t="shared" si="1"/>
        <v>2.9121121305151654E-2</v>
      </c>
      <c r="G31" s="8">
        <f t="shared" si="1"/>
        <v>1.0434053059775654E-2</v>
      </c>
    </row>
    <row r="32" spans="1:7" x14ac:dyDescent="0.25">
      <c r="A32" s="6">
        <v>43252</v>
      </c>
      <c r="B32" s="7">
        <v>14.99</v>
      </c>
      <c r="C32" s="7">
        <v>48.791245000000004</v>
      </c>
      <c r="D32" s="7">
        <v>263.61</v>
      </c>
      <c r="E32" s="8">
        <f t="shared" si="1"/>
        <v>3.8131095611524314E-2</v>
      </c>
      <c r="F32" s="8">
        <f t="shared" si="1"/>
        <v>-4.2996021848593226E-2</v>
      </c>
      <c r="G32" s="8">
        <f t="shared" si="1"/>
        <v>5.440118346064708E-4</v>
      </c>
    </row>
    <row r="33" spans="1:7" x14ac:dyDescent="0.25">
      <c r="A33" s="6">
        <v>43282</v>
      </c>
      <c r="B33" s="7">
        <v>18.329999999999998</v>
      </c>
      <c r="C33" s="7">
        <v>47.210999000000001</v>
      </c>
      <c r="D33" s="7">
        <v>274.61</v>
      </c>
      <c r="E33" s="8">
        <f t="shared" si="1"/>
        <v>8.7360832113937179E-2</v>
      </c>
      <c r="F33" s="8">
        <f t="shared" si="1"/>
        <v>-1.4298709750664943E-2</v>
      </c>
      <c r="G33" s="8">
        <f t="shared" si="1"/>
        <v>1.7754467022869209E-2</v>
      </c>
    </row>
    <row r="34" spans="1:7" x14ac:dyDescent="0.25">
      <c r="A34" s="6">
        <v>43313</v>
      </c>
      <c r="B34" s="7">
        <v>25.17</v>
      </c>
      <c r="C34" s="7">
        <v>47.534900999999998</v>
      </c>
      <c r="D34" s="7">
        <v>283.37</v>
      </c>
      <c r="E34" s="8">
        <f t="shared" si="1"/>
        <v>0.13772075058614613</v>
      </c>
      <c r="F34" s="8">
        <f t="shared" si="1"/>
        <v>2.9694034102683209E-3</v>
      </c>
      <c r="G34" s="8">
        <f t="shared" si="1"/>
        <v>1.3637522029803619E-2</v>
      </c>
    </row>
    <row r="35" spans="1:7" x14ac:dyDescent="0.25">
      <c r="A35" s="6">
        <v>43344</v>
      </c>
      <c r="B35" s="7">
        <v>30.889999</v>
      </c>
      <c r="C35" s="7">
        <v>46.698250000000002</v>
      </c>
      <c r="D35" s="7">
        <v>283.77</v>
      </c>
      <c r="E35" s="8">
        <f t="shared" si="1"/>
        <v>8.8934678693700059E-2</v>
      </c>
      <c r="F35" s="8">
        <f t="shared" si="1"/>
        <v>-7.7119879076886074E-3</v>
      </c>
      <c r="G35" s="8">
        <f t="shared" si="1"/>
        <v>6.1261001363311675E-4</v>
      </c>
    </row>
    <row r="36" spans="1:7" x14ac:dyDescent="0.25">
      <c r="A36" s="6">
        <v>43374</v>
      </c>
      <c r="B36" s="7">
        <v>18.209999</v>
      </c>
      <c r="C36" s="7">
        <v>46.293380999999997</v>
      </c>
      <c r="D36" s="7">
        <v>265.36</v>
      </c>
      <c r="E36" s="8">
        <f t="shared" si="1"/>
        <v>-0.22950797229637365</v>
      </c>
      <c r="F36" s="8">
        <f t="shared" si="1"/>
        <v>-3.7817055519483089E-3</v>
      </c>
      <c r="G36" s="8">
        <f t="shared" si="1"/>
        <v>-2.9131021675803597E-2</v>
      </c>
    </row>
    <row r="37" spans="1:7" x14ac:dyDescent="0.25">
      <c r="A37" s="6">
        <v>43405</v>
      </c>
      <c r="B37" s="7">
        <v>21.299999</v>
      </c>
      <c r="C37" s="7">
        <v>48.692974</v>
      </c>
      <c r="D37" s="7">
        <v>270.27999999999997</v>
      </c>
      <c r="E37" s="8">
        <f t="shared" si="1"/>
        <v>6.8069661103635756E-2</v>
      </c>
      <c r="F37" s="8">
        <f t="shared" si="1"/>
        <v>2.1947400284016112E-2</v>
      </c>
      <c r="G37" s="8">
        <f t="shared" si="1"/>
        <v>7.9784517415115164E-3</v>
      </c>
    </row>
    <row r="38" spans="1:7" x14ac:dyDescent="0.25">
      <c r="A38" s="6">
        <v>43435</v>
      </c>
      <c r="B38" s="7">
        <v>18.459999</v>
      </c>
      <c r="C38" s="7">
        <v>46.634402999999999</v>
      </c>
      <c r="D38" s="7">
        <v>245.05</v>
      </c>
      <c r="E38" s="8">
        <f t="shared" si="1"/>
        <v>-6.2147909885677304E-2</v>
      </c>
      <c r="F38" s="8">
        <f t="shared" si="1"/>
        <v>-1.8759879151348999E-2</v>
      </c>
      <c r="G38" s="8">
        <f t="shared" si="1"/>
        <v>-4.2559203404288939E-2</v>
      </c>
    </row>
    <row r="39" spans="1:7" x14ac:dyDescent="0.25">
      <c r="A39" s="7"/>
      <c r="B39" s="7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EC45-A84F-489E-B6B0-74E49612AFB3}">
  <dimension ref="A1:O38"/>
  <sheetViews>
    <sheetView tabSelected="1" topLeftCell="A16" workbookViewId="0">
      <selection activeCell="U21" sqref="U21"/>
    </sheetView>
  </sheetViews>
  <sheetFormatPr defaultRowHeight="15" x14ac:dyDescent="0.25"/>
  <cols>
    <col min="1" max="1" width="15.7109375" bestFit="1" customWidth="1"/>
    <col min="8" max="8" width="12.7109375" bestFit="1" customWidth="1"/>
    <col min="10" max="10" width="11" bestFit="1" customWidth="1"/>
    <col min="12" max="12" width="17.28515625" bestFit="1" customWidth="1"/>
  </cols>
  <sheetData>
    <row r="1" spans="1:15" x14ac:dyDescent="0.25">
      <c r="A1" s="4" t="s">
        <v>2</v>
      </c>
      <c r="B1" s="5" t="s">
        <v>9</v>
      </c>
      <c r="C1" s="5" t="s">
        <v>10</v>
      </c>
      <c r="D1" s="5" t="s">
        <v>5</v>
      </c>
      <c r="G1" s="13" t="s">
        <v>11</v>
      </c>
      <c r="H1" s="13"/>
      <c r="I1" s="13"/>
      <c r="J1" s="13"/>
      <c r="L1" s="16" t="s">
        <v>13</v>
      </c>
      <c r="M1" s="16"/>
      <c r="N1" s="16"/>
    </row>
    <row r="2" spans="1:15" x14ac:dyDescent="0.25">
      <c r="A2" s="6">
        <v>42401</v>
      </c>
      <c r="B2" s="8">
        <v>-1.2008907473015428E-2</v>
      </c>
      <c r="C2" s="8">
        <v>-2.0496891967031857E-2</v>
      </c>
      <c r="D2" s="8">
        <v>-3.6196236175275391E-4</v>
      </c>
      <c r="H2" s="9"/>
      <c r="I2" s="9"/>
      <c r="J2" s="9"/>
      <c r="M2" t="s">
        <v>14</v>
      </c>
      <c r="N2" t="s">
        <v>15</v>
      </c>
    </row>
    <row r="3" spans="1:15" x14ac:dyDescent="0.25">
      <c r="A3" s="6">
        <v>42430</v>
      </c>
      <c r="B3" s="8">
        <v>0.12443108665931936</v>
      </c>
      <c r="C3" s="8">
        <v>4.2535108484641017E-2</v>
      </c>
      <c r="D3" s="8">
        <v>2.6047677383386581E-2</v>
      </c>
      <c r="H3" s="11" t="s">
        <v>9</v>
      </c>
      <c r="I3" s="11" t="s">
        <v>10</v>
      </c>
      <c r="J3" s="11" t="s">
        <v>5</v>
      </c>
      <c r="L3" s="10" t="s">
        <v>9</v>
      </c>
      <c r="M3" s="15">
        <f>AVERAGE(B2:B36)</f>
        <v>2.6394542638326891E-2</v>
      </c>
      <c r="N3" s="15">
        <f>((M3+1)^(1/3)-1)*100</f>
        <v>0.87218883806152725</v>
      </c>
      <c r="O3" s="17"/>
    </row>
    <row r="4" spans="1:15" x14ac:dyDescent="0.25">
      <c r="A4" s="6">
        <v>42461</v>
      </c>
      <c r="B4" s="8">
        <v>9.5383493046583848E-2</v>
      </c>
      <c r="C4" s="8">
        <v>-2.8718424767225057E-2</v>
      </c>
      <c r="D4" s="8">
        <v>3.938076900232873E-3</v>
      </c>
      <c r="F4" s="9"/>
      <c r="G4" s="10" t="s">
        <v>9</v>
      </c>
      <c r="H4" s="14">
        <f>COVAR(B2:B36,B2:B36)</f>
        <v>6.418706045158643E-3</v>
      </c>
      <c r="I4" s="14">
        <f>COVAR(C2:C36,B2:B36)</f>
        <v>-5.7714268460325029E-7</v>
      </c>
      <c r="J4" s="14">
        <f>COVAR(D2:D36,B2:B36)</f>
        <v>7.3540869490537673E-4</v>
      </c>
      <c r="L4" s="10" t="s">
        <v>10</v>
      </c>
      <c r="M4" s="15">
        <f>AVERAGE(C2:C36)</f>
        <v>6.1945459763749541E-3</v>
      </c>
      <c r="N4" s="15">
        <f t="shared" ref="N4:N5" si="0">((M4+1)^(1/3)-1)*100</f>
        <v>0.20605996713021213</v>
      </c>
    </row>
    <row r="5" spans="1:15" x14ac:dyDescent="0.25">
      <c r="A5" s="6">
        <v>42491</v>
      </c>
      <c r="B5" s="8">
        <v>0.10968784701475615</v>
      </c>
      <c r="C5" s="8">
        <v>1.8393755664014348E-2</v>
      </c>
      <c r="D5" s="8">
        <v>7.3277762114211838E-3</v>
      </c>
      <c r="F5" s="9"/>
      <c r="G5" s="10" t="s">
        <v>10</v>
      </c>
      <c r="H5" s="14">
        <f>COVAR(B2:B36,C2:C36)</f>
        <v>-5.7714268460325029E-7</v>
      </c>
      <c r="I5" s="14">
        <f>COVAR(C2:C36,C2:C36)</f>
        <v>5.6218728022733831E-4</v>
      </c>
      <c r="J5" s="14">
        <f>COVAR(D2:D36,C2:C36)</f>
        <v>9.7249037253195093E-5</v>
      </c>
      <c r="L5" s="10" t="s">
        <v>5</v>
      </c>
      <c r="M5" s="15">
        <f>AVERAGE(D2:D36)</f>
        <v>3.8246166040384125E-3</v>
      </c>
      <c r="N5" s="15">
        <f t="shared" si="0"/>
        <v>0.12732503468499967</v>
      </c>
    </row>
    <row r="6" spans="1:15" x14ac:dyDescent="0.25">
      <c r="A6" s="6">
        <v>42522</v>
      </c>
      <c r="B6" s="8">
        <v>5.1046918925425469E-2</v>
      </c>
      <c r="C6" s="8">
        <v>2.0059522940690477E-2</v>
      </c>
      <c r="D6" s="8">
        <v>-7.5386818259086494E-4</v>
      </c>
      <c r="F6" s="9"/>
      <c r="G6" s="10" t="s">
        <v>5</v>
      </c>
      <c r="H6" s="14">
        <f>COVAR(B2:B36,D2:D36)</f>
        <v>7.3540869490537673E-4</v>
      </c>
      <c r="I6" s="14">
        <f>COVAR(C2:C36,D2:D36)</f>
        <v>9.7249037253195093E-5</v>
      </c>
      <c r="J6" s="14">
        <f>COVAR(D2:D36,D2:D36)</f>
        <v>1.8020791399004241E-4</v>
      </c>
    </row>
    <row r="7" spans="1:15" x14ac:dyDescent="0.25">
      <c r="A7" s="6">
        <v>42552</v>
      </c>
      <c r="B7" s="8">
        <v>0.12536099671147599</v>
      </c>
      <c r="C7" s="8">
        <v>2.6453466102426222E-2</v>
      </c>
      <c r="D7" s="8">
        <v>1.7826400120138884E-2</v>
      </c>
      <c r="F7" s="9"/>
      <c r="H7" s="14"/>
      <c r="I7" s="14"/>
      <c r="J7" s="14"/>
      <c r="L7" s="10"/>
      <c r="M7" s="8"/>
      <c r="N7" s="8"/>
    </row>
    <row r="8" spans="1:15" x14ac:dyDescent="0.25">
      <c r="A8" s="6">
        <v>42583</v>
      </c>
      <c r="B8" s="8">
        <v>3.2907604024224504E-2</v>
      </c>
      <c r="C8" s="8">
        <v>1.2646166025055243E-2</v>
      </c>
      <c r="D8" s="8">
        <v>5.1088465678080018E-4</v>
      </c>
      <c r="L8" s="10"/>
      <c r="M8" s="8"/>
      <c r="N8" s="8"/>
    </row>
    <row r="9" spans="1:15" x14ac:dyDescent="0.25">
      <c r="A9" s="6">
        <v>42614</v>
      </c>
      <c r="B9" s="8">
        <v>-2.9753672356777779E-2</v>
      </c>
      <c r="C9" s="8">
        <v>2.5223136274346778E-2</v>
      </c>
      <c r="D9" s="8">
        <v>-2.1540419178338625E-3</v>
      </c>
      <c r="L9" s="18" t="s">
        <v>16</v>
      </c>
      <c r="M9">
        <f t="array" ref="M9">MMULT(B38:D38,H11:H13)</f>
        <v>4.1834552830561237E-3</v>
      </c>
    </row>
    <row r="10" spans="1:15" x14ac:dyDescent="0.25">
      <c r="A10" s="6">
        <v>42644</v>
      </c>
      <c r="B10" s="8">
        <v>1.966024992033245E-2</v>
      </c>
      <c r="C10" s="8">
        <v>-3.4465181280110779E-2</v>
      </c>
      <c r="D10" s="8">
        <v>-5.4214905975242473E-3</v>
      </c>
      <c r="H10" s="10" t="s">
        <v>12</v>
      </c>
      <c r="L10" s="18" t="s">
        <v>17</v>
      </c>
      <c r="M10">
        <f t="array" ref="M10">MMULT(TRANSPOSE(H11:H13),MMULT(H4:J6,H11:H13))</f>
        <v>1.676468418802461E-4</v>
      </c>
    </row>
    <row r="11" spans="1:15" x14ac:dyDescent="0.25">
      <c r="A11" s="6">
        <v>42675</v>
      </c>
      <c r="B11" s="8">
        <v>9.0739406742343917E-2</v>
      </c>
      <c r="C11" s="8">
        <v>-2.1224083326388267E-3</v>
      </c>
      <c r="D11" s="8">
        <v>1.5710757043198961E-2</v>
      </c>
      <c r="G11" s="10" t="s">
        <v>9</v>
      </c>
      <c r="H11">
        <v>0</v>
      </c>
      <c r="L11" s="18" t="s">
        <v>18</v>
      </c>
      <c r="M11">
        <f>SQRT(M10)</f>
        <v>1.2947850859515107E-2</v>
      </c>
    </row>
    <row r="12" spans="1:15" x14ac:dyDescent="0.25">
      <c r="A12" s="6">
        <v>42705</v>
      </c>
      <c r="B12" s="8">
        <v>0.10473535052001298</v>
      </c>
      <c r="C12" s="8">
        <v>2.2493907771098432E-2</v>
      </c>
      <c r="D12" s="8">
        <v>6.1779530301082353E-3</v>
      </c>
      <c r="G12" s="10" t="s">
        <v>10</v>
      </c>
      <c r="H12">
        <v>0.15141323754468211</v>
      </c>
    </row>
    <row r="13" spans="1:15" x14ac:dyDescent="0.25">
      <c r="A13" s="6">
        <v>42736</v>
      </c>
      <c r="B13" s="8">
        <v>-3.8834298167846851E-2</v>
      </c>
      <c r="C13" s="8">
        <v>6.5362258207764595E-3</v>
      </c>
      <c r="D13" s="8">
        <v>1.0252673748516463E-2</v>
      </c>
      <c r="G13" s="10" t="s">
        <v>5</v>
      </c>
      <c r="H13">
        <v>0.84858676245531772</v>
      </c>
    </row>
    <row r="14" spans="1:15" x14ac:dyDescent="0.25">
      <c r="A14" s="6">
        <v>42767</v>
      </c>
      <c r="B14" s="8">
        <v>0.14438953656947112</v>
      </c>
      <c r="C14" s="8">
        <v>-7.3752144436577257E-3</v>
      </c>
      <c r="D14" s="8">
        <v>1.6722383597955661E-2</v>
      </c>
      <c r="G14" s="10"/>
    </row>
    <row r="15" spans="1:15" x14ac:dyDescent="0.25">
      <c r="A15" s="6">
        <v>42795</v>
      </c>
      <c r="B15" s="8">
        <v>2.6947003634140679E-3</v>
      </c>
      <c r="C15" s="8">
        <v>1.5269501316670685E-3</v>
      </c>
      <c r="D15" s="8">
        <v>-1.3368581077142173E-3</v>
      </c>
      <c r="G15" s="10"/>
      <c r="H15" s="12">
        <f>SUM(H11:H13)</f>
        <v>0.99999999999999978</v>
      </c>
    </row>
    <row r="16" spans="1:15" x14ac:dyDescent="0.25">
      <c r="A16" s="6">
        <v>42826</v>
      </c>
      <c r="B16" s="8">
        <v>-3.9011352354840316E-2</v>
      </c>
      <c r="C16" s="8">
        <v>9.622148440222994E-4</v>
      </c>
      <c r="D16" s="8">
        <v>6.1846321069673332E-3</v>
      </c>
    </row>
    <row r="17" spans="1:4" x14ac:dyDescent="0.25">
      <c r="A17" s="6">
        <v>42856</v>
      </c>
      <c r="B17" s="8">
        <v>-7.5021554438735802E-2</v>
      </c>
      <c r="C17" s="8">
        <v>-4.808726094275138E-4</v>
      </c>
      <c r="D17" s="8">
        <v>6.0789302433649252E-3</v>
      </c>
    </row>
    <row r="18" spans="1:4" x14ac:dyDescent="0.25">
      <c r="A18" s="6">
        <v>42887</v>
      </c>
      <c r="B18" s="8">
        <v>4.7384498818055169E-2</v>
      </c>
      <c r="C18" s="8">
        <v>-2.6269390302595369E-2</v>
      </c>
      <c r="D18" s="8">
        <v>6.409138879541385E-4</v>
      </c>
    </row>
    <row r="19" spans="1:4" x14ac:dyDescent="0.25">
      <c r="A19" s="6">
        <v>42917</v>
      </c>
      <c r="B19" s="8">
        <v>3.764353985692951E-2</v>
      </c>
      <c r="C19" s="8">
        <v>2.1716121157603432E-2</v>
      </c>
      <c r="D19" s="8">
        <v>1.0955354881530958E-2</v>
      </c>
    </row>
    <row r="20" spans="1:4" x14ac:dyDescent="0.25">
      <c r="A20" s="6">
        <v>42948</v>
      </c>
      <c r="B20" s="8">
        <v>-1.9247140971161536E-2</v>
      </c>
      <c r="C20" s="8">
        <v>-4.9254615468457153E-3</v>
      </c>
      <c r="D20" s="8">
        <v>1.2654971791947211E-3</v>
      </c>
    </row>
    <row r="21" spans="1:4" x14ac:dyDescent="0.25">
      <c r="A21" s="6">
        <v>42979</v>
      </c>
      <c r="B21" s="8">
        <v>-9.1007994621991519E-3</v>
      </c>
      <c r="C21" s="8">
        <v>3.9003250903923571E-2</v>
      </c>
      <c r="D21" s="8">
        <v>6.5073592013843986E-3</v>
      </c>
    </row>
    <row r="22" spans="1:4" x14ac:dyDescent="0.25">
      <c r="A22" s="6">
        <v>43009</v>
      </c>
      <c r="B22" s="8">
        <v>-6.4512492346483416E-2</v>
      </c>
      <c r="C22" s="8">
        <v>7.7218939651402946E-2</v>
      </c>
      <c r="D22" s="8">
        <v>1.2273544529035474E-2</v>
      </c>
    </row>
    <row r="23" spans="1:4" x14ac:dyDescent="0.25">
      <c r="A23" s="6">
        <v>43040</v>
      </c>
      <c r="B23" s="8">
        <v>-3.9698126677155969E-3</v>
      </c>
      <c r="C23" s="8">
        <v>-6.2502898315825494E-3</v>
      </c>
      <c r="D23" s="8">
        <v>1.3077932645783386E-2</v>
      </c>
    </row>
    <row r="24" spans="1:4" x14ac:dyDescent="0.25">
      <c r="A24" s="6">
        <v>43070</v>
      </c>
      <c r="B24" s="8">
        <v>-2.5034765096518103E-2</v>
      </c>
      <c r="C24" s="8">
        <v>1.5166233990047856E-2</v>
      </c>
      <c r="D24" s="8">
        <v>3.0187726114006453E-3</v>
      </c>
    </row>
    <row r="25" spans="1:4" x14ac:dyDescent="0.25">
      <c r="A25" s="6">
        <v>43101</v>
      </c>
      <c r="B25" s="8">
        <v>0.12599361806427475</v>
      </c>
      <c r="C25" s="8">
        <v>1.8240309974553583E-2</v>
      </c>
      <c r="D25" s="8">
        <v>2.6025616340866847E-2</v>
      </c>
    </row>
    <row r="26" spans="1:4" x14ac:dyDescent="0.25">
      <c r="A26" s="6">
        <v>43132</v>
      </c>
      <c r="B26" s="8">
        <v>-5.4842589580479419E-2</v>
      </c>
      <c r="C26" s="8">
        <v>1.0252752669119358E-2</v>
      </c>
      <c r="D26" s="8">
        <v>-1.6084417250780293E-2</v>
      </c>
    </row>
    <row r="27" spans="1:4" x14ac:dyDescent="0.25">
      <c r="A27" s="6">
        <v>43160</v>
      </c>
      <c r="B27" s="8">
        <v>-8.097808138654454E-2</v>
      </c>
      <c r="C27" s="8">
        <v>2.6848593979279297E-2</v>
      </c>
      <c r="D27" s="8">
        <v>-1.3811730195862886E-2</v>
      </c>
    </row>
    <row r="28" spans="1:4" x14ac:dyDescent="0.25">
      <c r="A28" s="6">
        <v>43191</v>
      </c>
      <c r="B28" s="8">
        <v>3.4462833605653422E-2</v>
      </c>
      <c r="C28" s="8">
        <v>-3.8530329196215705E-3</v>
      </c>
      <c r="D28" s="8">
        <v>3.9719228140740852E-3</v>
      </c>
    </row>
    <row r="29" spans="1:4" x14ac:dyDescent="0.25">
      <c r="A29" s="6">
        <v>43221</v>
      </c>
      <c r="B29" s="8">
        <v>0.10104164187459401</v>
      </c>
      <c r="C29" s="8">
        <v>2.9121121305151654E-2</v>
      </c>
      <c r="D29" s="8">
        <v>1.0434053059775654E-2</v>
      </c>
    </row>
    <row r="30" spans="1:4" x14ac:dyDescent="0.25">
      <c r="A30" s="6">
        <v>43252</v>
      </c>
      <c r="B30" s="8">
        <v>3.8131095611524314E-2</v>
      </c>
      <c r="C30" s="8">
        <v>-4.2996021848593226E-2</v>
      </c>
      <c r="D30" s="8">
        <v>5.440118346064708E-4</v>
      </c>
    </row>
    <row r="31" spans="1:4" x14ac:dyDescent="0.25">
      <c r="A31" s="6">
        <v>43282</v>
      </c>
      <c r="B31" s="8">
        <v>8.7360832113937179E-2</v>
      </c>
      <c r="C31" s="8">
        <v>-1.4298709750664943E-2</v>
      </c>
      <c r="D31" s="8">
        <v>1.7754467022869209E-2</v>
      </c>
    </row>
    <row r="32" spans="1:4" x14ac:dyDescent="0.25">
      <c r="A32" s="6">
        <v>43313</v>
      </c>
      <c r="B32" s="8">
        <v>0.13772075058614613</v>
      </c>
      <c r="C32" s="8">
        <v>2.9694034102683209E-3</v>
      </c>
      <c r="D32" s="8">
        <v>1.3637522029803619E-2</v>
      </c>
    </row>
    <row r="33" spans="1:4" x14ac:dyDescent="0.25">
      <c r="A33" s="6">
        <v>43344</v>
      </c>
      <c r="B33" s="8">
        <v>8.8934678693700059E-2</v>
      </c>
      <c r="C33" s="8">
        <v>-7.7119879076886074E-3</v>
      </c>
      <c r="D33" s="8">
        <v>6.1261001363311675E-4</v>
      </c>
    </row>
    <row r="34" spans="1:4" x14ac:dyDescent="0.25">
      <c r="A34" s="6">
        <v>43374</v>
      </c>
      <c r="B34" s="8">
        <v>-0.22950797229637365</v>
      </c>
      <c r="C34" s="8">
        <v>-3.7817055519483089E-3</v>
      </c>
      <c r="D34" s="8">
        <v>-2.9131021675803597E-2</v>
      </c>
    </row>
    <row r="35" spans="1:4" x14ac:dyDescent="0.25">
      <c r="A35" s="6">
        <v>43405</v>
      </c>
      <c r="B35" s="8">
        <v>6.8069661103635756E-2</v>
      </c>
      <c r="C35" s="8">
        <v>2.1947400284016112E-2</v>
      </c>
      <c r="D35" s="8">
        <v>7.9784517415115164E-3</v>
      </c>
    </row>
    <row r="36" spans="1:4" x14ac:dyDescent="0.25">
      <c r="A36" s="6">
        <v>43435</v>
      </c>
      <c r="B36" s="8">
        <v>-6.2147909885677304E-2</v>
      </c>
      <c r="C36" s="8">
        <v>-1.8759879151348999E-2</v>
      </c>
      <c r="D36" s="8">
        <v>-4.2559203404288939E-2</v>
      </c>
    </row>
    <row r="38" spans="1:4" x14ac:dyDescent="0.25">
      <c r="A38" s="19" t="s">
        <v>19</v>
      </c>
      <c r="B38" s="15">
        <f>AVERAGE(B2:B36)</f>
        <v>2.6394542638326891E-2</v>
      </c>
      <c r="C38" s="15">
        <f t="shared" ref="C38:D38" si="1">AVERAGE(C2:C36)</f>
        <v>6.1945459763749541E-3</v>
      </c>
      <c r="D38" s="15">
        <f t="shared" si="1"/>
        <v>3.8246166040384125E-3</v>
      </c>
    </row>
  </sheetData>
  <mergeCells count="2">
    <mergeCell ref="L1:N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2019-11-27T19:32:43Z</dcterms:created>
  <dcterms:modified xsi:type="dcterms:W3CDTF">2019-11-28T05:28:02Z</dcterms:modified>
</cp:coreProperties>
</file>